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allen\Desktop\School\ECON 6902\First_Presentation\"/>
    </mc:Choice>
  </mc:AlternateContent>
  <xr:revisionPtr revIDLastSave="0" documentId="13_ncr:1_{C22C6F66-835A-4BA7-AD23-109308759969}" xr6:coauthVersionLast="37" xr6:coauthVersionMax="37" xr10:uidLastSave="{00000000-0000-0000-0000-000000000000}"/>
  <bookViews>
    <workbookView xWindow="0" yWindow="0" windowWidth="19140" windowHeight="12030" tabRatio="888" xr2:uid="{00000000-000D-0000-FFFF-FFFF00000000}"/>
  </bookViews>
  <sheets>
    <sheet name="Master_Data" sheetId="19" r:id="rId1"/>
    <sheet name="Master_Live" sheetId="1" r:id="rId2"/>
    <sheet name="Updated CoinDesk" sheetId="20" r:id="rId3"/>
    <sheet name="Sheet2" sheetId="21" r:id="rId4"/>
    <sheet name="S&amp;P_500" sheetId="17" r:id="rId5"/>
    <sheet name="VIX" sheetId="9" r:id="rId6"/>
    <sheet name="Gold_SPDR" sheetId="13" r:id="rId7"/>
    <sheet name="Gold_Vix" sheetId="18" r:id="rId8"/>
    <sheet name="Goog_trend" sheetId="10" r:id="rId9"/>
    <sheet name="BitStamp" sheetId="15" r:id="rId10"/>
    <sheet name="CoinDesk" sheetId="8" r:id="rId11"/>
    <sheet name="Gemni" sheetId="7" r:id="rId12"/>
    <sheet name="cfevoloi" sheetId="14" r:id="rId13"/>
    <sheet name="Gold Bullion" sheetId="23" r:id="rId14"/>
  </sheets>
  <externalReferences>
    <externalReference r:id="rId15"/>
  </externalReferences>
  <definedNames>
    <definedName name="_xlnm._FilterDatabase" localSheetId="11" hidden="1">Gemni!$A$1:$G$138</definedName>
    <definedName name="_xlnm._FilterDatabase" localSheetId="1" hidden="1">Master_Live!$A$2:$BH$248</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287" i="23" l="1"/>
  <c r="B1222" i="23"/>
  <c r="C1222" i="23" s="1"/>
  <c r="B1207" i="23"/>
  <c r="B1182" i="23"/>
  <c r="B1181" i="23"/>
  <c r="B1117" i="23"/>
  <c r="B1116" i="23"/>
  <c r="B1112" i="23"/>
  <c r="B1113" i="23"/>
  <c r="C1114" i="23" s="1"/>
  <c r="AX68" i="1" s="1"/>
  <c r="B1111" i="23"/>
  <c r="C1111" i="23" s="1"/>
  <c r="AX66" i="1" s="1"/>
  <c r="C1223" i="23"/>
  <c r="C1207" i="23"/>
  <c r="AX157" i="1" s="1"/>
  <c r="C1181" i="23"/>
  <c r="C1183" i="23"/>
  <c r="AX133" i="1" s="1"/>
  <c r="C1116" i="23"/>
  <c r="AX70" i="1" s="1"/>
  <c r="C1115" i="23"/>
  <c r="AX69" i="1" s="1"/>
  <c r="C1119" i="23"/>
  <c r="AX72" i="1" s="1"/>
  <c r="C1287" i="23"/>
  <c r="C14" i="23"/>
  <c r="C15" i="23"/>
  <c r="C16" i="23"/>
  <c r="C17" i="23"/>
  <c r="C18" i="23"/>
  <c r="C19" i="23"/>
  <c r="C20" i="23"/>
  <c r="C21" i="23"/>
  <c r="C22" i="23"/>
  <c r="C23" i="23"/>
  <c r="C24" i="23"/>
  <c r="C25" i="23"/>
  <c r="C26" i="23"/>
  <c r="C27" i="23"/>
  <c r="C28" i="23"/>
  <c r="C29" i="23"/>
  <c r="C30" i="23"/>
  <c r="C31" i="23"/>
  <c r="C32" i="23"/>
  <c r="C33" i="23"/>
  <c r="C34" i="23"/>
  <c r="C35" i="23"/>
  <c r="C36" i="23"/>
  <c r="C37" i="23"/>
  <c r="C38" i="23"/>
  <c r="C39" i="23"/>
  <c r="C40" i="23"/>
  <c r="C41" i="23"/>
  <c r="C42" i="23"/>
  <c r="C43" i="23"/>
  <c r="C44" i="23"/>
  <c r="C45" i="23"/>
  <c r="C46" i="23"/>
  <c r="C47" i="23"/>
  <c r="C48" i="23"/>
  <c r="C49" i="23"/>
  <c r="C50" i="23"/>
  <c r="C51" i="23"/>
  <c r="C52" i="23"/>
  <c r="C53" i="23"/>
  <c r="C54" i="23"/>
  <c r="C55" i="23"/>
  <c r="C56" i="23"/>
  <c r="C57" i="23"/>
  <c r="C58" i="23"/>
  <c r="C59" i="23"/>
  <c r="C60" i="23"/>
  <c r="C61" i="23"/>
  <c r="C62" i="23"/>
  <c r="C63" i="23"/>
  <c r="C64" i="23"/>
  <c r="C65" i="23"/>
  <c r="C66" i="23"/>
  <c r="C67" i="23"/>
  <c r="C72" i="23"/>
  <c r="C76" i="23"/>
  <c r="C77" i="23"/>
  <c r="C78" i="23"/>
  <c r="C79" i="23"/>
  <c r="C80" i="23"/>
  <c r="C81" i="23"/>
  <c r="C82" i="23"/>
  <c r="C83" i="23"/>
  <c r="C84" i="23"/>
  <c r="C85" i="23"/>
  <c r="C86" i="23"/>
  <c r="C87" i="23"/>
  <c r="C88" i="23"/>
  <c r="C89" i="23"/>
  <c r="C90" i="23"/>
  <c r="C91" i="23"/>
  <c r="C92" i="23"/>
  <c r="C93" i="23"/>
  <c r="C94" i="23"/>
  <c r="C95" i="23"/>
  <c r="C96" i="23"/>
  <c r="C97" i="23"/>
  <c r="C98" i="23"/>
  <c r="C99" i="23"/>
  <c r="C100" i="23"/>
  <c r="C101" i="23"/>
  <c r="C102" i="23"/>
  <c r="C103" i="23"/>
  <c r="C104" i="23"/>
  <c r="C105" i="23"/>
  <c r="C106" i="23"/>
  <c r="C107" i="23"/>
  <c r="C108" i="23"/>
  <c r="C109" i="23"/>
  <c r="C110" i="23"/>
  <c r="C111" i="23"/>
  <c r="C112" i="23"/>
  <c r="C113" i="23"/>
  <c r="C114" i="23"/>
  <c r="C115" i="23"/>
  <c r="C116" i="23"/>
  <c r="C117" i="23"/>
  <c r="C118" i="23"/>
  <c r="C119" i="23"/>
  <c r="C120" i="23"/>
  <c r="C121" i="23"/>
  <c r="C122" i="23"/>
  <c r="C123" i="23"/>
  <c r="C124" i="23"/>
  <c r="C125" i="23"/>
  <c r="C126" i="23"/>
  <c r="C127" i="23"/>
  <c r="C128" i="23"/>
  <c r="C129" i="23"/>
  <c r="C130" i="23"/>
  <c r="C131" i="23"/>
  <c r="C132" i="23"/>
  <c r="C133" i="23"/>
  <c r="C134" i="23"/>
  <c r="C135" i="23"/>
  <c r="C136" i="23"/>
  <c r="C137" i="23"/>
  <c r="C138" i="23"/>
  <c r="C139" i="23"/>
  <c r="C140" i="23"/>
  <c r="C141" i="23"/>
  <c r="C142" i="23"/>
  <c r="C143" i="23"/>
  <c r="C144" i="23"/>
  <c r="C145" i="23"/>
  <c r="C146" i="23"/>
  <c r="C147" i="23"/>
  <c r="C148" i="23"/>
  <c r="C149" i="23"/>
  <c r="C150" i="23"/>
  <c r="C154" i="23"/>
  <c r="C155" i="23"/>
  <c r="C156" i="23"/>
  <c r="C157" i="23"/>
  <c r="C158" i="23"/>
  <c r="C159" i="23"/>
  <c r="C160" i="23"/>
  <c r="C161" i="23"/>
  <c r="C164" i="23"/>
  <c r="C165" i="23"/>
  <c r="C166" i="23"/>
  <c r="C167" i="23"/>
  <c r="C168" i="23"/>
  <c r="C169" i="23"/>
  <c r="C170" i="23"/>
  <c r="C171" i="23"/>
  <c r="C172" i="23"/>
  <c r="C173" i="23"/>
  <c r="C174" i="23"/>
  <c r="C175" i="23"/>
  <c r="C176" i="23"/>
  <c r="C179" i="23"/>
  <c r="C180" i="23"/>
  <c r="C181" i="23"/>
  <c r="C182" i="23"/>
  <c r="C183" i="23"/>
  <c r="C184" i="23"/>
  <c r="C185" i="23"/>
  <c r="C186" i="23"/>
  <c r="C187" i="23"/>
  <c r="C188" i="23"/>
  <c r="C189" i="23"/>
  <c r="C190" i="23"/>
  <c r="C191" i="23"/>
  <c r="C192" i="23"/>
  <c r="C193" i="23"/>
  <c r="C194" i="23"/>
  <c r="C195" i="23"/>
  <c r="C196" i="23"/>
  <c r="C197" i="23"/>
  <c r="C198" i="23"/>
  <c r="C199" i="23"/>
  <c r="C200" i="23"/>
  <c r="C201" i="23"/>
  <c r="C202" i="23"/>
  <c r="C203" i="23"/>
  <c r="C204" i="23"/>
  <c r="C205" i="23"/>
  <c r="C206" i="23"/>
  <c r="C207" i="23"/>
  <c r="C208" i="23"/>
  <c r="C209" i="23"/>
  <c r="C210" i="23"/>
  <c r="C211" i="23"/>
  <c r="C212" i="23"/>
  <c r="C213" i="23"/>
  <c r="C214" i="23"/>
  <c r="C215" i="23"/>
  <c r="C216" i="23"/>
  <c r="C217" i="23"/>
  <c r="C218" i="23"/>
  <c r="C219" i="23"/>
  <c r="C220" i="23"/>
  <c r="C221" i="23"/>
  <c r="C222" i="23"/>
  <c r="C223" i="23"/>
  <c r="C224" i="23"/>
  <c r="C225" i="23"/>
  <c r="C226" i="23"/>
  <c r="C227" i="23"/>
  <c r="C228" i="23"/>
  <c r="C229" i="23"/>
  <c r="C230" i="23"/>
  <c r="C231" i="23"/>
  <c r="C232" i="23"/>
  <c r="C233" i="23"/>
  <c r="C234" i="23"/>
  <c r="C235" i="23"/>
  <c r="C236" i="23"/>
  <c r="C237" i="23"/>
  <c r="C238" i="23"/>
  <c r="C239" i="23"/>
  <c r="C240" i="23"/>
  <c r="C241" i="23"/>
  <c r="C244" i="23"/>
  <c r="C245" i="23"/>
  <c r="C246" i="23"/>
  <c r="C247" i="23"/>
  <c r="C248" i="23"/>
  <c r="C249" i="23"/>
  <c r="C250" i="23"/>
  <c r="C251" i="23"/>
  <c r="C252" i="23"/>
  <c r="C253" i="23"/>
  <c r="C254" i="23"/>
  <c r="C255" i="23"/>
  <c r="C256" i="23"/>
  <c r="C257" i="23"/>
  <c r="C258" i="23"/>
  <c r="C259" i="23"/>
  <c r="C260" i="23"/>
  <c r="C261" i="23"/>
  <c r="C262" i="23"/>
  <c r="C263" i="23"/>
  <c r="C264" i="23"/>
  <c r="C265" i="23"/>
  <c r="C266" i="23"/>
  <c r="C267" i="23"/>
  <c r="C268" i="23"/>
  <c r="C269" i="23"/>
  <c r="C270" i="23"/>
  <c r="C271" i="23"/>
  <c r="C272" i="23"/>
  <c r="C273" i="23"/>
  <c r="C274" i="23"/>
  <c r="C275" i="23"/>
  <c r="C276" i="23"/>
  <c r="C277" i="23"/>
  <c r="C278" i="23"/>
  <c r="C279" i="23"/>
  <c r="C280" i="23"/>
  <c r="C281" i="23"/>
  <c r="C282" i="23"/>
  <c r="C283" i="23"/>
  <c r="C284" i="23"/>
  <c r="C285" i="23"/>
  <c r="C286" i="23"/>
  <c r="C287" i="23"/>
  <c r="C288" i="23"/>
  <c r="C289" i="23"/>
  <c r="C290" i="23"/>
  <c r="C291" i="23"/>
  <c r="C292" i="23"/>
  <c r="C293" i="23"/>
  <c r="C294" i="23"/>
  <c r="C295" i="23"/>
  <c r="C296" i="23"/>
  <c r="C297" i="23"/>
  <c r="C298" i="23"/>
  <c r="C299" i="23"/>
  <c r="C300" i="23"/>
  <c r="C301" i="23"/>
  <c r="C302" i="23"/>
  <c r="C303" i="23"/>
  <c r="C304" i="23"/>
  <c r="C305" i="23"/>
  <c r="C306" i="23"/>
  <c r="C307" i="23"/>
  <c r="C308" i="23"/>
  <c r="C309" i="23"/>
  <c r="C310" i="23"/>
  <c r="C311" i="23"/>
  <c r="C312" i="23"/>
  <c r="C313" i="23"/>
  <c r="C314" i="23"/>
  <c r="C315" i="23"/>
  <c r="C316" i="23"/>
  <c r="C317" i="23"/>
  <c r="C318" i="23"/>
  <c r="C319" i="23"/>
  <c r="C320" i="23"/>
  <c r="C321" i="23"/>
  <c r="C322" i="23"/>
  <c r="C323" i="23"/>
  <c r="C324" i="23"/>
  <c r="C325" i="23"/>
  <c r="C326" i="23"/>
  <c r="C327" i="23"/>
  <c r="C328" i="23"/>
  <c r="C333" i="23"/>
  <c r="C337" i="23"/>
  <c r="C338" i="23"/>
  <c r="C339" i="23"/>
  <c r="C340" i="23"/>
  <c r="C341" i="23"/>
  <c r="C342" i="23"/>
  <c r="C343" i="23"/>
  <c r="C344" i="23"/>
  <c r="C345" i="23"/>
  <c r="C346" i="23"/>
  <c r="C347" i="23"/>
  <c r="C348" i="23"/>
  <c r="C349" i="23"/>
  <c r="C350" i="23"/>
  <c r="C351" i="23"/>
  <c r="C352" i="23"/>
  <c r="C353" i="23"/>
  <c r="C354" i="23"/>
  <c r="C355" i="23"/>
  <c r="C356" i="23"/>
  <c r="C357" i="23"/>
  <c r="C358" i="23"/>
  <c r="C359" i="23"/>
  <c r="C360" i="23"/>
  <c r="C361" i="23"/>
  <c r="C362" i="23"/>
  <c r="C363" i="23"/>
  <c r="C364" i="23"/>
  <c r="C365" i="23"/>
  <c r="C366" i="23"/>
  <c r="C367" i="23"/>
  <c r="C368" i="23"/>
  <c r="C369" i="23"/>
  <c r="C370" i="23"/>
  <c r="C371" i="23"/>
  <c r="C372" i="23"/>
  <c r="C373" i="23"/>
  <c r="C374" i="23"/>
  <c r="C375" i="23"/>
  <c r="C376" i="23"/>
  <c r="C377" i="23"/>
  <c r="C378" i="23"/>
  <c r="C379" i="23"/>
  <c r="C380" i="23"/>
  <c r="C381" i="23"/>
  <c r="C382" i="23"/>
  <c r="C383" i="23"/>
  <c r="C384" i="23"/>
  <c r="C385" i="23"/>
  <c r="C386" i="23"/>
  <c r="C387" i="23"/>
  <c r="C388" i="23"/>
  <c r="C389" i="23"/>
  <c r="C390" i="23"/>
  <c r="C391" i="23"/>
  <c r="C392" i="23"/>
  <c r="C393" i="23"/>
  <c r="C394" i="23"/>
  <c r="C395" i="23"/>
  <c r="C396" i="23"/>
  <c r="C397" i="23"/>
  <c r="C398" i="23"/>
  <c r="C399" i="23"/>
  <c r="C400" i="23"/>
  <c r="C404" i="23"/>
  <c r="C405" i="23"/>
  <c r="C406" i="23"/>
  <c r="C407" i="23"/>
  <c r="C408" i="23"/>
  <c r="C409" i="23"/>
  <c r="C410" i="23"/>
  <c r="C411" i="23"/>
  <c r="C412" i="23"/>
  <c r="C413" i="23"/>
  <c r="C414" i="23"/>
  <c r="C415" i="23"/>
  <c r="C416" i="23"/>
  <c r="C417" i="23"/>
  <c r="C418" i="23"/>
  <c r="C419" i="23"/>
  <c r="C420" i="23"/>
  <c r="C421" i="23"/>
  <c r="C424" i="23"/>
  <c r="C425" i="23"/>
  <c r="C426" i="23"/>
  <c r="C427" i="23"/>
  <c r="C428" i="23"/>
  <c r="C429" i="23"/>
  <c r="C430" i="23"/>
  <c r="C431" i="23"/>
  <c r="C432" i="23"/>
  <c r="C433" i="23"/>
  <c r="C434" i="23"/>
  <c r="C435" i="23"/>
  <c r="C436" i="23"/>
  <c r="C439" i="23"/>
  <c r="C440" i="23"/>
  <c r="C441" i="23"/>
  <c r="C442" i="23"/>
  <c r="C443" i="23"/>
  <c r="C444" i="23"/>
  <c r="C445" i="23"/>
  <c r="C446" i="23"/>
  <c r="C447" i="23"/>
  <c r="C448" i="23"/>
  <c r="C449" i="23"/>
  <c r="C450" i="23"/>
  <c r="C451" i="23"/>
  <c r="C452" i="23"/>
  <c r="C453" i="23"/>
  <c r="C454" i="23"/>
  <c r="C455" i="23"/>
  <c r="C456" i="23"/>
  <c r="C457" i="23"/>
  <c r="C458" i="23"/>
  <c r="C459" i="23"/>
  <c r="C460" i="23"/>
  <c r="C461" i="23"/>
  <c r="C462" i="23"/>
  <c r="C463" i="23"/>
  <c r="C464" i="23"/>
  <c r="C465" i="23"/>
  <c r="C466" i="23"/>
  <c r="C467" i="23"/>
  <c r="C468" i="23"/>
  <c r="C469" i="23"/>
  <c r="C470" i="23"/>
  <c r="C471" i="23"/>
  <c r="C472" i="23"/>
  <c r="C473" i="23"/>
  <c r="C474" i="23"/>
  <c r="C475" i="23"/>
  <c r="C476" i="23"/>
  <c r="C477" i="23"/>
  <c r="C478" i="23"/>
  <c r="C479" i="23"/>
  <c r="C480" i="23"/>
  <c r="C481" i="23"/>
  <c r="C482" i="23"/>
  <c r="C483" i="23"/>
  <c r="C484" i="23"/>
  <c r="C485" i="23"/>
  <c r="C486" i="23"/>
  <c r="C487" i="23"/>
  <c r="C488" i="23"/>
  <c r="C489" i="23"/>
  <c r="C490" i="23"/>
  <c r="C491" i="23"/>
  <c r="C492" i="23"/>
  <c r="C493" i="23"/>
  <c r="C494" i="23"/>
  <c r="C495" i="23"/>
  <c r="C496" i="23"/>
  <c r="C497" i="23"/>
  <c r="C498" i="23"/>
  <c r="C499" i="23"/>
  <c r="C500" i="23"/>
  <c r="C501" i="23"/>
  <c r="C502" i="23"/>
  <c r="C503" i="23"/>
  <c r="C504" i="23"/>
  <c r="C505" i="23"/>
  <c r="C506" i="23"/>
  <c r="C509" i="23"/>
  <c r="C510" i="23"/>
  <c r="C511" i="23"/>
  <c r="C512" i="23"/>
  <c r="C513" i="23"/>
  <c r="C514" i="23"/>
  <c r="C515" i="23"/>
  <c r="C516" i="23"/>
  <c r="C517" i="23"/>
  <c r="C518" i="23"/>
  <c r="C519" i="23"/>
  <c r="C520" i="23"/>
  <c r="C521" i="23"/>
  <c r="C522" i="23"/>
  <c r="C523" i="23"/>
  <c r="C524" i="23"/>
  <c r="C525" i="23"/>
  <c r="C526" i="23"/>
  <c r="C527" i="23"/>
  <c r="C528" i="23"/>
  <c r="C529" i="23"/>
  <c r="C530" i="23"/>
  <c r="C531" i="23"/>
  <c r="C532" i="23"/>
  <c r="C533" i="23"/>
  <c r="C534" i="23"/>
  <c r="C535" i="23"/>
  <c r="C536" i="23"/>
  <c r="C537" i="23"/>
  <c r="C538" i="23"/>
  <c r="C539" i="23"/>
  <c r="C540" i="23"/>
  <c r="C541" i="23"/>
  <c r="C542" i="23"/>
  <c r="C543" i="23"/>
  <c r="C544" i="23"/>
  <c r="C545" i="23"/>
  <c r="C546" i="23"/>
  <c r="C547" i="23"/>
  <c r="C548" i="23"/>
  <c r="C549" i="23"/>
  <c r="C550" i="23"/>
  <c r="C551" i="23"/>
  <c r="C552" i="23"/>
  <c r="C553" i="23"/>
  <c r="C554" i="23"/>
  <c r="C555" i="23"/>
  <c r="C556" i="23"/>
  <c r="C557" i="23"/>
  <c r="C558" i="23"/>
  <c r="C559" i="23"/>
  <c r="C560" i="23"/>
  <c r="C561" i="23"/>
  <c r="C562" i="23"/>
  <c r="C563" i="23"/>
  <c r="C564" i="23"/>
  <c r="C565" i="23"/>
  <c r="C566" i="23"/>
  <c r="C567" i="23"/>
  <c r="C568" i="23"/>
  <c r="C569" i="23"/>
  <c r="C570" i="23"/>
  <c r="C571" i="23"/>
  <c r="C572" i="23"/>
  <c r="C573" i="23"/>
  <c r="C574" i="23"/>
  <c r="C575" i="23"/>
  <c r="C576" i="23"/>
  <c r="C577" i="23"/>
  <c r="C578" i="23"/>
  <c r="C579" i="23"/>
  <c r="C580" i="23"/>
  <c r="C581" i="23"/>
  <c r="C582" i="23"/>
  <c r="C583" i="23"/>
  <c r="C584" i="23"/>
  <c r="C585" i="23"/>
  <c r="C586" i="23"/>
  <c r="C587" i="23"/>
  <c r="C588" i="23"/>
  <c r="C589" i="23"/>
  <c r="C594" i="23"/>
  <c r="C598" i="23"/>
  <c r="C599" i="23"/>
  <c r="C600" i="23"/>
  <c r="C601" i="23"/>
  <c r="C602" i="23"/>
  <c r="C603" i="23"/>
  <c r="C604" i="23"/>
  <c r="C605" i="23"/>
  <c r="C606" i="23"/>
  <c r="C607" i="23"/>
  <c r="C608" i="23"/>
  <c r="C609" i="23"/>
  <c r="C610" i="23"/>
  <c r="C611" i="23"/>
  <c r="C612" i="23"/>
  <c r="C613" i="23"/>
  <c r="C614" i="23"/>
  <c r="C615" i="23"/>
  <c r="C616" i="23"/>
  <c r="C617" i="23"/>
  <c r="C618" i="23"/>
  <c r="C619" i="23"/>
  <c r="C620" i="23"/>
  <c r="C621" i="23"/>
  <c r="C622" i="23"/>
  <c r="C623" i="23"/>
  <c r="C624" i="23"/>
  <c r="C625" i="23"/>
  <c r="C626" i="23"/>
  <c r="C627" i="23"/>
  <c r="C628" i="23"/>
  <c r="C629" i="23"/>
  <c r="C630" i="23"/>
  <c r="C631" i="23"/>
  <c r="C632" i="23"/>
  <c r="C633" i="23"/>
  <c r="C634" i="23"/>
  <c r="C635" i="23"/>
  <c r="C636" i="23"/>
  <c r="C637" i="23"/>
  <c r="C638" i="23"/>
  <c r="C639" i="23"/>
  <c r="C640" i="23"/>
  <c r="C641" i="23"/>
  <c r="C642" i="23"/>
  <c r="C643" i="23"/>
  <c r="C644" i="23"/>
  <c r="C645" i="23"/>
  <c r="C646" i="23"/>
  <c r="C647" i="23"/>
  <c r="C648" i="23"/>
  <c r="C649" i="23"/>
  <c r="C650" i="23"/>
  <c r="C651" i="23"/>
  <c r="C652" i="23"/>
  <c r="C653" i="23"/>
  <c r="C654" i="23"/>
  <c r="C655" i="23"/>
  <c r="C659" i="23"/>
  <c r="C660" i="23"/>
  <c r="C661" i="23"/>
  <c r="C662" i="23"/>
  <c r="C663" i="23"/>
  <c r="C664" i="23"/>
  <c r="C665" i="23"/>
  <c r="C666" i="23"/>
  <c r="C667" i="23"/>
  <c r="C668" i="23"/>
  <c r="C669" i="23"/>
  <c r="C670" i="23"/>
  <c r="C671" i="23"/>
  <c r="C672" i="23"/>
  <c r="C673" i="23"/>
  <c r="C674" i="23"/>
  <c r="C675" i="23"/>
  <c r="C676" i="23"/>
  <c r="C677" i="23"/>
  <c r="C678" i="23"/>
  <c r="C679" i="23"/>
  <c r="C680" i="23"/>
  <c r="C681" i="23"/>
  <c r="C684" i="23"/>
  <c r="C685" i="23"/>
  <c r="C686" i="23"/>
  <c r="C687" i="23"/>
  <c r="C688" i="23"/>
  <c r="C689" i="23"/>
  <c r="C690" i="23"/>
  <c r="C691" i="23"/>
  <c r="C692" i="23"/>
  <c r="C693" i="23"/>
  <c r="C694" i="23"/>
  <c r="C695" i="23"/>
  <c r="C696" i="23"/>
  <c r="C697" i="23"/>
  <c r="C698" i="23"/>
  <c r="C699" i="23"/>
  <c r="C700" i="23"/>
  <c r="C701" i="23"/>
  <c r="C704" i="23"/>
  <c r="C705" i="23"/>
  <c r="C706" i="23"/>
  <c r="C707" i="23"/>
  <c r="C708" i="23"/>
  <c r="C709" i="23"/>
  <c r="C710" i="23"/>
  <c r="C711" i="23"/>
  <c r="C712" i="23"/>
  <c r="C713" i="23"/>
  <c r="C714" i="23"/>
  <c r="C715" i="23"/>
  <c r="C716" i="23"/>
  <c r="C717" i="23"/>
  <c r="C718" i="23"/>
  <c r="C719" i="23"/>
  <c r="C720" i="23"/>
  <c r="C721" i="23"/>
  <c r="C722" i="23"/>
  <c r="C723" i="23"/>
  <c r="C724" i="23"/>
  <c r="C725" i="23"/>
  <c r="C726" i="23"/>
  <c r="C727" i="23"/>
  <c r="C728" i="23"/>
  <c r="C729" i="23"/>
  <c r="C730" i="23"/>
  <c r="C731" i="23"/>
  <c r="C732" i="23"/>
  <c r="C733" i="23"/>
  <c r="C734" i="23"/>
  <c r="C735" i="23"/>
  <c r="C736" i="23"/>
  <c r="C737" i="23"/>
  <c r="C738" i="23"/>
  <c r="C739" i="23"/>
  <c r="C740" i="23"/>
  <c r="C741" i="23"/>
  <c r="C742" i="23"/>
  <c r="C743" i="23"/>
  <c r="C744" i="23"/>
  <c r="C745" i="23"/>
  <c r="C746" i="23"/>
  <c r="C747" i="23"/>
  <c r="C748" i="23"/>
  <c r="C749" i="23"/>
  <c r="C750" i="23"/>
  <c r="C751" i="23"/>
  <c r="C752" i="23"/>
  <c r="C753" i="23"/>
  <c r="C754" i="23"/>
  <c r="C755" i="23"/>
  <c r="C756" i="23"/>
  <c r="C757" i="23"/>
  <c r="C758" i="23"/>
  <c r="C759" i="23"/>
  <c r="C760" i="23"/>
  <c r="C761" i="23"/>
  <c r="C762" i="23"/>
  <c r="C763" i="23"/>
  <c r="C764" i="23"/>
  <c r="C765" i="23"/>
  <c r="C766" i="23"/>
  <c r="C769" i="23"/>
  <c r="C770" i="23"/>
  <c r="C771" i="23"/>
  <c r="C772" i="23"/>
  <c r="C773" i="23"/>
  <c r="C774" i="23"/>
  <c r="C775" i="23"/>
  <c r="C776" i="23"/>
  <c r="C777" i="23"/>
  <c r="C778" i="23"/>
  <c r="C779" i="23"/>
  <c r="C780" i="23"/>
  <c r="C781" i="23"/>
  <c r="C782" i="23"/>
  <c r="C783" i="23"/>
  <c r="C784" i="23"/>
  <c r="C785" i="23"/>
  <c r="C786" i="23"/>
  <c r="C787" i="23"/>
  <c r="C788" i="23"/>
  <c r="C789" i="23"/>
  <c r="C790" i="23"/>
  <c r="C791" i="23"/>
  <c r="C792" i="23"/>
  <c r="C793" i="23"/>
  <c r="C794" i="23"/>
  <c r="C795" i="23"/>
  <c r="C796" i="23"/>
  <c r="C797" i="23"/>
  <c r="C798" i="23"/>
  <c r="C799" i="23"/>
  <c r="C800" i="23"/>
  <c r="C801" i="23"/>
  <c r="C802" i="23"/>
  <c r="C803" i="23"/>
  <c r="C804" i="23"/>
  <c r="C805" i="23"/>
  <c r="C806" i="23"/>
  <c r="C807" i="23"/>
  <c r="C808" i="23"/>
  <c r="C809" i="23"/>
  <c r="C810" i="23"/>
  <c r="C811" i="23"/>
  <c r="C812" i="23"/>
  <c r="C813" i="23"/>
  <c r="C814" i="23"/>
  <c r="C815" i="23"/>
  <c r="C816" i="23"/>
  <c r="C817" i="23"/>
  <c r="C818" i="23"/>
  <c r="C819" i="23"/>
  <c r="C820" i="23"/>
  <c r="C821" i="23"/>
  <c r="C822" i="23"/>
  <c r="C823" i="23"/>
  <c r="C824" i="23"/>
  <c r="C825" i="23"/>
  <c r="C826" i="23"/>
  <c r="C827" i="23"/>
  <c r="C828" i="23"/>
  <c r="C829" i="23"/>
  <c r="C830" i="23"/>
  <c r="C831" i="23"/>
  <c r="C832" i="23"/>
  <c r="C833" i="23"/>
  <c r="C834" i="23"/>
  <c r="C835" i="23"/>
  <c r="C836" i="23"/>
  <c r="C837" i="23"/>
  <c r="C838" i="23"/>
  <c r="C839" i="23"/>
  <c r="C840" i="23"/>
  <c r="C841" i="23"/>
  <c r="C842" i="23"/>
  <c r="C843" i="23"/>
  <c r="C844" i="23"/>
  <c r="C845" i="23"/>
  <c r="C846" i="23"/>
  <c r="C847" i="23"/>
  <c r="C848" i="23"/>
  <c r="C849" i="23"/>
  <c r="C850" i="23"/>
  <c r="C855" i="23"/>
  <c r="C859" i="23"/>
  <c r="C860" i="23"/>
  <c r="C861" i="23"/>
  <c r="C862" i="23"/>
  <c r="C863" i="23"/>
  <c r="C864" i="23"/>
  <c r="C865" i="23"/>
  <c r="C866" i="23"/>
  <c r="C867" i="23"/>
  <c r="C868" i="23"/>
  <c r="C869" i="23"/>
  <c r="C870" i="23"/>
  <c r="C871" i="23"/>
  <c r="C872" i="23"/>
  <c r="C873" i="23"/>
  <c r="C874" i="23"/>
  <c r="C875" i="23"/>
  <c r="C876" i="23"/>
  <c r="C877" i="23"/>
  <c r="C878" i="23"/>
  <c r="C879" i="23"/>
  <c r="C880" i="23"/>
  <c r="C881" i="23"/>
  <c r="C882" i="23"/>
  <c r="C883" i="23"/>
  <c r="C884" i="23"/>
  <c r="C885" i="23"/>
  <c r="C886" i="23"/>
  <c r="C887" i="23"/>
  <c r="C888" i="23"/>
  <c r="C889" i="23"/>
  <c r="C890" i="23"/>
  <c r="C891" i="23"/>
  <c r="C892" i="23"/>
  <c r="C893" i="23"/>
  <c r="C894" i="23"/>
  <c r="C895" i="23"/>
  <c r="C896" i="23"/>
  <c r="C897" i="23"/>
  <c r="C898" i="23"/>
  <c r="C899" i="23"/>
  <c r="C900" i="23"/>
  <c r="C901" i="23"/>
  <c r="C902" i="23"/>
  <c r="C903" i="23"/>
  <c r="C904" i="23"/>
  <c r="C905" i="23"/>
  <c r="C906" i="23"/>
  <c r="C907" i="23"/>
  <c r="C908" i="23"/>
  <c r="C909" i="23"/>
  <c r="C910" i="23"/>
  <c r="C911" i="23"/>
  <c r="C912" i="23"/>
  <c r="C913" i="23"/>
  <c r="C914" i="23"/>
  <c r="C915" i="23"/>
  <c r="C916" i="23"/>
  <c r="C917" i="23"/>
  <c r="C918" i="23"/>
  <c r="C919" i="23"/>
  <c r="C920" i="23"/>
  <c r="C921" i="23"/>
  <c r="C922" i="23"/>
  <c r="C923" i="23"/>
  <c r="C924" i="23"/>
  <c r="C925" i="23"/>
  <c r="C926" i="23"/>
  <c r="C927" i="23"/>
  <c r="C928" i="23"/>
  <c r="C929" i="23"/>
  <c r="C930" i="23"/>
  <c r="C934" i="23"/>
  <c r="C935" i="23"/>
  <c r="C936" i="23"/>
  <c r="C937" i="23"/>
  <c r="C938" i="23"/>
  <c r="C939" i="23"/>
  <c r="C940" i="23"/>
  <c r="C941" i="23"/>
  <c r="C944" i="23"/>
  <c r="C945" i="23"/>
  <c r="C946" i="23"/>
  <c r="C947" i="23"/>
  <c r="C948" i="23"/>
  <c r="C949" i="23"/>
  <c r="C950" i="23"/>
  <c r="C951" i="23"/>
  <c r="C952" i="23"/>
  <c r="C953" i="23"/>
  <c r="C954" i="23"/>
  <c r="C955" i="23"/>
  <c r="C956" i="23"/>
  <c r="C957" i="23"/>
  <c r="C958" i="23"/>
  <c r="C959" i="23"/>
  <c r="C960" i="23"/>
  <c r="C961" i="23"/>
  <c r="C964" i="23"/>
  <c r="C965" i="23"/>
  <c r="C966" i="23"/>
  <c r="C967" i="23"/>
  <c r="C968" i="23"/>
  <c r="C969" i="23"/>
  <c r="C970" i="23"/>
  <c r="C971" i="23"/>
  <c r="C972" i="23"/>
  <c r="C973" i="23"/>
  <c r="C974" i="23"/>
  <c r="C975" i="23"/>
  <c r="C976" i="23"/>
  <c r="C977" i="23"/>
  <c r="C978" i="23"/>
  <c r="C979" i="23"/>
  <c r="C980" i="23"/>
  <c r="C981" i="23"/>
  <c r="C982" i="23"/>
  <c r="C983" i="23"/>
  <c r="C984" i="23"/>
  <c r="C985" i="23"/>
  <c r="C986" i="23"/>
  <c r="C987" i="23"/>
  <c r="C988" i="23"/>
  <c r="C989" i="23"/>
  <c r="C990" i="23"/>
  <c r="C991" i="23"/>
  <c r="C992" i="23"/>
  <c r="C993" i="23"/>
  <c r="C994" i="23"/>
  <c r="C995" i="23"/>
  <c r="C996" i="23"/>
  <c r="C997" i="23"/>
  <c r="C998" i="23"/>
  <c r="C999" i="23"/>
  <c r="C1000" i="23"/>
  <c r="C1001" i="23"/>
  <c r="C1002" i="23"/>
  <c r="C1003" i="23"/>
  <c r="C1004" i="23"/>
  <c r="C1005" i="23"/>
  <c r="C1006" i="23"/>
  <c r="C1007" i="23"/>
  <c r="C1008" i="23"/>
  <c r="C1009" i="23"/>
  <c r="C1010" i="23"/>
  <c r="C1011" i="23"/>
  <c r="C1012" i="23"/>
  <c r="C1013" i="23"/>
  <c r="C1014" i="23"/>
  <c r="C1015" i="23"/>
  <c r="C1016" i="23"/>
  <c r="C1017" i="23"/>
  <c r="C1020" i="23"/>
  <c r="C1021" i="23"/>
  <c r="C1022" i="23"/>
  <c r="C1023" i="23"/>
  <c r="C1024" i="23"/>
  <c r="C1025" i="23"/>
  <c r="C1026" i="23"/>
  <c r="C1029" i="23"/>
  <c r="C1030" i="23"/>
  <c r="C1031" i="23"/>
  <c r="C1032" i="23"/>
  <c r="C1033" i="23"/>
  <c r="C1034" i="23"/>
  <c r="C1035" i="23"/>
  <c r="C1036" i="23"/>
  <c r="C1037" i="23"/>
  <c r="C1038" i="23"/>
  <c r="C1039" i="23"/>
  <c r="C1040" i="23"/>
  <c r="C1041" i="23"/>
  <c r="C1042" i="23"/>
  <c r="C1043" i="23"/>
  <c r="C1044" i="23"/>
  <c r="C1045" i="23"/>
  <c r="C1046" i="23"/>
  <c r="C1047" i="23"/>
  <c r="C1048" i="23"/>
  <c r="C1049" i="23"/>
  <c r="C1050" i="23"/>
  <c r="C1051" i="23"/>
  <c r="C1052" i="23"/>
  <c r="C1053" i="23"/>
  <c r="C1054" i="23"/>
  <c r="C1055" i="23"/>
  <c r="C1056" i="23"/>
  <c r="C1057" i="23"/>
  <c r="C1058" i="23"/>
  <c r="C1059" i="23"/>
  <c r="C1060" i="23"/>
  <c r="C1061" i="23"/>
  <c r="C1062" i="23"/>
  <c r="C1063" i="23"/>
  <c r="C1064" i="23"/>
  <c r="C1065" i="23"/>
  <c r="C1066" i="23"/>
  <c r="C1067" i="23"/>
  <c r="C1068" i="23"/>
  <c r="C1069" i="23"/>
  <c r="C1070" i="23"/>
  <c r="C1071" i="23"/>
  <c r="C1072" i="23"/>
  <c r="C1073" i="23"/>
  <c r="C1074" i="23"/>
  <c r="C1075" i="23"/>
  <c r="C1076" i="23"/>
  <c r="C1077" i="23"/>
  <c r="C1078" i="23"/>
  <c r="C1079" i="23"/>
  <c r="C1080" i="23"/>
  <c r="C1081" i="23"/>
  <c r="C1082" i="23"/>
  <c r="C1083" i="23"/>
  <c r="C1084" i="23"/>
  <c r="C1085" i="23"/>
  <c r="C1086" i="23"/>
  <c r="C1087" i="23"/>
  <c r="C1088" i="23"/>
  <c r="C1089" i="23"/>
  <c r="C1090" i="23"/>
  <c r="C1091" i="23"/>
  <c r="C1092" i="23"/>
  <c r="C1093" i="23"/>
  <c r="C1094" i="23"/>
  <c r="C1095" i="23"/>
  <c r="C1096" i="23"/>
  <c r="C1097" i="23"/>
  <c r="C1098" i="23"/>
  <c r="C1099" i="23"/>
  <c r="C1100" i="23"/>
  <c r="C1101" i="23"/>
  <c r="C1102" i="23"/>
  <c r="C1103" i="23"/>
  <c r="AX58" i="1" s="1"/>
  <c r="C1104" i="23"/>
  <c r="AX59" i="1" s="1"/>
  <c r="C1105" i="23"/>
  <c r="AX60" i="1" s="1"/>
  <c r="C1106" i="23"/>
  <c r="AX61" i="1" s="1"/>
  <c r="C1107" i="23"/>
  <c r="AX62" i="1" s="1"/>
  <c r="C1108" i="23"/>
  <c r="AX63" i="1" s="1"/>
  <c r="C1109" i="23"/>
  <c r="AX64" i="1" s="1"/>
  <c r="C1110" i="23"/>
  <c r="AX65" i="1" s="1"/>
  <c r="C1120" i="23"/>
  <c r="AX73" i="1" s="1"/>
  <c r="C1121" i="23"/>
  <c r="AX74" i="1" s="1"/>
  <c r="C1122" i="23"/>
  <c r="AX75" i="1" s="1"/>
  <c r="C1123" i="23"/>
  <c r="AX76" i="1" s="1"/>
  <c r="C1124" i="23"/>
  <c r="AX77" i="1" s="1"/>
  <c r="C1125" i="23"/>
  <c r="AX78" i="1" s="1"/>
  <c r="C1126" i="23"/>
  <c r="AX79" i="1" s="1"/>
  <c r="C1127" i="23"/>
  <c r="C1128" i="23"/>
  <c r="AX80" i="1" s="1"/>
  <c r="C1129" i="23"/>
  <c r="AX81" i="1" s="1"/>
  <c r="C1130" i="23"/>
  <c r="AX82" i="1" s="1"/>
  <c r="C1131" i="23"/>
  <c r="AX83" i="1" s="1"/>
  <c r="C1132" i="23"/>
  <c r="AX84" i="1" s="1"/>
  <c r="C1133" i="23"/>
  <c r="AX85" i="1" s="1"/>
  <c r="C1134" i="23"/>
  <c r="AX86" i="1" s="1"/>
  <c r="C1135" i="23"/>
  <c r="AX87" i="1" s="1"/>
  <c r="C1136" i="23"/>
  <c r="AX88" i="1" s="1"/>
  <c r="C1137" i="23"/>
  <c r="AX89" i="1" s="1"/>
  <c r="C1138" i="23"/>
  <c r="AX90" i="1" s="1"/>
  <c r="C1139" i="23"/>
  <c r="AX91" i="1" s="1"/>
  <c r="C1140" i="23"/>
  <c r="AX92" i="1" s="1"/>
  <c r="C1141" i="23"/>
  <c r="AX93" i="1" s="1"/>
  <c r="C1142" i="23"/>
  <c r="AX94" i="1" s="1"/>
  <c r="C1143" i="23"/>
  <c r="AX95" i="1" s="1"/>
  <c r="C1144" i="23"/>
  <c r="AX96" i="1" s="1"/>
  <c r="C1145" i="23"/>
  <c r="AX97" i="1" s="1"/>
  <c r="C1146" i="23"/>
  <c r="AX98" i="1" s="1"/>
  <c r="C1147" i="23"/>
  <c r="AX99" i="1" s="1"/>
  <c r="C1148" i="23"/>
  <c r="AX100" i="1" s="1"/>
  <c r="C1149" i="23"/>
  <c r="AX101" i="1" s="1"/>
  <c r="C1150" i="23"/>
  <c r="AX102" i="1" s="1"/>
  <c r="C1151" i="23"/>
  <c r="AX103" i="1" s="1"/>
  <c r="C1152" i="23"/>
  <c r="C1153" i="23"/>
  <c r="AX104" i="1" s="1"/>
  <c r="C1154" i="23"/>
  <c r="AX105" i="1" s="1"/>
  <c r="C1155" i="23"/>
  <c r="AX106" i="1" s="1"/>
  <c r="C1156" i="23"/>
  <c r="AX107" i="1" s="1"/>
  <c r="C1157" i="23"/>
  <c r="AX108" i="1" s="1"/>
  <c r="C1158" i="23"/>
  <c r="AX109" i="1" s="1"/>
  <c r="C1159" i="23"/>
  <c r="AX110" i="1" s="1"/>
  <c r="C1160" i="23"/>
  <c r="AX111" i="1" s="1"/>
  <c r="C1161" i="23"/>
  <c r="AX112" i="1" s="1"/>
  <c r="C1162" i="23"/>
  <c r="AX113" i="1" s="1"/>
  <c r="C1163" i="23"/>
  <c r="AX114" i="1" s="1"/>
  <c r="C1164" i="23"/>
  <c r="AX115" i="1" s="1"/>
  <c r="C1165" i="23"/>
  <c r="AX116" i="1" s="1"/>
  <c r="C1166" i="23"/>
  <c r="AX117" i="1" s="1"/>
  <c r="C1167" i="23"/>
  <c r="AX118" i="1" s="1"/>
  <c r="C1168" i="23"/>
  <c r="AX119" i="1" s="1"/>
  <c r="C1169" i="23"/>
  <c r="AX120" i="1" s="1"/>
  <c r="C1170" i="23"/>
  <c r="AX121" i="1" s="1"/>
  <c r="C1171" i="23"/>
  <c r="AX122" i="1" s="1"/>
  <c r="C1172" i="23"/>
  <c r="AX123" i="1" s="1"/>
  <c r="C1173" i="23"/>
  <c r="AX124" i="1" s="1"/>
  <c r="C1174" i="23"/>
  <c r="AX125" i="1" s="1"/>
  <c r="C1175" i="23"/>
  <c r="AX126" i="1" s="1"/>
  <c r="C1176" i="23"/>
  <c r="AX127" i="1" s="1"/>
  <c r="C1177" i="23"/>
  <c r="AX128" i="1" s="1"/>
  <c r="C1178" i="23"/>
  <c r="AX129" i="1" s="1"/>
  <c r="C1179" i="23"/>
  <c r="AX130" i="1" s="1"/>
  <c r="C1180" i="23"/>
  <c r="AX131" i="1" s="1"/>
  <c r="C1184" i="23"/>
  <c r="AX134" i="1" s="1"/>
  <c r="C1185" i="23"/>
  <c r="AX135" i="1" s="1"/>
  <c r="C1186" i="23"/>
  <c r="AX136" i="1" s="1"/>
  <c r="C1187" i="23"/>
  <c r="AX137" i="1" s="1"/>
  <c r="C1188" i="23"/>
  <c r="AX138" i="1" s="1"/>
  <c r="C1189" i="23"/>
  <c r="AX139" i="1" s="1"/>
  <c r="C1190" i="23"/>
  <c r="AX140" i="1" s="1"/>
  <c r="C1191" i="23"/>
  <c r="AX141" i="1" s="1"/>
  <c r="C1192" i="23"/>
  <c r="AX142" i="1" s="1"/>
  <c r="C1193" i="23"/>
  <c r="AX143" i="1" s="1"/>
  <c r="C1194" i="23"/>
  <c r="AX144" i="1" s="1"/>
  <c r="C1195" i="23"/>
  <c r="AX145" i="1" s="1"/>
  <c r="C1196" i="23"/>
  <c r="AX146" i="1" s="1"/>
  <c r="C1197" i="23"/>
  <c r="AX147" i="1" s="1"/>
  <c r="C1198" i="23"/>
  <c r="AX148" i="1" s="1"/>
  <c r="C1199" i="23"/>
  <c r="AX149" i="1" s="1"/>
  <c r="C1200" i="23"/>
  <c r="AX150" i="1" s="1"/>
  <c r="C1201" i="23"/>
  <c r="AX151" i="1" s="1"/>
  <c r="C1202" i="23"/>
  <c r="AX152" i="1" s="1"/>
  <c r="C1203" i="23"/>
  <c r="AX153" i="1" s="1"/>
  <c r="C1204" i="23"/>
  <c r="AX154" i="1" s="1"/>
  <c r="C1205" i="23"/>
  <c r="AX155" i="1" s="1"/>
  <c r="C1206" i="23"/>
  <c r="AX156" i="1" s="1"/>
  <c r="C1209" i="23"/>
  <c r="AX159" i="1" s="1"/>
  <c r="C1210" i="23"/>
  <c r="AX160" i="1" s="1"/>
  <c r="C1211" i="23"/>
  <c r="AX161" i="1" s="1"/>
  <c r="C1212" i="23"/>
  <c r="AX162" i="1" s="1"/>
  <c r="C1213" i="23"/>
  <c r="AX163" i="1" s="1"/>
  <c r="C1214" i="23"/>
  <c r="AX164" i="1" s="1"/>
  <c r="C1215" i="23"/>
  <c r="AX165" i="1" s="1"/>
  <c r="C1216" i="23"/>
  <c r="AX166" i="1" s="1"/>
  <c r="C1217" i="23"/>
  <c r="AX167" i="1" s="1"/>
  <c r="C1218" i="23"/>
  <c r="AX168" i="1" s="1"/>
  <c r="C1219" i="23"/>
  <c r="AX169" i="1" s="1"/>
  <c r="C1220" i="23"/>
  <c r="AX170" i="1" s="1"/>
  <c r="C1221" i="23"/>
  <c r="AX171" i="1" s="1"/>
  <c r="AX172" i="1"/>
  <c r="C1224" i="23"/>
  <c r="AX173" i="1" s="1"/>
  <c r="C1225" i="23"/>
  <c r="AX174" i="1" s="1"/>
  <c r="C1226" i="23"/>
  <c r="AX175" i="1" s="1"/>
  <c r="C1227" i="23"/>
  <c r="AX176" i="1" s="1"/>
  <c r="C1228" i="23"/>
  <c r="AX177" i="1" s="1"/>
  <c r="C1229" i="23"/>
  <c r="AX178" i="1" s="1"/>
  <c r="C1230" i="23"/>
  <c r="AX179" i="1" s="1"/>
  <c r="C1231" i="23"/>
  <c r="AX180" i="1" s="1"/>
  <c r="C1232" i="23"/>
  <c r="AX181" i="1" s="1"/>
  <c r="C1233" i="23"/>
  <c r="AX182" i="1" s="1"/>
  <c r="C1234" i="23"/>
  <c r="AX183" i="1" s="1"/>
  <c r="C1235" i="23"/>
  <c r="AX184" i="1" s="1"/>
  <c r="C1236" i="23"/>
  <c r="AX185" i="1" s="1"/>
  <c r="C1237" i="23"/>
  <c r="AX186" i="1" s="1"/>
  <c r="C1238" i="23"/>
  <c r="AX187" i="1" s="1"/>
  <c r="C1239" i="23"/>
  <c r="AX188" i="1" s="1"/>
  <c r="C1240" i="23"/>
  <c r="AX189" i="1" s="1"/>
  <c r="C1241" i="23"/>
  <c r="AX190" i="1" s="1"/>
  <c r="C1242" i="23"/>
  <c r="AX191" i="1" s="1"/>
  <c r="C1243" i="23"/>
  <c r="AX192" i="1" s="1"/>
  <c r="C1244" i="23"/>
  <c r="AX193" i="1" s="1"/>
  <c r="C1245" i="23"/>
  <c r="AX194" i="1" s="1"/>
  <c r="C1246" i="23"/>
  <c r="AX195" i="1" s="1"/>
  <c r="C1247" i="23"/>
  <c r="AX196" i="1" s="1"/>
  <c r="C1248" i="23"/>
  <c r="AX197" i="1" s="1"/>
  <c r="C1249" i="23"/>
  <c r="C1250" i="23"/>
  <c r="AX198" i="1" s="1"/>
  <c r="C1251" i="23"/>
  <c r="AX199" i="1" s="1"/>
  <c r="C1252" i="23"/>
  <c r="AX200" i="1" s="1"/>
  <c r="C1253" i="23"/>
  <c r="AX201" i="1" s="1"/>
  <c r="C1254" i="23"/>
  <c r="AX202" i="1" s="1"/>
  <c r="C1255" i="23"/>
  <c r="AX203" i="1" s="1"/>
  <c r="C1256" i="23"/>
  <c r="AX204" i="1" s="1"/>
  <c r="C1257" i="23"/>
  <c r="AX205" i="1" s="1"/>
  <c r="C1258" i="23"/>
  <c r="AX206" i="1" s="1"/>
  <c r="C1259" i="23"/>
  <c r="AX207" i="1" s="1"/>
  <c r="C1260" i="23"/>
  <c r="AX208" i="1" s="1"/>
  <c r="C1261" i="23"/>
  <c r="AX209" i="1" s="1"/>
  <c r="C1262" i="23"/>
  <c r="AX210" i="1" s="1"/>
  <c r="C1263" i="23"/>
  <c r="AX211" i="1" s="1"/>
  <c r="C1264" i="23"/>
  <c r="AX212" i="1" s="1"/>
  <c r="C1265" i="23"/>
  <c r="AX213" i="1" s="1"/>
  <c r="C1266" i="23"/>
  <c r="AX214" i="1" s="1"/>
  <c r="C1267" i="23"/>
  <c r="AX215" i="1" s="1"/>
  <c r="C1268" i="23"/>
  <c r="AX216" i="1" s="1"/>
  <c r="C1269" i="23"/>
  <c r="AX217" i="1" s="1"/>
  <c r="C1270" i="23"/>
  <c r="AX218" i="1" s="1"/>
  <c r="C1271" i="23"/>
  <c r="AX219" i="1" s="1"/>
  <c r="C1272" i="23"/>
  <c r="AX220" i="1" s="1"/>
  <c r="C1273" i="23"/>
  <c r="AX221" i="1" s="1"/>
  <c r="C1274" i="23"/>
  <c r="AX222" i="1" s="1"/>
  <c r="C1275" i="23"/>
  <c r="AX223" i="1" s="1"/>
  <c r="C1276" i="23"/>
  <c r="AX224" i="1" s="1"/>
  <c r="C1277" i="23"/>
  <c r="AX225" i="1" s="1"/>
  <c r="C1278" i="23"/>
  <c r="AX226" i="1" s="1"/>
  <c r="C1279" i="23"/>
  <c r="AX227" i="1" s="1"/>
  <c r="C1280" i="23"/>
  <c r="AX228" i="1" s="1"/>
  <c r="C1281" i="23"/>
  <c r="AX229" i="1" s="1"/>
  <c r="C1282" i="23"/>
  <c r="AX230" i="1" s="1"/>
  <c r="C1283" i="23"/>
  <c r="AX231" i="1" s="1"/>
  <c r="C1284" i="23"/>
  <c r="AX232" i="1" s="1"/>
  <c r="C1285" i="23"/>
  <c r="AX233" i="1" s="1"/>
  <c r="C1286" i="23"/>
  <c r="AX234" i="1" s="1"/>
  <c r="C1289" i="23"/>
  <c r="AX237" i="1" s="1"/>
  <c r="C1290" i="23"/>
  <c r="AX238" i="1" s="1"/>
  <c r="C1291" i="23"/>
  <c r="AX239" i="1" s="1"/>
  <c r="C1292" i="23"/>
  <c r="C1293" i="23"/>
  <c r="AX240" i="1" s="1"/>
  <c r="C1294" i="23"/>
  <c r="AX241" i="1" s="1"/>
  <c r="C1295" i="23"/>
  <c r="AX242" i="1" s="1"/>
  <c r="C1296" i="23"/>
  <c r="AX243" i="1" s="1"/>
  <c r="C1297" i="23"/>
  <c r="AX244" i="1" s="1"/>
  <c r="C1298" i="23"/>
  <c r="AX245" i="1" s="1"/>
  <c r="C1299" i="23"/>
  <c r="AX246" i="1" s="1"/>
  <c r="C1300" i="23"/>
  <c r="AX247" i="1" s="1"/>
  <c r="C1301" i="23"/>
  <c r="AX248" i="1" s="1"/>
  <c r="C1302" i="23"/>
  <c r="C1303" i="23"/>
  <c r="C1304" i="23"/>
  <c r="C1305" i="23"/>
  <c r="C1306" i="23"/>
  <c r="C1307" i="23"/>
  <c r="C1308" i="23"/>
  <c r="C1309" i="23"/>
  <c r="C1310" i="23"/>
  <c r="C1311" i="23"/>
  <c r="C1312" i="23"/>
  <c r="C1313" i="23"/>
  <c r="C1314" i="23"/>
  <c r="C1315" i="23"/>
  <c r="C1316" i="23"/>
  <c r="C13" i="23"/>
  <c r="B1027" i="23"/>
  <c r="C1027" i="23" s="1"/>
  <c r="B1018" i="23"/>
  <c r="C1019" i="23" s="1"/>
  <c r="B962" i="23"/>
  <c r="C963" i="23" s="1"/>
  <c r="B942" i="23"/>
  <c r="C943" i="23" s="1"/>
  <c r="B932" i="23"/>
  <c r="C933" i="23" s="1"/>
  <c r="B931" i="23"/>
  <c r="C931" i="23" s="1"/>
  <c r="B857" i="23"/>
  <c r="C858" i="23" s="1"/>
  <c r="B856" i="23"/>
  <c r="C856" i="23" s="1"/>
  <c r="B853" i="23"/>
  <c r="C854" i="23" s="1"/>
  <c r="B852" i="23"/>
  <c r="B851" i="23"/>
  <c r="C851" i="23" s="1"/>
  <c r="B767" i="23"/>
  <c r="C767" i="23" s="1"/>
  <c r="B702" i="23"/>
  <c r="C703" i="23" s="1"/>
  <c r="B682" i="23"/>
  <c r="C683" i="23" s="1"/>
  <c r="B657" i="23"/>
  <c r="C658" i="23" s="1"/>
  <c r="B656" i="23"/>
  <c r="C656" i="23" s="1"/>
  <c r="B596" i="23"/>
  <c r="B595" i="23"/>
  <c r="C595" i="23" s="1"/>
  <c r="B592" i="23"/>
  <c r="C593" i="23" s="1"/>
  <c r="B591" i="23"/>
  <c r="B590" i="23"/>
  <c r="C590" i="23" s="1"/>
  <c r="B507" i="23"/>
  <c r="C507" i="23" s="1"/>
  <c r="B437" i="23"/>
  <c r="C437" i="23" s="1"/>
  <c r="B422" i="23"/>
  <c r="C423" i="23" s="1"/>
  <c r="B402" i="23"/>
  <c r="C403" i="23" s="1"/>
  <c r="B401" i="23"/>
  <c r="C401" i="23" s="1"/>
  <c r="B335" i="23"/>
  <c r="C336" i="23" s="1"/>
  <c r="B334" i="23"/>
  <c r="C334" i="23" s="1"/>
  <c r="B331" i="23"/>
  <c r="B330" i="23"/>
  <c r="B329" i="23"/>
  <c r="C329" i="23" s="1"/>
  <c r="B242" i="23"/>
  <c r="C243" i="23" s="1"/>
  <c r="B177" i="23"/>
  <c r="C178" i="23" s="1"/>
  <c r="B162" i="23"/>
  <c r="C163" i="23" s="1"/>
  <c r="B152" i="23"/>
  <c r="C153" i="23" s="1"/>
  <c r="B151" i="23"/>
  <c r="C151" i="23" s="1"/>
  <c r="B74" i="23"/>
  <c r="C75" i="23" s="1"/>
  <c r="B73" i="23"/>
  <c r="C73" i="23" s="1"/>
  <c r="B70" i="23"/>
  <c r="C71" i="23" s="1"/>
  <c r="B69" i="23"/>
  <c r="B68" i="23"/>
  <c r="C1117" i="23" l="1"/>
  <c r="C1113" i="23"/>
  <c r="C1288" i="23"/>
  <c r="AX236" i="1" s="1"/>
  <c r="C1182" i="23"/>
  <c r="AX132" i="1" s="1"/>
  <c r="C1118" i="23"/>
  <c r="C1112" i="23"/>
  <c r="C330" i="23"/>
  <c r="C852" i="23"/>
  <c r="C857" i="23"/>
  <c r="C69" i="23"/>
  <c r="C331" i="23"/>
  <c r="C596" i="23"/>
  <c r="C962" i="23"/>
  <c r="C1018" i="23"/>
  <c r="C768" i="23"/>
  <c r="C508" i="23"/>
  <c r="C162" i="23"/>
  <c r="C438" i="23"/>
  <c r="C152" i="23"/>
  <c r="C942" i="23"/>
  <c r="C682" i="23"/>
  <c r="C657" i="23"/>
  <c r="C592" i="23"/>
  <c r="C853" i="23"/>
  <c r="C702" i="23"/>
  <c r="C597" i="23"/>
  <c r="C74" i="23"/>
  <c r="C591" i="23"/>
  <c r="AX71" i="1"/>
  <c r="C68" i="23"/>
  <c r="C335" i="23"/>
  <c r="AX67" i="1"/>
  <c r="C1028" i="23"/>
  <c r="C932" i="23"/>
  <c r="C402" i="23"/>
  <c r="C177" i="23"/>
  <c r="C1208" i="23"/>
  <c r="AX158" i="1" s="1"/>
  <c r="AX235" i="1"/>
  <c r="C422" i="23"/>
  <c r="C332" i="23"/>
  <c r="C242" i="23"/>
  <c r="C70" i="23"/>
  <c r="K5" i="1"/>
  <c r="L5" i="1"/>
  <c r="M5" i="1"/>
  <c r="S5" i="1"/>
  <c r="T5" i="1"/>
  <c r="U5" i="1"/>
  <c r="V5" i="1"/>
  <c r="AB5" i="1"/>
  <c r="AC5" i="1"/>
  <c r="AD5" i="1"/>
  <c r="AE5" i="1"/>
  <c r="AK5" i="1"/>
  <c r="AL5" i="1"/>
  <c r="AM5" i="1"/>
  <c r="AN5" i="1"/>
  <c r="AR5" i="1" s="1"/>
  <c r="AO5" i="1"/>
  <c r="AP5" i="1"/>
  <c r="AQ5" i="1"/>
  <c r="K6" i="1"/>
  <c r="L6" i="1"/>
  <c r="M6" i="1"/>
  <c r="S6" i="1"/>
  <c r="T6" i="1"/>
  <c r="U6" i="1"/>
  <c r="V6" i="1"/>
  <c r="AB6" i="1"/>
  <c r="AC6" i="1"/>
  <c r="AD6" i="1"/>
  <c r="AE6" i="1"/>
  <c r="AK6" i="1"/>
  <c r="AL6" i="1"/>
  <c r="AM6" i="1"/>
  <c r="AN6" i="1"/>
  <c r="AR6" i="1" s="1"/>
  <c r="AO6" i="1"/>
  <c r="AP6" i="1"/>
  <c r="AQ6" i="1"/>
  <c r="K7" i="1"/>
  <c r="L7" i="1"/>
  <c r="M7" i="1"/>
  <c r="S7" i="1"/>
  <c r="T7" i="1"/>
  <c r="U7" i="1"/>
  <c r="V7" i="1"/>
  <c r="AB7" i="1"/>
  <c r="AC7" i="1"/>
  <c r="AD7" i="1"/>
  <c r="AE7" i="1"/>
  <c r="AK7" i="1"/>
  <c r="AL7" i="1"/>
  <c r="AM7" i="1"/>
  <c r="AN7" i="1"/>
  <c r="AR7" i="1" s="1"/>
  <c r="AO7" i="1"/>
  <c r="AP7" i="1"/>
  <c r="AQ7" i="1"/>
  <c r="K8" i="1"/>
  <c r="L8" i="1"/>
  <c r="M8" i="1"/>
  <c r="S8" i="1"/>
  <c r="T8" i="1"/>
  <c r="U8" i="1"/>
  <c r="V8" i="1"/>
  <c r="AB8" i="1"/>
  <c r="AC8" i="1"/>
  <c r="AD8" i="1"/>
  <c r="AE8" i="1"/>
  <c r="AK8" i="1"/>
  <c r="AL8" i="1"/>
  <c r="AM8" i="1"/>
  <c r="AN8" i="1"/>
  <c r="AR8" i="1" s="1"/>
  <c r="AO8" i="1"/>
  <c r="AP8" i="1"/>
  <c r="AQ8" i="1"/>
  <c r="K9" i="1"/>
  <c r="L9" i="1"/>
  <c r="M9" i="1"/>
  <c r="S9" i="1"/>
  <c r="T9" i="1"/>
  <c r="U9" i="1"/>
  <c r="V9" i="1"/>
  <c r="AB9" i="1"/>
  <c r="AC9" i="1"/>
  <c r="AD9" i="1"/>
  <c r="AE9" i="1"/>
  <c r="AK9" i="1"/>
  <c r="AL9" i="1"/>
  <c r="AM9" i="1"/>
  <c r="AN9" i="1"/>
  <c r="AR9" i="1" s="1"/>
  <c r="AO9" i="1"/>
  <c r="AP9" i="1"/>
  <c r="AQ9" i="1"/>
  <c r="K10" i="1"/>
  <c r="L10" i="1"/>
  <c r="M10" i="1"/>
  <c r="S10" i="1"/>
  <c r="T10" i="1"/>
  <c r="U10" i="1"/>
  <c r="V10" i="1"/>
  <c r="AB10" i="1"/>
  <c r="AC10" i="1"/>
  <c r="AD10" i="1"/>
  <c r="AE10" i="1"/>
  <c r="AK10" i="1"/>
  <c r="AL10" i="1"/>
  <c r="AM10" i="1"/>
  <c r="AN10" i="1"/>
  <c r="AR10" i="1" s="1"/>
  <c r="AO10" i="1"/>
  <c r="AP10" i="1"/>
  <c r="AQ10" i="1"/>
  <c r="K11" i="1"/>
  <c r="L11" i="1"/>
  <c r="M11" i="1"/>
  <c r="S11" i="1"/>
  <c r="T11" i="1"/>
  <c r="U11" i="1"/>
  <c r="V11" i="1"/>
  <c r="AB11" i="1"/>
  <c r="AC11" i="1"/>
  <c r="AD11" i="1"/>
  <c r="AE11" i="1"/>
  <c r="AK11" i="1"/>
  <c r="AL11" i="1"/>
  <c r="AM11" i="1"/>
  <c r="AN11" i="1"/>
  <c r="AR11" i="1" s="1"/>
  <c r="AO11" i="1"/>
  <c r="AP11" i="1"/>
  <c r="AQ11" i="1"/>
  <c r="K12" i="1"/>
  <c r="L12" i="1"/>
  <c r="M12" i="1"/>
  <c r="S12" i="1"/>
  <c r="T12" i="1"/>
  <c r="U12" i="1"/>
  <c r="V12" i="1"/>
  <c r="AB12" i="1"/>
  <c r="AC12" i="1"/>
  <c r="AD12" i="1"/>
  <c r="AE12" i="1"/>
  <c r="AK12" i="1"/>
  <c r="AL12" i="1"/>
  <c r="AM12" i="1"/>
  <c r="AN12" i="1"/>
  <c r="AR12" i="1" s="1"/>
  <c r="AO12" i="1"/>
  <c r="AP12" i="1"/>
  <c r="AQ12" i="1"/>
  <c r="K13" i="1"/>
  <c r="L13" i="1"/>
  <c r="M13" i="1"/>
  <c r="S13" i="1"/>
  <c r="T13" i="1"/>
  <c r="U13" i="1"/>
  <c r="V13" i="1"/>
  <c r="AB13" i="1"/>
  <c r="AC13" i="1"/>
  <c r="AD13" i="1"/>
  <c r="AE13" i="1"/>
  <c r="AK13" i="1"/>
  <c r="AL13" i="1"/>
  <c r="AM13" i="1"/>
  <c r="AN13" i="1"/>
  <c r="AR13" i="1" s="1"/>
  <c r="AO13" i="1"/>
  <c r="AP13" i="1"/>
  <c r="AQ13" i="1"/>
  <c r="K14" i="1"/>
  <c r="L14" i="1"/>
  <c r="M14" i="1"/>
  <c r="S14" i="1"/>
  <c r="T14" i="1"/>
  <c r="U14" i="1"/>
  <c r="V14" i="1"/>
  <c r="AB14" i="1"/>
  <c r="AC14" i="1"/>
  <c r="AD14" i="1"/>
  <c r="AE14" i="1"/>
  <c r="AK14" i="1"/>
  <c r="AL14" i="1"/>
  <c r="AM14" i="1"/>
  <c r="AN14" i="1"/>
  <c r="AR14" i="1" s="1"/>
  <c r="AO14" i="1"/>
  <c r="AP14" i="1"/>
  <c r="AQ14" i="1"/>
  <c r="K15" i="1"/>
  <c r="L15" i="1"/>
  <c r="M15" i="1"/>
  <c r="S15" i="1"/>
  <c r="T15" i="1"/>
  <c r="U15" i="1"/>
  <c r="V15" i="1"/>
  <c r="AB15" i="1"/>
  <c r="AC15" i="1"/>
  <c r="AD15" i="1"/>
  <c r="AE15" i="1"/>
  <c r="AK15" i="1"/>
  <c r="AL15" i="1"/>
  <c r="AM15" i="1"/>
  <c r="AN15" i="1"/>
  <c r="AR15" i="1" s="1"/>
  <c r="AO15" i="1"/>
  <c r="AP15" i="1"/>
  <c r="AQ15" i="1"/>
  <c r="K16" i="1"/>
  <c r="L16" i="1"/>
  <c r="M16" i="1"/>
  <c r="S16" i="1"/>
  <c r="T16" i="1"/>
  <c r="U16" i="1"/>
  <c r="V16" i="1"/>
  <c r="AB16" i="1"/>
  <c r="AC16" i="1"/>
  <c r="AD16" i="1"/>
  <c r="AE16" i="1"/>
  <c r="AK16" i="1"/>
  <c r="AL16" i="1"/>
  <c r="AM16" i="1"/>
  <c r="AN16" i="1"/>
  <c r="AR16" i="1" s="1"/>
  <c r="AO16" i="1"/>
  <c r="AP16" i="1"/>
  <c r="AQ16" i="1"/>
  <c r="K17" i="1"/>
  <c r="L17" i="1"/>
  <c r="M17" i="1"/>
  <c r="S17" i="1"/>
  <c r="T17" i="1"/>
  <c r="U17" i="1"/>
  <c r="V17" i="1"/>
  <c r="AB17" i="1"/>
  <c r="AC17" i="1"/>
  <c r="AD17" i="1"/>
  <c r="AE17" i="1"/>
  <c r="AK17" i="1"/>
  <c r="AL17" i="1"/>
  <c r="AM17" i="1"/>
  <c r="AN17" i="1"/>
  <c r="AR17" i="1" s="1"/>
  <c r="AO17" i="1"/>
  <c r="AP17" i="1"/>
  <c r="AQ17" i="1"/>
  <c r="K18" i="1"/>
  <c r="L18" i="1"/>
  <c r="M18" i="1"/>
  <c r="S18" i="1"/>
  <c r="T18" i="1"/>
  <c r="U18" i="1"/>
  <c r="V18" i="1"/>
  <c r="AB18" i="1"/>
  <c r="AC18" i="1"/>
  <c r="AD18" i="1"/>
  <c r="AE18" i="1"/>
  <c r="AK18" i="1"/>
  <c r="AL18" i="1"/>
  <c r="AM18" i="1"/>
  <c r="AN18" i="1"/>
  <c r="AR18" i="1" s="1"/>
  <c r="AO18" i="1"/>
  <c r="AP18" i="1"/>
  <c r="AQ18" i="1"/>
  <c r="K19" i="1"/>
  <c r="L19" i="1"/>
  <c r="M19" i="1"/>
  <c r="S19" i="1"/>
  <c r="T19" i="1"/>
  <c r="U19" i="1"/>
  <c r="V19" i="1"/>
  <c r="AB19" i="1"/>
  <c r="AC19" i="1"/>
  <c r="AD19" i="1"/>
  <c r="AE19" i="1"/>
  <c r="AK19" i="1"/>
  <c r="AL19" i="1"/>
  <c r="AM19" i="1"/>
  <c r="AN19" i="1"/>
  <c r="AR19" i="1" s="1"/>
  <c r="AO19" i="1"/>
  <c r="AP19" i="1"/>
  <c r="AQ19" i="1"/>
  <c r="K20" i="1"/>
  <c r="L20" i="1"/>
  <c r="M20" i="1"/>
  <c r="S20" i="1"/>
  <c r="T20" i="1"/>
  <c r="U20" i="1"/>
  <c r="V20" i="1"/>
  <c r="AB20" i="1"/>
  <c r="AC20" i="1"/>
  <c r="AD20" i="1"/>
  <c r="AE20" i="1"/>
  <c r="AK20" i="1"/>
  <c r="AL20" i="1"/>
  <c r="AM20" i="1"/>
  <c r="AN20" i="1"/>
  <c r="AR20" i="1" s="1"/>
  <c r="AO20" i="1"/>
  <c r="AP20" i="1"/>
  <c r="AQ20" i="1"/>
  <c r="K21" i="1"/>
  <c r="L21" i="1"/>
  <c r="M21" i="1"/>
  <c r="S21" i="1"/>
  <c r="T21" i="1"/>
  <c r="U21" i="1"/>
  <c r="V21" i="1"/>
  <c r="AB21" i="1"/>
  <c r="AC21" i="1"/>
  <c r="AD21" i="1"/>
  <c r="AE21" i="1"/>
  <c r="AK21" i="1"/>
  <c r="AL21" i="1"/>
  <c r="AM21" i="1"/>
  <c r="AN21" i="1"/>
  <c r="AR21" i="1" s="1"/>
  <c r="AO21" i="1"/>
  <c r="AP21" i="1"/>
  <c r="AQ21" i="1"/>
  <c r="K22" i="1"/>
  <c r="L22" i="1"/>
  <c r="M22" i="1"/>
  <c r="S22" i="1"/>
  <c r="T22" i="1"/>
  <c r="U22" i="1"/>
  <c r="V22" i="1"/>
  <c r="AB22" i="1"/>
  <c r="AC22" i="1"/>
  <c r="AD22" i="1"/>
  <c r="AE22" i="1"/>
  <c r="AK22" i="1"/>
  <c r="AL22" i="1"/>
  <c r="AM22" i="1"/>
  <c r="AN22" i="1"/>
  <c r="AR22" i="1" s="1"/>
  <c r="AO22" i="1"/>
  <c r="AP22" i="1"/>
  <c r="AQ22" i="1"/>
  <c r="K23" i="1"/>
  <c r="L23" i="1"/>
  <c r="M23" i="1"/>
  <c r="S23" i="1"/>
  <c r="T23" i="1"/>
  <c r="U23" i="1"/>
  <c r="V23" i="1"/>
  <c r="AB23" i="1"/>
  <c r="AC23" i="1"/>
  <c r="AD23" i="1"/>
  <c r="AE23" i="1"/>
  <c r="AK23" i="1"/>
  <c r="AL23" i="1"/>
  <c r="AM23" i="1"/>
  <c r="AN23" i="1"/>
  <c r="AR23" i="1" s="1"/>
  <c r="AO23" i="1"/>
  <c r="AP23" i="1"/>
  <c r="AQ23" i="1"/>
  <c r="K24" i="1"/>
  <c r="L24" i="1"/>
  <c r="M24" i="1"/>
  <c r="S24" i="1"/>
  <c r="T24" i="1"/>
  <c r="U24" i="1"/>
  <c r="V24" i="1"/>
  <c r="AB24" i="1"/>
  <c r="AC24" i="1"/>
  <c r="AD24" i="1"/>
  <c r="AE24" i="1"/>
  <c r="AK24" i="1"/>
  <c r="AL24" i="1"/>
  <c r="AM24" i="1"/>
  <c r="AN24" i="1"/>
  <c r="AR24" i="1" s="1"/>
  <c r="AO24" i="1"/>
  <c r="AP24" i="1"/>
  <c r="AQ24" i="1"/>
  <c r="K25" i="1"/>
  <c r="L25" i="1"/>
  <c r="M25" i="1"/>
  <c r="S25" i="1"/>
  <c r="T25" i="1"/>
  <c r="U25" i="1"/>
  <c r="V25" i="1"/>
  <c r="AB25" i="1"/>
  <c r="AC25" i="1"/>
  <c r="AD25" i="1"/>
  <c r="AE25" i="1"/>
  <c r="AK25" i="1"/>
  <c r="AL25" i="1"/>
  <c r="AM25" i="1"/>
  <c r="AN25" i="1"/>
  <c r="AO25" i="1"/>
  <c r="AP25" i="1"/>
  <c r="AQ25" i="1"/>
  <c r="AR25" i="1"/>
  <c r="K26" i="1"/>
  <c r="L26" i="1"/>
  <c r="M26" i="1"/>
  <c r="S26" i="1"/>
  <c r="T26" i="1"/>
  <c r="U26" i="1"/>
  <c r="V26" i="1"/>
  <c r="AB26" i="1"/>
  <c r="AC26" i="1"/>
  <c r="AD26" i="1"/>
  <c r="AE26" i="1"/>
  <c r="AK26" i="1"/>
  <c r="AL26" i="1"/>
  <c r="AM26" i="1"/>
  <c r="AN26" i="1"/>
  <c r="AR26" i="1" s="1"/>
  <c r="AO26" i="1"/>
  <c r="AP26" i="1"/>
  <c r="AQ26" i="1"/>
  <c r="K27" i="1"/>
  <c r="L27" i="1"/>
  <c r="M27" i="1"/>
  <c r="S27" i="1"/>
  <c r="T27" i="1"/>
  <c r="U27" i="1"/>
  <c r="V27" i="1"/>
  <c r="AB27" i="1"/>
  <c r="AC27" i="1"/>
  <c r="AD27" i="1"/>
  <c r="AE27" i="1"/>
  <c r="AK27" i="1"/>
  <c r="AL27" i="1"/>
  <c r="AM27" i="1"/>
  <c r="AN27" i="1"/>
  <c r="AR27" i="1" s="1"/>
  <c r="AO27" i="1"/>
  <c r="AP27" i="1"/>
  <c r="AQ27" i="1"/>
  <c r="K28" i="1"/>
  <c r="L28" i="1"/>
  <c r="M28" i="1"/>
  <c r="S28" i="1"/>
  <c r="T28" i="1"/>
  <c r="U28" i="1"/>
  <c r="V28" i="1"/>
  <c r="AB28" i="1"/>
  <c r="AC28" i="1"/>
  <c r="AD28" i="1"/>
  <c r="AE28" i="1"/>
  <c r="AK28" i="1"/>
  <c r="AL28" i="1"/>
  <c r="AM28" i="1"/>
  <c r="AN28" i="1"/>
  <c r="AR28" i="1" s="1"/>
  <c r="AO28" i="1"/>
  <c r="AP28" i="1"/>
  <c r="AQ28" i="1"/>
  <c r="K29" i="1"/>
  <c r="L29" i="1"/>
  <c r="M29" i="1"/>
  <c r="S29" i="1"/>
  <c r="T29" i="1"/>
  <c r="U29" i="1"/>
  <c r="V29" i="1"/>
  <c r="AB29" i="1"/>
  <c r="AC29" i="1"/>
  <c r="AD29" i="1"/>
  <c r="AE29" i="1"/>
  <c r="AK29" i="1"/>
  <c r="AL29" i="1"/>
  <c r="AM29" i="1"/>
  <c r="AN29" i="1"/>
  <c r="AR29" i="1" s="1"/>
  <c r="AO29" i="1"/>
  <c r="AP29" i="1"/>
  <c r="AQ29" i="1"/>
  <c r="K30" i="1"/>
  <c r="L30" i="1"/>
  <c r="M30" i="1"/>
  <c r="S30" i="1"/>
  <c r="T30" i="1"/>
  <c r="U30" i="1"/>
  <c r="V30" i="1"/>
  <c r="AB30" i="1"/>
  <c r="AC30" i="1"/>
  <c r="AD30" i="1"/>
  <c r="AE30" i="1"/>
  <c r="AK30" i="1"/>
  <c r="AL30" i="1"/>
  <c r="AM30" i="1"/>
  <c r="AN30" i="1"/>
  <c r="AR30" i="1" s="1"/>
  <c r="AO30" i="1"/>
  <c r="AP30" i="1"/>
  <c r="AQ30" i="1"/>
  <c r="K31" i="1"/>
  <c r="L31" i="1"/>
  <c r="M31" i="1"/>
  <c r="S31" i="1"/>
  <c r="T31" i="1"/>
  <c r="U31" i="1"/>
  <c r="V31" i="1"/>
  <c r="AB31" i="1"/>
  <c r="AC31" i="1"/>
  <c r="AD31" i="1"/>
  <c r="AE31" i="1"/>
  <c r="AK31" i="1"/>
  <c r="AL31" i="1"/>
  <c r="AM31" i="1"/>
  <c r="AN31" i="1"/>
  <c r="AR31" i="1" s="1"/>
  <c r="AO31" i="1"/>
  <c r="AP31" i="1"/>
  <c r="AQ31" i="1"/>
  <c r="K32" i="1"/>
  <c r="L32" i="1"/>
  <c r="M32" i="1"/>
  <c r="S32" i="1"/>
  <c r="T32" i="1"/>
  <c r="U32" i="1"/>
  <c r="V32" i="1"/>
  <c r="AB32" i="1"/>
  <c r="AC32" i="1"/>
  <c r="AD32" i="1"/>
  <c r="AE32" i="1"/>
  <c r="AK32" i="1"/>
  <c r="AL32" i="1"/>
  <c r="AM32" i="1"/>
  <c r="AN32" i="1"/>
  <c r="AR32" i="1" s="1"/>
  <c r="AO32" i="1"/>
  <c r="AP32" i="1"/>
  <c r="AQ32" i="1"/>
  <c r="K33" i="1"/>
  <c r="L33" i="1"/>
  <c r="M33" i="1"/>
  <c r="S33" i="1"/>
  <c r="T33" i="1"/>
  <c r="U33" i="1"/>
  <c r="V33" i="1"/>
  <c r="AB33" i="1"/>
  <c r="AC33" i="1"/>
  <c r="AD33" i="1"/>
  <c r="AE33" i="1"/>
  <c r="AK33" i="1"/>
  <c r="AL33" i="1"/>
  <c r="AM33" i="1"/>
  <c r="AN33" i="1"/>
  <c r="AR33" i="1" s="1"/>
  <c r="AO33" i="1"/>
  <c r="AP33" i="1"/>
  <c r="AQ33" i="1"/>
  <c r="K34" i="1"/>
  <c r="L34" i="1"/>
  <c r="M34" i="1"/>
  <c r="S34" i="1"/>
  <c r="T34" i="1"/>
  <c r="U34" i="1"/>
  <c r="V34" i="1"/>
  <c r="AB34" i="1"/>
  <c r="AC34" i="1"/>
  <c r="AD34" i="1"/>
  <c r="AE34" i="1"/>
  <c r="AK34" i="1"/>
  <c r="AL34" i="1"/>
  <c r="AM34" i="1"/>
  <c r="AN34" i="1"/>
  <c r="AR34" i="1" s="1"/>
  <c r="AO34" i="1"/>
  <c r="AP34" i="1"/>
  <c r="AQ34" i="1"/>
  <c r="K35" i="1"/>
  <c r="L35" i="1"/>
  <c r="M35" i="1"/>
  <c r="S35" i="1"/>
  <c r="T35" i="1"/>
  <c r="U35" i="1"/>
  <c r="V35" i="1"/>
  <c r="AB35" i="1"/>
  <c r="AC35" i="1"/>
  <c r="AD35" i="1"/>
  <c r="AE35" i="1"/>
  <c r="AK35" i="1"/>
  <c r="AL35" i="1"/>
  <c r="AM35" i="1"/>
  <c r="AN35" i="1"/>
  <c r="AR35" i="1" s="1"/>
  <c r="AO35" i="1"/>
  <c r="AP35" i="1"/>
  <c r="AQ35" i="1"/>
  <c r="K36" i="1"/>
  <c r="L36" i="1"/>
  <c r="M36" i="1"/>
  <c r="S36" i="1"/>
  <c r="T36" i="1"/>
  <c r="U36" i="1"/>
  <c r="V36" i="1"/>
  <c r="AB36" i="1"/>
  <c r="AC36" i="1"/>
  <c r="AD36" i="1"/>
  <c r="AE36" i="1"/>
  <c r="AK36" i="1"/>
  <c r="AL36" i="1"/>
  <c r="AM36" i="1"/>
  <c r="AN36" i="1"/>
  <c r="AR36" i="1" s="1"/>
  <c r="AO36" i="1"/>
  <c r="AP36" i="1"/>
  <c r="AQ36" i="1"/>
  <c r="K37" i="1"/>
  <c r="L37" i="1"/>
  <c r="M37" i="1"/>
  <c r="S37" i="1"/>
  <c r="T37" i="1"/>
  <c r="U37" i="1"/>
  <c r="V37" i="1"/>
  <c r="AB37" i="1"/>
  <c r="AC37" i="1"/>
  <c r="AD37" i="1"/>
  <c r="AE37" i="1"/>
  <c r="AK37" i="1"/>
  <c r="AL37" i="1"/>
  <c r="AM37" i="1"/>
  <c r="AN37" i="1"/>
  <c r="AR37" i="1" s="1"/>
  <c r="AO37" i="1"/>
  <c r="AP37" i="1"/>
  <c r="AQ37" i="1"/>
  <c r="K38" i="1"/>
  <c r="L38" i="1"/>
  <c r="M38" i="1"/>
  <c r="S38" i="1"/>
  <c r="T38" i="1"/>
  <c r="U38" i="1"/>
  <c r="V38" i="1"/>
  <c r="AB38" i="1"/>
  <c r="AC38" i="1"/>
  <c r="AD38" i="1"/>
  <c r="AE38" i="1"/>
  <c r="AK38" i="1"/>
  <c r="AL38" i="1"/>
  <c r="AM38" i="1"/>
  <c r="AN38" i="1"/>
  <c r="AR38" i="1" s="1"/>
  <c r="AO38" i="1"/>
  <c r="AP38" i="1"/>
  <c r="AQ38" i="1"/>
  <c r="K39" i="1"/>
  <c r="L39" i="1"/>
  <c r="M39" i="1"/>
  <c r="S39" i="1"/>
  <c r="T39" i="1"/>
  <c r="U39" i="1"/>
  <c r="V39" i="1"/>
  <c r="AB39" i="1"/>
  <c r="AC39" i="1"/>
  <c r="AD39" i="1"/>
  <c r="AE39" i="1"/>
  <c r="AK39" i="1"/>
  <c r="AL39" i="1"/>
  <c r="AM39" i="1"/>
  <c r="AN39" i="1"/>
  <c r="AR39" i="1" s="1"/>
  <c r="AO39" i="1"/>
  <c r="AP39" i="1"/>
  <c r="AQ39" i="1"/>
  <c r="K40" i="1"/>
  <c r="L40" i="1"/>
  <c r="M40" i="1"/>
  <c r="S40" i="1"/>
  <c r="T40" i="1"/>
  <c r="U40" i="1"/>
  <c r="V40" i="1"/>
  <c r="AB40" i="1"/>
  <c r="AC40" i="1"/>
  <c r="AD40" i="1"/>
  <c r="AE40" i="1"/>
  <c r="AK40" i="1"/>
  <c r="AL40" i="1"/>
  <c r="AM40" i="1"/>
  <c r="AN40" i="1"/>
  <c r="AR40" i="1" s="1"/>
  <c r="AO40" i="1"/>
  <c r="AP40" i="1"/>
  <c r="AQ40" i="1"/>
  <c r="K41" i="1"/>
  <c r="L41" i="1"/>
  <c r="M41" i="1"/>
  <c r="S41" i="1"/>
  <c r="T41" i="1"/>
  <c r="U41" i="1"/>
  <c r="V41" i="1"/>
  <c r="AB41" i="1"/>
  <c r="AC41" i="1"/>
  <c r="AD41" i="1"/>
  <c r="AE41" i="1"/>
  <c r="AK41" i="1"/>
  <c r="AL41" i="1"/>
  <c r="AM41" i="1"/>
  <c r="AN41" i="1"/>
  <c r="AR41" i="1" s="1"/>
  <c r="AO41" i="1"/>
  <c r="AP41" i="1"/>
  <c r="AQ41" i="1"/>
  <c r="K42" i="1"/>
  <c r="L42" i="1"/>
  <c r="M42" i="1"/>
  <c r="S42" i="1"/>
  <c r="T42" i="1"/>
  <c r="U42" i="1"/>
  <c r="V42" i="1"/>
  <c r="AB42" i="1"/>
  <c r="AC42" i="1"/>
  <c r="AD42" i="1"/>
  <c r="AE42" i="1"/>
  <c r="AK42" i="1"/>
  <c r="AL42" i="1"/>
  <c r="AM42" i="1"/>
  <c r="AN42" i="1"/>
  <c r="AR42" i="1" s="1"/>
  <c r="AO42" i="1"/>
  <c r="AP42" i="1"/>
  <c r="AQ42" i="1"/>
  <c r="K43" i="1"/>
  <c r="L43" i="1"/>
  <c r="M43" i="1"/>
  <c r="S43" i="1"/>
  <c r="T43" i="1"/>
  <c r="U43" i="1"/>
  <c r="V43" i="1"/>
  <c r="AB43" i="1"/>
  <c r="AC43" i="1"/>
  <c r="AD43" i="1"/>
  <c r="AE43" i="1"/>
  <c r="AK43" i="1"/>
  <c r="AL43" i="1"/>
  <c r="AM43" i="1"/>
  <c r="AN43" i="1"/>
  <c r="AR43" i="1" s="1"/>
  <c r="AO43" i="1"/>
  <c r="AP43" i="1"/>
  <c r="AQ43" i="1"/>
  <c r="K44" i="1"/>
  <c r="L44" i="1"/>
  <c r="M44" i="1"/>
  <c r="S44" i="1"/>
  <c r="T44" i="1"/>
  <c r="U44" i="1"/>
  <c r="V44" i="1"/>
  <c r="AB44" i="1"/>
  <c r="AC44" i="1"/>
  <c r="AD44" i="1"/>
  <c r="AE44" i="1"/>
  <c r="AK44" i="1"/>
  <c r="AL44" i="1"/>
  <c r="AM44" i="1"/>
  <c r="AN44" i="1"/>
  <c r="AR44" i="1" s="1"/>
  <c r="AO44" i="1"/>
  <c r="AP44" i="1"/>
  <c r="AQ44" i="1"/>
  <c r="K45" i="1"/>
  <c r="L45" i="1"/>
  <c r="M45" i="1"/>
  <c r="S45" i="1"/>
  <c r="T45" i="1"/>
  <c r="U45" i="1"/>
  <c r="V45" i="1"/>
  <c r="AB45" i="1"/>
  <c r="AC45" i="1"/>
  <c r="AD45" i="1"/>
  <c r="AE45" i="1"/>
  <c r="AK45" i="1"/>
  <c r="AL45" i="1"/>
  <c r="AM45" i="1"/>
  <c r="AN45" i="1"/>
  <c r="AR45" i="1" s="1"/>
  <c r="AO45" i="1"/>
  <c r="AP45" i="1"/>
  <c r="AQ45" i="1"/>
  <c r="K46" i="1"/>
  <c r="L46" i="1"/>
  <c r="M46" i="1"/>
  <c r="S46" i="1"/>
  <c r="T46" i="1"/>
  <c r="U46" i="1"/>
  <c r="V46" i="1"/>
  <c r="AB46" i="1"/>
  <c r="AC46" i="1"/>
  <c r="AD46" i="1"/>
  <c r="AE46" i="1"/>
  <c r="AK46" i="1"/>
  <c r="AL46" i="1"/>
  <c r="AM46" i="1"/>
  <c r="AN46" i="1"/>
  <c r="AR46" i="1" s="1"/>
  <c r="AO46" i="1"/>
  <c r="AP46" i="1"/>
  <c r="AQ46" i="1"/>
  <c r="K47" i="1"/>
  <c r="L47" i="1"/>
  <c r="M47" i="1"/>
  <c r="S47" i="1"/>
  <c r="T47" i="1"/>
  <c r="U47" i="1"/>
  <c r="V47" i="1"/>
  <c r="AB47" i="1"/>
  <c r="AC47" i="1"/>
  <c r="AD47" i="1"/>
  <c r="AE47" i="1"/>
  <c r="AK47" i="1"/>
  <c r="AL47" i="1"/>
  <c r="AM47" i="1"/>
  <c r="AN47" i="1"/>
  <c r="AR47" i="1" s="1"/>
  <c r="AO47" i="1"/>
  <c r="AP47" i="1"/>
  <c r="AQ47" i="1"/>
  <c r="K48" i="1"/>
  <c r="L48" i="1"/>
  <c r="M48" i="1"/>
  <c r="S48" i="1"/>
  <c r="T48" i="1"/>
  <c r="U48" i="1"/>
  <c r="V48" i="1"/>
  <c r="AB48" i="1"/>
  <c r="AC48" i="1"/>
  <c r="AD48" i="1"/>
  <c r="AE48" i="1"/>
  <c r="AK48" i="1"/>
  <c r="AL48" i="1"/>
  <c r="AM48" i="1"/>
  <c r="AN48" i="1"/>
  <c r="AR48" i="1" s="1"/>
  <c r="AO48" i="1"/>
  <c r="AP48" i="1"/>
  <c r="AQ48" i="1"/>
  <c r="K49" i="1"/>
  <c r="L49" i="1"/>
  <c r="M49" i="1"/>
  <c r="S49" i="1"/>
  <c r="T49" i="1"/>
  <c r="U49" i="1"/>
  <c r="V49" i="1"/>
  <c r="AB49" i="1"/>
  <c r="AC49" i="1"/>
  <c r="AD49" i="1"/>
  <c r="AE49" i="1"/>
  <c r="AK49" i="1"/>
  <c r="AL49" i="1"/>
  <c r="AM49" i="1"/>
  <c r="AN49" i="1"/>
  <c r="AR49" i="1" s="1"/>
  <c r="AO49" i="1"/>
  <c r="AP49" i="1"/>
  <c r="AQ49" i="1"/>
  <c r="K50" i="1"/>
  <c r="L50" i="1"/>
  <c r="M50" i="1"/>
  <c r="S50" i="1"/>
  <c r="T50" i="1"/>
  <c r="U50" i="1"/>
  <c r="V50" i="1"/>
  <c r="AB50" i="1"/>
  <c r="AC50" i="1"/>
  <c r="AD50" i="1"/>
  <c r="AE50" i="1"/>
  <c r="AK50" i="1"/>
  <c r="AL50" i="1"/>
  <c r="AM50" i="1"/>
  <c r="AN50" i="1"/>
  <c r="AR50" i="1" s="1"/>
  <c r="AO50" i="1"/>
  <c r="AP50" i="1"/>
  <c r="AQ50" i="1"/>
  <c r="K51" i="1"/>
  <c r="L51" i="1"/>
  <c r="M51" i="1"/>
  <c r="S51" i="1"/>
  <c r="T51" i="1"/>
  <c r="U51" i="1"/>
  <c r="V51" i="1"/>
  <c r="AB51" i="1"/>
  <c r="AC51" i="1"/>
  <c r="AD51" i="1"/>
  <c r="AE51" i="1"/>
  <c r="AK51" i="1"/>
  <c r="AL51" i="1"/>
  <c r="AM51" i="1"/>
  <c r="AN51" i="1"/>
  <c r="AR51" i="1" s="1"/>
  <c r="AO51" i="1"/>
  <c r="AP51" i="1"/>
  <c r="AQ51" i="1"/>
  <c r="K52" i="1"/>
  <c r="L52" i="1"/>
  <c r="M52" i="1"/>
  <c r="S52" i="1"/>
  <c r="T52" i="1"/>
  <c r="U52" i="1"/>
  <c r="V52" i="1"/>
  <c r="AB52" i="1"/>
  <c r="AC52" i="1"/>
  <c r="AD52" i="1"/>
  <c r="AE52" i="1"/>
  <c r="AK52" i="1"/>
  <c r="AL52" i="1"/>
  <c r="AM52" i="1"/>
  <c r="AN52" i="1"/>
  <c r="AR52" i="1" s="1"/>
  <c r="AO52" i="1"/>
  <c r="AP52" i="1"/>
  <c r="AQ52" i="1"/>
  <c r="K53" i="1"/>
  <c r="L53" i="1"/>
  <c r="M53" i="1"/>
  <c r="S53" i="1"/>
  <c r="T53" i="1"/>
  <c r="U53" i="1"/>
  <c r="V53" i="1"/>
  <c r="AB53" i="1"/>
  <c r="AC53" i="1"/>
  <c r="AD53" i="1"/>
  <c r="AE53" i="1"/>
  <c r="AK53" i="1"/>
  <c r="AL53" i="1"/>
  <c r="AM53" i="1"/>
  <c r="AN53" i="1"/>
  <c r="AR53" i="1" s="1"/>
  <c r="AO53" i="1"/>
  <c r="AP53" i="1"/>
  <c r="AQ53" i="1"/>
  <c r="K54" i="1"/>
  <c r="L54" i="1"/>
  <c r="M54" i="1"/>
  <c r="S54" i="1"/>
  <c r="T54" i="1"/>
  <c r="U54" i="1"/>
  <c r="V54" i="1"/>
  <c r="AB54" i="1"/>
  <c r="AC54" i="1"/>
  <c r="AD54" i="1"/>
  <c r="AE54" i="1"/>
  <c r="AK54" i="1"/>
  <c r="AL54" i="1"/>
  <c r="AM54" i="1"/>
  <c r="AN54" i="1"/>
  <c r="AR54" i="1" s="1"/>
  <c r="AO54" i="1"/>
  <c r="AP54" i="1"/>
  <c r="AQ54" i="1"/>
  <c r="K55" i="1"/>
  <c r="L55" i="1"/>
  <c r="M55" i="1"/>
  <c r="S55" i="1"/>
  <c r="T55" i="1"/>
  <c r="U55" i="1"/>
  <c r="V55" i="1"/>
  <c r="AB55" i="1"/>
  <c r="AC55" i="1"/>
  <c r="AD55" i="1"/>
  <c r="AE55" i="1"/>
  <c r="AK55" i="1"/>
  <c r="AL55" i="1"/>
  <c r="AM55" i="1"/>
  <c r="AN55" i="1"/>
  <c r="AR55" i="1" s="1"/>
  <c r="AO55" i="1"/>
  <c r="AP55" i="1"/>
  <c r="AQ55" i="1"/>
  <c r="K56" i="1"/>
  <c r="L56" i="1"/>
  <c r="M56" i="1"/>
  <c r="S56" i="1"/>
  <c r="T56" i="1"/>
  <c r="U56" i="1"/>
  <c r="V56" i="1"/>
  <c r="AB56" i="1"/>
  <c r="AC56" i="1"/>
  <c r="AD56" i="1"/>
  <c r="AE56" i="1"/>
  <c r="AK56" i="1"/>
  <c r="AL56" i="1"/>
  <c r="AM56" i="1"/>
  <c r="AN56" i="1"/>
  <c r="AR56" i="1" s="1"/>
  <c r="AO56" i="1"/>
  <c r="AP56" i="1"/>
  <c r="AQ56" i="1"/>
  <c r="K57" i="1"/>
  <c r="L57" i="1"/>
  <c r="M57" i="1"/>
  <c r="S57" i="1"/>
  <c r="T57" i="1"/>
  <c r="U57" i="1"/>
  <c r="V57" i="1"/>
  <c r="AB57" i="1"/>
  <c r="AC57" i="1"/>
  <c r="AD57" i="1"/>
  <c r="AE57" i="1"/>
  <c r="AK57" i="1"/>
  <c r="AL57" i="1"/>
  <c r="AM57" i="1"/>
  <c r="AN57" i="1"/>
  <c r="AR57" i="1" s="1"/>
  <c r="AO57" i="1"/>
  <c r="AP57" i="1"/>
  <c r="AQ57" i="1"/>
  <c r="K58" i="1"/>
  <c r="L58" i="1"/>
  <c r="M58" i="1"/>
  <c r="S58" i="1"/>
  <c r="T58" i="1"/>
  <c r="U58" i="1"/>
  <c r="V58" i="1"/>
  <c r="AB58" i="1"/>
  <c r="AC58" i="1"/>
  <c r="AD58" i="1"/>
  <c r="AE58" i="1"/>
  <c r="AK58" i="1"/>
  <c r="AL58" i="1"/>
  <c r="AM58" i="1"/>
  <c r="AN58" i="1"/>
  <c r="AR58" i="1" s="1"/>
  <c r="AO58" i="1"/>
  <c r="AP58" i="1"/>
  <c r="AQ58" i="1"/>
  <c r="K59" i="1"/>
  <c r="L59" i="1"/>
  <c r="M59" i="1"/>
  <c r="S59" i="1"/>
  <c r="T59" i="1"/>
  <c r="U59" i="1"/>
  <c r="V59" i="1"/>
  <c r="AB59" i="1"/>
  <c r="AC59" i="1"/>
  <c r="AD59" i="1"/>
  <c r="AE59" i="1"/>
  <c r="AK59" i="1"/>
  <c r="AL59" i="1"/>
  <c r="AM59" i="1"/>
  <c r="AN59" i="1"/>
  <c r="AR59" i="1" s="1"/>
  <c r="AO59" i="1"/>
  <c r="AP59" i="1"/>
  <c r="AQ59" i="1"/>
  <c r="K60" i="1"/>
  <c r="L60" i="1"/>
  <c r="M60" i="1"/>
  <c r="S60" i="1"/>
  <c r="T60" i="1"/>
  <c r="U60" i="1"/>
  <c r="V60" i="1"/>
  <c r="AB60" i="1"/>
  <c r="AC60" i="1"/>
  <c r="AD60" i="1"/>
  <c r="AE60" i="1"/>
  <c r="AK60" i="1"/>
  <c r="AL60" i="1"/>
  <c r="AM60" i="1"/>
  <c r="AN60" i="1"/>
  <c r="AR60" i="1" s="1"/>
  <c r="AO60" i="1"/>
  <c r="AP60" i="1"/>
  <c r="AQ60" i="1"/>
  <c r="K61" i="1"/>
  <c r="L61" i="1"/>
  <c r="M61" i="1"/>
  <c r="S61" i="1"/>
  <c r="T61" i="1"/>
  <c r="U61" i="1"/>
  <c r="V61" i="1"/>
  <c r="AB61" i="1"/>
  <c r="AC61" i="1"/>
  <c r="AD61" i="1"/>
  <c r="AE61" i="1"/>
  <c r="AK61" i="1"/>
  <c r="AL61" i="1"/>
  <c r="AM61" i="1"/>
  <c r="AN61" i="1"/>
  <c r="AR61" i="1" s="1"/>
  <c r="AO61" i="1"/>
  <c r="AP61" i="1"/>
  <c r="AQ61" i="1"/>
  <c r="K62" i="1"/>
  <c r="L62" i="1"/>
  <c r="M62" i="1"/>
  <c r="S62" i="1"/>
  <c r="T62" i="1"/>
  <c r="U62" i="1"/>
  <c r="V62" i="1"/>
  <c r="AB62" i="1"/>
  <c r="AC62" i="1"/>
  <c r="AD62" i="1"/>
  <c r="AE62" i="1"/>
  <c r="AK62" i="1"/>
  <c r="AL62" i="1"/>
  <c r="AM62" i="1"/>
  <c r="AN62" i="1"/>
  <c r="AR62" i="1" s="1"/>
  <c r="AO62" i="1"/>
  <c r="AP62" i="1"/>
  <c r="AQ62" i="1"/>
  <c r="K63" i="1"/>
  <c r="L63" i="1"/>
  <c r="M63" i="1"/>
  <c r="S63" i="1"/>
  <c r="T63" i="1"/>
  <c r="U63" i="1"/>
  <c r="V63" i="1"/>
  <c r="AB63" i="1"/>
  <c r="AC63" i="1"/>
  <c r="AD63" i="1"/>
  <c r="AE63" i="1"/>
  <c r="AK63" i="1"/>
  <c r="AL63" i="1"/>
  <c r="AM63" i="1"/>
  <c r="AN63" i="1"/>
  <c r="AR63" i="1" s="1"/>
  <c r="AO63" i="1"/>
  <c r="AP63" i="1"/>
  <c r="AQ63" i="1"/>
  <c r="K64" i="1"/>
  <c r="L64" i="1"/>
  <c r="M64" i="1"/>
  <c r="S64" i="1"/>
  <c r="T64" i="1"/>
  <c r="U64" i="1"/>
  <c r="V64" i="1"/>
  <c r="AB64" i="1"/>
  <c r="AC64" i="1"/>
  <c r="AD64" i="1"/>
  <c r="AE64" i="1"/>
  <c r="AK64" i="1"/>
  <c r="AL64" i="1"/>
  <c r="AM64" i="1"/>
  <c r="AN64" i="1"/>
  <c r="AR64" i="1" s="1"/>
  <c r="AO64" i="1"/>
  <c r="AP64" i="1"/>
  <c r="AQ64" i="1"/>
  <c r="K65" i="1"/>
  <c r="L65" i="1"/>
  <c r="M65" i="1"/>
  <c r="S65" i="1"/>
  <c r="T65" i="1"/>
  <c r="U65" i="1"/>
  <c r="V65" i="1"/>
  <c r="AB65" i="1"/>
  <c r="AC65" i="1"/>
  <c r="AD65" i="1"/>
  <c r="AE65" i="1"/>
  <c r="AK65" i="1"/>
  <c r="AL65" i="1"/>
  <c r="AM65" i="1"/>
  <c r="AN65" i="1"/>
  <c r="AR65" i="1" s="1"/>
  <c r="AO65" i="1"/>
  <c r="AP65" i="1"/>
  <c r="AQ65" i="1"/>
  <c r="K66" i="1"/>
  <c r="L66" i="1"/>
  <c r="M66" i="1"/>
  <c r="S66" i="1"/>
  <c r="T66" i="1"/>
  <c r="U66" i="1"/>
  <c r="V66" i="1"/>
  <c r="AB66" i="1"/>
  <c r="AC66" i="1"/>
  <c r="AD66" i="1"/>
  <c r="AE66" i="1"/>
  <c r="AK66" i="1"/>
  <c r="AL66" i="1"/>
  <c r="AM66" i="1"/>
  <c r="AN66" i="1"/>
  <c r="AR66" i="1" s="1"/>
  <c r="AO66" i="1"/>
  <c r="AP66" i="1"/>
  <c r="AQ66" i="1"/>
  <c r="K67" i="1"/>
  <c r="L67" i="1"/>
  <c r="M67" i="1"/>
  <c r="S67" i="1"/>
  <c r="T67" i="1"/>
  <c r="U67" i="1"/>
  <c r="V67" i="1"/>
  <c r="AB67" i="1"/>
  <c r="AC67" i="1"/>
  <c r="AD67" i="1"/>
  <c r="AE67" i="1"/>
  <c r="AK67" i="1"/>
  <c r="AL67" i="1"/>
  <c r="AM67" i="1"/>
  <c r="AN67" i="1"/>
  <c r="AR67" i="1" s="1"/>
  <c r="AO67" i="1"/>
  <c r="AP67" i="1"/>
  <c r="AQ67" i="1"/>
  <c r="K68" i="1"/>
  <c r="L68" i="1"/>
  <c r="M68" i="1"/>
  <c r="S68" i="1"/>
  <c r="T68" i="1"/>
  <c r="U68" i="1"/>
  <c r="V68" i="1"/>
  <c r="AB68" i="1"/>
  <c r="AC68" i="1"/>
  <c r="AD68" i="1"/>
  <c r="AE68" i="1"/>
  <c r="AK68" i="1"/>
  <c r="AL68" i="1"/>
  <c r="AM68" i="1"/>
  <c r="AN68" i="1"/>
  <c r="AR68" i="1" s="1"/>
  <c r="AO68" i="1"/>
  <c r="AP68" i="1"/>
  <c r="AQ68" i="1"/>
  <c r="K69" i="1"/>
  <c r="L69" i="1"/>
  <c r="M69" i="1"/>
  <c r="S69" i="1"/>
  <c r="T69" i="1"/>
  <c r="U69" i="1"/>
  <c r="V69" i="1"/>
  <c r="AB69" i="1"/>
  <c r="AC69" i="1"/>
  <c r="AD69" i="1"/>
  <c r="AE69" i="1"/>
  <c r="AK69" i="1"/>
  <c r="AL69" i="1"/>
  <c r="AM69" i="1"/>
  <c r="AN69" i="1"/>
  <c r="AR69" i="1" s="1"/>
  <c r="AO69" i="1"/>
  <c r="AP69" i="1"/>
  <c r="AQ69" i="1"/>
  <c r="K70" i="1"/>
  <c r="L70" i="1"/>
  <c r="M70" i="1"/>
  <c r="S70" i="1"/>
  <c r="T70" i="1"/>
  <c r="U70" i="1"/>
  <c r="V70" i="1"/>
  <c r="AB70" i="1"/>
  <c r="AC70" i="1"/>
  <c r="AD70" i="1"/>
  <c r="AE70" i="1"/>
  <c r="AK70" i="1"/>
  <c r="AL70" i="1"/>
  <c r="AM70" i="1"/>
  <c r="AN70" i="1"/>
  <c r="AR70" i="1" s="1"/>
  <c r="AO70" i="1"/>
  <c r="AP70" i="1"/>
  <c r="AQ70" i="1"/>
  <c r="K71" i="1"/>
  <c r="L71" i="1"/>
  <c r="M71" i="1"/>
  <c r="S71" i="1"/>
  <c r="T71" i="1"/>
  <c r="U71" i="1"/>
  <c r="V71" i="1"/>
  <c r="AB71" i="1"/>
  <c r="AC71" i="1"/>
  <c r="AD71" i="1"/>
  <c r="AE71" i="1"/>
  <c r="AK71" i="1"/>
  <c r="AL71" i="1"/>
  <c r="AM71" i="1"/>
  <c r="AN71" i="1"/>
  <c r="AR71" i="1" s="1"/>
  <c r="AO71" i="1"/>
  <c r="AP71" i="1"/>
  <c r="AQ71" i="1"/>
  <c r="K72" i="1"/>
  <c r="L72" i="1"/>
  <c r="M72" i="1"/>
  <c r="S72" i="1"/>
  <c r="T72" i="1"/>
  <c r="U72" i="1"/>
  <c r="V72" i="1"/>
  <c r="AB72" i="1"/>
  <c r="AC72" i="1"/>
  <c r="AD72" i="1"/>
  <c r="AE72" i="1"/>
  <c r="AK72" i="1"/>
  <c r="AL72" i="1"/>
  <c r="AM72" i="1"/>
  <c r="AN72" i="1"/>
  <c r="AR72" i="1" s="1"/>
  <c r="AO72" i="1"/>
  <c r="AP72" i="1"/>
  <c r="AQ72" i="1"/>
  <c r="K73" i="1"/>
  <c r="L73" i="1"/>
  <c r="M73" i="1"/>
  <c r="S73" i="1"/>
  <c r="T73" i="1"/>
  <c r="U73" i="1"/>
  <c r="V73" i="1"/>
  <c r="AB73" i="1"/>
  <c r="AC73" i="1"/>
  <c r="AD73" i="1"/>
  <c r="AE73" i="1"/>
  <c r="AK73" i="1"/>
  <c r="AL73" i="1"/>
  <c r="AM73" i="1"/>
  <c r="AN73" i="1"/>
  <c r="AR73" i="1" s="1"/>
  <c r="AO73" i="1"/>
  <c r="AP73" i="1"/>
  <c r="AQ73" i="1"/>
  <c r="K74" i="1"/>
  <c r="L74" i="1"/>
  <c r="M74" i="1"/>
  <c r="S74" i="1"/>
  <c r="T74" i="1"/>
  <c r="U74" i="1"/>
  <c r="V74" i="1"/>
  <c r="AB74" i="1"/>
  <c r="AC74" i="1"/>
  <c r="AD74" i="1"/>
  <c r="AE74" i="1"/>
  <c r="AK74" i="1"/>
  <c r="AL74" i="1"/>
  <c r="AM74" i="1"/>
  <c r="AN74" i="1"/>
  <c r="AR74" i="1" s="1"/>
  <c r="AO74" i="1"/>
  <c r="AP74" i="1"/>
  <c r="AQ74" i="1"/>
  <c r="K75" i="1"/>
  <c r="L75" i="1"/>
  <c r="M75" i="1"/>
  <c r="S75" i="1"/>
  <c r="T75" i="1"/>
  <c r="U75" i="1"/>
  <c r="V75" i="1"/>
  <c r="AB75" i="1"/>
  <c r="AC75" i="1"/>
  <c r="AD75" i="1"/>
  <c r="AE75" i="1"/>
  <c r="AK75" i="1"/>
  <c r="AL75" i="1"/>
  <c r="AM75" i="1"/>
  <c r="AN75" i="1"/>
  <c r="AR75" i="1" s="1"/>
  <c r="AO75" i="1"/>
  <c r="AP75" i="1"/>
  <c r="AQ75" i="1"/>
  <c r="K76" i="1"/>
  <c r="L76" i="1"/>
  <c r="M76" i="1"/>
  <c r="S76" i="1"/>
  <c r="T76" i="1"/>
  <c r="U76" i="1"/>
  <c r="V76" i="1"/>
  <c r="AB76" i="1"/>
  <c r="AC76" i="1"/>
  <c r="AD76" i="1"/>
  <c r="AE76" i="1"/>
  <c r="AK76" i="1"/>
  <c r="AL76" i="1"/>
  <c r="AM76" i="1"/>
  <c r="AN76" i="1"/>
  <c r="AR76" i="1" s="1"/>
  <c r="AO76" i="1"/>
  <c r="AP76" i="1"/>
  <c r="AQ76" i="1"/>
  <c r="K77" i="1"/>
  <c r="L77" i="1"/>
  <c r="M77" i="1"/>
  <c r="S77" i="1"/>
  <c r="T77" i="1"/>
  <c r="U77" i="1"/>
  <c r="V77" i="1"/>
  <c r="AB77" i="1"/>
  <c r="AC77" i="1"/>
  <c r="AD77" i="1"/>
  <c r="AE77" i="1"/>
  <c r="AK77" i="1"/>
  <c r="AL77" i="1"/>
  <c r="AM77" i="1"/>
  <c r="AN77" i="1"/>
  <c r="AR77" i="1" s="1"/>
  <c r="AO77" i="1"/>
  <c r="AP77" i="1"/>
  <c r="AQ77" i="1"/>
  <c r="K78" i="1"/>
  <c r="L78" i="1"/>
  <c r="M78" i="1"/>
  <c r="S78" i="1"/>
  <c r="T78" i="1"/>
  <c r="Y78" i="1" s="1"/>
  <c r="U78" i="1"/>
  <c r="V78" i="1"/>
  <c r="AB78" i="1"/>
  <c r="AC78" i="1"/>
  <c r="AD78" i="1"/>
  <c r="AE78" i="1"/>
  <c r="AK78" i="1"/>
  <c r="AL78" i="1"/>
  <c r="AM78" i="1"/>
  <c r="AN78" i="1"/>
  <c r="AR78" i="1" s="1"/>
  <c r="AO78" i="1"/>
  <c r="AP78" i="1"/>
  <c r="AQ78" i="1"/>
  <c r="K79" i="1"/>
  <c r="L79" i="1"/>
  <c r="M79" i="1"/>
  <c r="S79" i="1"/>
  <c r="T79" i="1"/>
  <c r="U79" i="1"/>
  <c r="V79" i="1"/>
  <c r="AB79" i="1"/>
  <c r="AC79" i="1"/>
  <c r="AD79" i="1"/>
  <c r="AE79" i="1"/>
  <c r="AK79" i="1"/>
  <c r="AL79" i="1"/>
  <c r="AM79" i="1"/>
  <c r="AN79" i="1"/>
  <c r="AR79" i="1" s="1"/>
  <c r="AO79" i="1"/>
  <c r="AP79" i="1"/>
  <c r="AQ79" i="1"/>
  <c r="K80" i="1"/>
  <c r="L80" i="1"/>
  <c r="M80" i="1"/>
  <c r="S80" i="1"/>
  <c r="T80" i="1"/>
  <c r="U80" i="1"/>
  <c r="V80" i="1"/>
  <c r="AB80" i="1"/>
  <c r="AC80" i="1"/>
  <c r="AD80" i="1"/>
  <c r="AE80" i="1"/>
  <c r="AK80" i="1"/>
  <c r="AL80" i="1"/>
  <c r="AM80" i="1"/>
  <c r="AN80" i="1"/>
  <c r="AR80" i="1" s="1"/>
  <c r="AO80" i="1"/>
  <c r="AP80" i="1"/>
  <c r="AQ80" i="1"/>
  <c r="K81" i="1"/>
  <c r="L81" i="1"/>
  <c r="M81" i="1"/>
  <c r="S81" i="1"/>
  <c r="T81" i="1"/>
  <c r="U81" i="1"/>
  <c r="V81" i="1"/>
  <c r="AB81" i="1"/>
  <c r="AC81" i="1"/>
  <c r="AD81" i="1"/>
  <c r="AE81" i="1"/>
  <c r="AK81" i="1"/>
  <c r="AL81" i="1"/>
  <c r="AM81" i="1"/>
  <c r="AN81" i="1"/>
  <c r="AR81" i="1" s="1"/>
  <c r="AO81" i="1"/>
  <c r="AP81" i="1"/>
  <c r="AQ81" i="1"/>
  <c r="K82" i="1"/>
  <c r="L82" i="1"/>
  <c r="M82" i="1"/>
  <c r="S82" i="1"/>
  <c r="T82" i="1"/>
  <c r="U82" i="1"/>
  <c r="V82" i="1"/>
  <c r="AB82" i="1"/>
  <c r="AC82" i="1"/>
  <c r="AD82" i="1"/>
  <c r="AE82" i="1"/>
  <c r="AK82" i="1"/>
  <c r="AL82" i="1"/>
  <c r="AM82" i="1"/>
  <c r="AN82" i="1"/>
  <c r="AR82" i="1" s="1"/>
  <c r="AO82" i="1"/>
  <c r="AP82" i="1"/>
  <c r="AQ82" i="1"/>
  <c r="K83" i="1"/>
  <c r="L83" i="1"/>
  <c r="M83" i="1"/>
  <c r="S83" i="1"/>
  <c r="T83" i="1"/>
  <c r="U83" i="1"/>
  <c r="V83" i="1"/>
  <c r="AB83" i="1"/>
  <c r="AC83" i="1"/>
  <c r="AD83" i="1"/>
  <c r="AE83" i="1"/>
  <c r="AK83" i="1"/>
  <c r="AL83" i="1"/>
  <c r="AM83" i="1"/>
  <c r="AN83" i="1"/>
  <c r="AR83" i="1" s="1"/>
  <c r="AO83" i="1"/>
  <c r="AP83" i="1"/>
  <c r="AQ83" i="1"/>
  <c r="K84" i="1"/>
  <c r="L84" i="1"/>
  <c r="M84" i="1"/>
  <c r="S84" i="1"/>
  <c r="T84" i="1"/>
  <c r="U84" i="1"/>
  <c r="V84" i="1"/>
  <c r="AB84" i="1"/>
  <c r="AC84" i="1"/>
  <c r="AD84" i="1"/>
  <c r="AE84" i="1"/>
  <c r="AK84" i="1"/>
  <c r="AL84" i="1"/>
  <c r="AM84" i="1"/>
  <c r="AN84" i="1"/>
  <c r="AR84" i="1" s="1"/>
  <c r="AO84" i="1"/>
  <c r="AP84" i="1"/>
  <c r="AQ84" i="1"/>
  <c r="K85" i="1"/>
  <c r="L85" i="1"/>
  <c r="M85" i="1"/>
  <c r="S85" i="1"/>
  <c r="T85" i="1"/>
  <c r="U85" i="1"/>
  <c r="V85" i="1"/>
  <c r="AB85" i="1"/>
  <c r="AC85" i="1"/>
  <c r="AD85" i="1"/>
  <c r="AE85" i="1"/>
  <c r="AK85" i="1"/>
  <c r="AL85" i="1"/>
  <c r="AM85" i="1"/>
  <c r="AN85" i="1"/>
  <c r="AR85" i="1" s="1"/>
  <c r="AO85" i="1"/>
  <c r="AP85" i="1"/>
  <c r="AQ85" i="1"/>
  <c r="K86" i="1"/>
  <c r="L86" i="1"/>
  <c r="M86" i="1"/>
  <c r="S86" i="1"/>
  <c r="T86" i="1"/>
  <c r="U86" i="1"/>
  <c r="V86" i="1"/>
  <c r="AB86" i="1"/>
  <c r="AC86" i="1"/>
  <c r="AD86" i="1"/>
  <c r="AE86" i="1"/>
  <c r="AK86" i="1"/>
  <c r="AL86" i="1"/>
  <c r="AM86" i="1"/>
  <c r="AN86" i="1"/>
  <c r="AR86" i="1" s="1"/>
  <c r="AO86" i="1"/>
  <c r="AP86" i="1"/>
  <c r="AQ86" i="1"/>
  <c r="K87" i="1"/>
  <c r="L87" i="1"/>
  <c r="M87" i="1"/>
  <c r="S87" i="1"/>
  <c r="T87" i="1"/>
  <c r="U87" i="1"/>
  <c r="V87" i="1"/>
  <c r="AB87" i="1"/>
  <c r="AC87" i="1"/>
  <c r="AD87" i="1"/>
  <c r="AE87" i="1"/>
  <c r="AK87" i="1"/>
  <c r="AL87" i="1"/>
  <c r="AM87" i="1"/>
  <c r="AN87" i="1"/>
  <c r="AR87" i="1" s="1"/>
  <c r="AO87" i="1"/>
  <c r="AP87" i="1"/>
  <c r="AQ87" i="1"/>
  <c r="K88" i="1"/>
  <c r="L88" i="1"/>
  <c r="M88" i="1"/>
  <c r="S88" i="1"/>
  <c r="T88" i="1"/>
  <c r="U88" i="1"/>
  <c r="V88" i="1"/>
  <c r="AB88" i="1"/>
  <c r="AC88" i="1"/>
  <c r="AD88" i="1"/>
  <c r="AE88" i="1"/>
  <c r="AK88" i="1"/>
  <c r="AL88" i="1"/>
  <c r="AM88" i="1"/>
  <c r="AN88" i="1"/>
  <c r="AR88" i="1" s="1"/>
  <c r="AO88" i="1"/>
  <c r="AP88" i="1"/>
  <c r="AQ88" i="1"/>
  <c r="K89" i="1"/>
  <c r="L89" i="1"/>
  <c r="M89" i="1"/>
  <c r="S89" i="1"/>
  <c r="T89" i="1"/>
  <c r="U89" i="1"/>
  <c r="V89" i="1"/>
  <c r="AB89" i="1"/>
  <c r="AC89" i="1"/>
  <c r="AD89" i="1"/>
  <c r="AE89" i="1"/>
  <c r="AK89" i="1"/>
  <c r="AL89" i="1"/>
  <c r="AM89" i="1"/>
  <c r="AN89" i="1"/>
  <c r="AR89" i="1" s="1"/>
  <c r="AO89" i="1"/>
  <c r="AP89" i="1"/>
  <c r="AQ89" i="1"/>
  <c r="K90" i="1"/>
  <c r="L90" i="1"/>
  <c r="M90" i="1"/>
  <c r="S90" i="1"/>
  <c r="T90" i="1"/>
  <c r="U90" i="1"/>
  <c r="V90" i="1"/>
  <c r="AB90" i="1"/>
  <c r="AC90" i="1"/>
  <c r="AD90" i="1"/>
  <c r="AE90" i="1"/>
  <c r="AK90" i="1"/>
  <c r="AL90" i="1"/>
  <c r="AM90" i="1"/>
  <c r="AN90" i="1"/>
  <c r="AR90" i="1" s="1"/>
  <c r="AO90" i="1"/>
  <c r="AP90" i="1"/>
  <c r="AQ90" i="1"/>
  <c r="K91" i="1"/>
  <c r="L91" i="1"/>
  <c r="M91" i="1"/>
  <c r="S91" i="1"/>
  <c r="T91" i="1"/>
  <c r="U91" i="1"/>
  <c r="V91" i="1"/>
  <c r="AB91" i="1"/>
  <c r="AC91" i="1"/>
  <c r="AD91" i="1"/>
  <c r="AE91" i="1"/>
  <c r="AK91" i="1"/>
  <c r="AL91" i="1"/>
  <c r="AM91" i="1"/>
  <c r="AN91" i="1"/>
  <c r="AR91" i="1" s="1"/>
  <c r="AO91" i="1"/>
  <c r="AP91" i="1"/>
  <c r="AQ91" i="1"/>
  <c r="K92" i="1"/>
  <c r="L92" i="1"/>
  <c r="M92" i="1"/>
  <c r="S92" i="1"/>
  <c r="T92" i="1"/>
  <c r="U92" i="1"/>
  <c r="V92" i="1"/>
  <c r="AB92" i="1"/>
  <c r="AC92" i="1"/>
  <c r="AD92" i="1"/>
  <c r="AE92" i="1"/>
  <c r="AK92" i="1"/>
  <c r="AL92" i="1"/>
  <c r="AM92" i="1"/>
  <c r="AN92" i="1"/>
  <c r="AR92" i="1" s="1"/>
  <c r="AO92" i="1"/>
  <c r="AP92" i="1"/>
  <c r="AQ92" i="1"/>
  <c r="K93" i="1"/>
  <c r="L93" i="1"/>
  <c r="M93" i="1"/>
  <c r="S93" i="1"/>
  <c r="T93" i="1"/>
  <c r="U93" i="1"/>
  <c r="V93" i="1"/>
  <c r="AB93" i="1"/>
  <c r="AC93" i="1"/>
  <c r="AD93" i="1"/>
  <c r="AE93" i="1"/>
  <c r="AK93" i="1"/>
  <c r="AL93" i="1"/>
  <c r="AM93" i="1"/>
  <c r="AN93" i="1"/>
  <c r="AR93" i="1" s="1"/>
  <c r="AO93" i="1"/>
  <c r="AP93" i="1"/>
  <c r="AQ93" i="1"/>
  <c r="K94" i="1"/>
  <c r="L94" i="1"/>
  <c r="M94" i="1"/>
  <c r="S94" i="1"/>
  <c r="T94" i="1"/>
  <c r="U94" i="1"/>
  <c r="V94" i="1"/>
  <c r="AB94" i="1"/>
  <c r="AC94" i="1"/>
  <c r="AD94" i="1"/>
  <c r="AE94" i="1"/>
  <c r="AK94" i="1"/>
  <c r="AL94" i="1"/>
  <c r="AM94" i="1"/>
  <c r="AN94" i="1"/>
  <c r="AR94" i="1" s="1"/>
  <c r="AO94" i="1"/>
  <c r="AP94" i="1"/>
  <c r="AQ94" i="1"/>
  <c r="K95" i="1"/>
  <c r="L95" i="1"/>
  <c r="M95" i="1"/>
  <c r="S95" i="1"/>
  <c r="T95" i="1"/>
  <c r="U95" i="1"/>
  <c r="V95" i="1"/>
  <c r="AB95" i="1"/>
  <c r="AC95" i="1"/>
  <c r="AD95" i="1"/>
  <c r="AE95" i="1"/>
  <c r="AK95" i="1"/>
  <c r="AL95" i="1"/>
  <c r="AM95" i="1"/>
  <c r="AN95" i="1"/>
  <c r="AR95" i="1" s="1"/>
  <c r="AO95" i="1"/>
  <c r="AP95" i="1"/>
  <c r="AQ95" i="1"/>
  <c r="K96" i="1"/>
  <c r="L96" i="1"/>
  <c r="M96" i="1"/>
  <c r="S96" i="1"/>
  <c r="T96" i="1"/>
  <c r="U96" i="1"/>
  <c r="V96" i="1"/>
  <c r="AB96" i="1"/>
  <c r="AC96" i="1"/>
  <c r="AD96" i="1"/>
  <c r="AE96" i="1"/>
  <c r="AK96" i="1"/>
  <c r="AL96" i="1"/>
  <c r="AM96" i="1"/>
  <c r="AN96" i="1"/>
  <c r="AR96" i="1" s="1"/>
  <c r="AO96" i="1"/>
  <c r="AP96" i="1"/>
  <c r="AQ96" i="1"/>
  <c r="K97" i="1"/>
  <c r="L97" i="1"/>
  <c r="M97" i="1"/>
  <c r="S97" i="1"/>
  <c r="T97" i="1"/>
  <c r="U97" i="1"/>
  <c r="V97" i="1"/>
  <c r="AB97" i="1"/>
  <c r="AC97" i="1"/>
  <c r="AD97" i="1"/>
  <c r="AE97" i="1"/>
  <c r="AK97" i="1"/>
  <c r="AL97" i="1"/>
  <c r="AM97" i="1"/>
  <c r="AN97" i="1"/>
  <c r="AR97" i="1" s="1"/>
  <c r="AO97" i="1"/>
  <c r="AP97" i="1"/>
  <c r="AQ97" i="1"/>
  <c r="K98" i="1"/>
  <c r="L98" i="1"/>
  <c r="M98" i="1"/>
  <c r="S98" i="1"/>
  <c r="T98" i="1"/>
  <c r="U98" i="1"/>
  <c r="V98" i="1"/>
  <c r="AB98" i="1"/>
  <c r="AC98" i="1"/>
  <c r="AD98" i="1"/>
  <c r="AE98" i="1"/>
  <c r="AK98" i="1"/>
  <c r="AL98" i="1"/>
  <c r="AM98" i="1"/>
  <c r="AN98" i="1"/>
  <c r="AR98" i="1" s="1"/>
  <c r="AO98" i="1"/>
  <c r="AP98" i="1"/>
  <c r="AQ98" i="1"/>
  <c r="K99" i="1"/>
  <c r="L99" i="1"/>
  <c r="M99" i="1"/>
  <c r="S99" i="1"/>
  <c r="T99" i="1"/>
  <c r="U99" i="1"/>
  <c r="V99" i="1"/>
  <c r="AB99" i="1"/>
  <c r="AC99" i="1"/>
  <c r="AD99" i="1"/>
  <c r="AE99" i="1"/>
  <c r="AK99" i="1"/>
  <c r="AL99" i="1"/>
  <c r="AM99" i="1"/>
  <c r="AN99" i="1"/>
  <c r="AR99" i="1" s="1"/>
  <c r="AO99" i="1"/>
  <c r="AP99" i="1"/>
  <c r="AQ99" i="1"/>
  <c r="K100" i="1"/>
  <c r="L100" i="1"/>
  <c r="M100" i="1"/>
  <c r="S100" i="1"/>
  <c r="T100" i="1"/>
  <c r="U100" i="1"/>
  <c r="V100" i="1"/>
  <c r="AB100" i="1"/>
  <c r="AC100" i="1"/>
  <c r="AD100" i="1"/>
  <c r="AE100" i="1"/>
  <c r="AK100" i="1"/>
  <c r="AL100" i="1"/>
  <c r="AM100" i="1"/>
  <c r="AN100" i="1"/>
  <c r="AR100" i="1" s="1"/>
  <c r="AO100" i="1"/>
  <c r="AP100" i="1"/>
  <c r="AQ100" i="1"/>
  <c r="K101" i="1"/>
  <c r="L101" i="1"/>
  <c r="M101" i="1"/>
  <c r="S101" i="1"/>
  <c r="T101" i="1"/>
  <c r="U101" i="1"/>
  <c r="V101" i="1"/>
  <c r="AB101" i="1"/>
  <c r="AC101" i="1"/>
  <c r="AD101" i="1"/>
  <c r="AE101" i="1"/>
  <c r="AK101" i="1"/>
  <c r="AL101" i="1"/>
  <c r="AM101" i="1"/>
  <c r="AN101" i="1"/>
  <c r="AR101" i="1" s="1"/>
  <c r="AO101" i="1"/>
  <c r="AP101" i="1"/>
  <c r="AQ101" i="1"/>
  <c r="K102" i="1"/>
  <c r="L102" i="1"/>
  <c r="M102" i="1"/>
  <c r="S102" i="1"/>
  <c r="T102" i="1"/>
  <c r="U102" i="1"/>
  <c r="V102" i="1"/>
  <c r="AB102" i="1"/>
  <c r="AC102" i="1"/>
  <c r="AD102" i="1"/>
  <c r="AE102" i="1"/>
  <c r="AK102" i="1"/>
  <c r="AL102" i="1"/>
  <c r="AM102" i="1"/>
  <c r="AN102" i="1"/>
  <c r="AR102" i="1" s="1"/>
  <c r="AO102" i="1"/>
  <c r="AP102" i="1"/>
  <c r="AQ102" i="1"/>
  <c r="K103" i="1"/>
  <c r="L103" i="1"/>
  <c r="M103" i="1"/>
  <c r="S103" i="1"/>
  <c r="T103" i="1"/>
  <c r="U103" i="1"/>
  <c r="V103" i="1"/>
  <c r="AB103" i="1"/>
  <c r="AC103" i="1"/>
  <c r="AD103" i="1"/>
  <c r="AE103" i="1"/>
  <c r="AK103" i="1"/>
  <c r="AL103" i="1"/>
  <c r="AM103" i="1"/>
  <c r="AN103" i="1"/>
  <c r="AR103" i="1" s="1"/>
  <c r="AO103" i="1"/>
  <c r="AP103" i="1"/>
  <c r="AQ103" i="1"/>
  <c r="K104" i="1"/>
  <c r="L104" i="1"/>
  <c r="M104" i="1"/>
  <c r="S104" i="1"/>
  <c r="T104" i="1"/>
  <c r="U104" i="1"/>
  <c r="V104" i="1"/>
  <c r="AB104" i="1"/>
  <c r="AC104" i="1"/>
  <c r="AD104" i="1"/>
  <c r="AE104" i="1"/>
  <c r="AK104" i="1"/>
  <c r="AL104" i="1"/>
  <c r="AM104" i="1"/>
  <c r="AN104" i="1"/>
  <c r="AR104" i="1" s="1"/>
  <c r="AO104" i="1"/>
  <c r="AP104" i="1"/>
  <c r="AQ104" i="1"/>
  <c r="K105" i="1"/>
  <c r="L105" i="1"/>
  <c r="M105" i="1"/>
  <c r="S105" i="1"/>
  <c r="T105" i="1"/>
  <c r="U105" i="1"/>
  <c r="V105" i="1"/>
  <c r="AB105" i="1"/>
  <c r="AC105" i="1"/>
  <c r="AD105" i="1"/>
  <c r="AE105" i="1"/>
  <c r="AK105" i="1"/>
  <c r="AL105" i="1"/>
  <c r="AM105" i="1"/>
  <c r="AN105" i="1"/>
  <c r="AR105" i="1" s="1"/>
  <c r="AO105" i="1"/>
  <c r="AP105" i="1"/>
  <c r="AQ105" i="1"/>
  <c r="K106" i="1"/>
  <c r="L106" i="1"/>
  <c r="M106" i="1"/>
  <c r="S106" i="1"/>
  <c r="T106" i="1"/>
  <c r="U106" i="1"/>
  <c r="V106" i="1"/>
  <c r="AB106" i="1"/>
  <c r="AC106" i="1"/>
  <c r="AD106" i="1"/>
  <c r="AE106" i="1"/>
  <c r="AK106" i="1"/>
  <c r="AL106" i="1"/>
  <c r="AM106" i="1"/>
  <c r="AN106" i="1"/>
  <c r="AR106" i="1" s="1"/>
  <c r="AO106" i="1"/>
  <c r="AP106" i="1"/>
  <c r="AQ106" i="1"/>
  <c r="K107" i="1"/>
  <c r="L107" i="1"/>
  <c r="M107" i="1"/>
  <c r="S107" i="1"/>
  <c r="T107" i="1"/>
  <c r="U107" i="1"/>
  <c r="V107" i="1"/>
  <c r="AB107" i="1"/>
  <c r="AC107" i="1"/>
  <c r="AD107" i="1"/>
  <c r="AE107" i="1"/>
  <c r="AK107" i="1"/>
  <c r="AL107" i="1"/>
  <c r="AM107" i="1"/>
  <c r="AN107" i="1"/>
  <c r="AR107" i="1" s="1"/>
  <c r="AO107" i="1"/>
  <c r="AP107" i="1"/>
  <c r="AQ107" i="1"/>
  <c r="K108" i="1"/>
  <c r="L108" i="1"/>
  <c r="M108" i="1"/>
  <c r="S108" i="1"/>
  <c r="T108" i="1"/>
  <c r="U108" i="1"/>
  <c r="V108" i="1"/>
  <c r="AB108" i="1"/>
  <c r="AC108" i="1"/>
  <c r="AD108" i="1"/>
  <c r="AE108" i="1"/>
  <c r="AK108" i="1"/>
  <c r="AL108" i="1"/>
  <c r="AM108" i="1"/>
  <c r="AN108" i="1"/>
  <c r="AR108" i="1" s="1"/>
  <c r="AO108" i="1"/>
  <c r="AP108" i="1"/>
  <c r="AQ108" i="1"/>
  <c r="K109" i="1"/>
  <c r="L109" i="1"/>
  <c r="M109" i="1"/>
  <c r="S109" i="1"/>
  <c r="T109" i="1"/>
  <c r="U109" i="1"/>
  <c r="V109" i="1"/>
  <c r="AB109" i="1"/>
  <c r="AC109" i="1"/>
  <c r="AD109" i="1"/>
  <c r="AE109" i="1"/>
  <c r="AK109" i="1"/>
  <c r="AL109" i="1"/>
  <c r="AM109" i="1"/>
  <c r="AN109" i="1"/>
  <c r="AR109" i="1" s="1"/>
  <c r="AO109" i="1"/>
  <c r="AP109" i="1"/>
  <c r="AQ109" i="1"/>
  <c r="K110" i="1"/>
  <c r="L110" i="1"/>
  <c r="M110" i="1"/>
  <c r="S110" i="1"/>
  <c r="T110" i="1"/>
  <c r="U110" i="1"/>
  <c r="V110" i="1"/>
  <c r="AB110" i="1"/>
  <c r="AC110" i="1"/>
  <c r="AD110" i="1"/>
  <c r="AE110" i="1"/>
  <c r="AK110" i="1"/>
  <c r="AL110" i="1"/>
  <c r="AM110" i="1"/>
  <c r="AN110" i="1"/>
  <c r="AR110" i="1" s="1"/>
  <c r="AO110" i="1"/>
  <c r="AP110" i="1"/>
  <c r="AQ110" i="1"/>
  <c r="K111" i="1"/>
  <c r="L111" i="1"/>
  <c r="M111" i="1"/>
  <c r="S111" i="1"/>
  <c r="T111" i="1"/>
  <c r="U111" i="1"/>
  <c r="V111" i="1"/>
  <c r="AB111" i="1"/>
  <c r="AC111" i="1"/>
  <c r="AD111" i="1"/>
  <c r="AE111" i="1"/>
  <c r="AK111" i="1"/>
  <c r="AL111" i="1"/>
  <c r="AM111" i="1"/>
  <c r="AN111" i="1"/>
  <c r="AR111" i="1" s="1"/>
  <c r="AO111" i="1"/>
  <c r="AP111" i="1"/>
  <c r="AQ111" i="1"/>
  <c r="K112" i="1"/>
  <c r="L112" i="1"/>
  <c r="M112" i="1"/>
  <c r="S112" i="1"/>
  <c r="T112" i="1"/>
  <c r="U112" i="1"/>
  <c r="V112" i="1"/>
  <c r="AB112" i="1"/>
  <c r="AC112" i="1"/>
  <c r="AD112" i="1"/>
  <c r="AE112" i="1"/>
  <c r="AK112" i="1"/>
  <c r="AL112" i="1"/>
  <c r="AM112" i="1"/>
  <c r="AN112" i="1"/>
  <c r="AR112" i="1" s="1"/>
  <c r="AO112" i="1"/>
  <c r="AP112" i="1"/>
  <c r="AQ112" i="1"/>
  <c r="K113" i="1"/>
  <c r="L113" i="1"/>
  <c r="M113" i="1"/>
  <c r="S113" i="1"/>
  <c r="T113" i="1"/>
  <c r="U113" i="1"/>
  <c r="V113" i="1"/>
  <c r="AB113" i="1"/>
  <c r="AC113" i="1"/>
  <c r="AD113" i="1"/>
  <c r="AE113" i="1"/>
  <c r="AK113" i="1"/>
  <c r="AL113" i="1"/>
  <c r="AM113" i="1"/>
  <c r="AN113" i="1"/>
  <c r="AR113" i="1" s="1"/>
  <c r="AO113" i="1"/>
  <c r="AP113" i="1"/>
  <c r="AQ113" i="1"/>
  <c r="K114" i="1"/>
  <c r="L114" i="1"/>
  <c r="M114" i="1"/>
  <c r="S114" i="1"/>
  <c r="T114" i="1"/>
  <c r="U114" i="1"/>
  <c r="V114" i="1"/>
  <c r="AB114" i="1"/>
  <c r="AC114" i="1"/>
  <c r="AD114" i="1"/>
  <c r="AE114" i="1"/>
  <c r="AK114" i="1"/>
  <c r="AL114" i="1"/>
  <c r="AM114" i="1"/>
  <c r="AN114" i="1"/>
  <c r="AR114" i="1" s="1"/>
  <c r="AO114" i="1"/>
  <c r="AP114" i="1"/>
  <c r="AQ114" i="1"/>
  <c r="K115" i="1"/>
  <c r="L115" i="1"/>
  <c r="M115" i="1"/>
  <c r="S115" i="1"/>
  <c r="T115" i="1"/>
  <c r="U115" i="1"/>
  <c r="V115" i="1"/>
  <c r="AB115" i="1"/>
  <c r="AC115" i="1"/>
  <c r="AD115" i="1"/>
  <c r="AE115" i="1"/>
  <c r="AK115" i="1"/>
  <c r="AL115" i="1"/>
  <c r="AM115" i="1"/>
  <c r="AN115" i="1"/>
  <c r="AR115" i="1" s="1"/>
  <c r="AO115" i="1"/>
  <c r="AP115" i="1"/>
  <c r="AQ115" i="1"/>
  <c r="K116" i="1"/>
  <c r="L116" i="1"/>
  <c r="M116" i="1"/>
  <c r="S116" i="1"/>
  <c r="T116" i="1"/>
  <c r="U116" i="1"/>
  <c r="V116" i="1"/>
  <c r="AB116" i="1"/>
  <c r="AC116" i="1"/>
  <c r="AD116" i="1"/>
  <c r="AE116" i="1"/>
  <c r="AK116" i="1"/>
  <c r="AL116" i="1"/>
  <c r="AM116" i="1"/>
  <c r="AN116" i="1"/>
  <c r="AR116" i="1" s="1"/>
  <c r="AO116" i="1"/>
  <c r="AP116" i="1"/>
  <c r="AQ116" i="1"/>
  <c r="K117" i="1"/>
  <c r="L117" i="1"/>
  <c r="M117" i="1"/>
  <c r="S117" i="1"/>
  <c r="T117" i="1"/>
  <c r="U117" i="1"/>
  <c r="V117" i="1"/>
  <c r="AB117" i="1"/>
  <c r="AC117" i="1"/>
  <c r="AD117" i="1"/>
  <c r="AE117" i="1"/>
  <c r="AK117" i="1"/>
  <c r="AL117" i="1"/>
  <c r="AM117" i="1"/>
  <c r="AN117" i="1"/>
  <c r="AR117" i="1" s="1"/>
  <c r="AO117" i="1"/>
  <c r="AP117" i="1"/>
  <c r="AQ117" i="1"/>
  <c r="K118" i="1"/>
  <c r="L118" i="1"/>
  <c r="M118" i="1"/>
  <c r="S118" i="1"/>
  <c r="T118" i="1"/>
  <c r="U118" i="1"/>
  <c r="V118" i="1"/>
  <c r="AB118" i="1"/>
  <c r="AC118" i="1"/>
  <c r="AD118" i="1"/>
  <c r="AE118" i="1"/>
  <c r="AK118" i="1"/>
  <c r="AL118" i="1"/>
  <c r="AM118" i="1"/>
  <c r="AN118" i="1"/>
  <c r="AR118" i="1" s="1"/>
  <c r="AO118" i="1"/>
  <c r="AP118" i="1"/>
  <c r="AQ118" i="1"/>
  <c r="K119" i="1"/>
  <c r="L119" i="1"/>
  <c r="M119" i="1"/>
  <c r="S119" i="1"/>
  <c r="T119" i="1"/>
  <c r="U119" i="1"/>
  <c r="V119" i="1"/>
  <c r="AB119" i="1"/>
  <c r="AC119" i="1"/>
  <c r="AD119" i="1"/>
  <c r="AE119" i="1"/>
  <c r="AK119" i="1"/>
  <c r="AL119" i="1"/>
  <c r="AM119" i="1"/>
  <c r="AN119" i="1"/>
  <c r="AR119" i="1" s="1"/>
  <c r="AO119" i="1"/>
  <c r="AP119" i="1"/>
  <c r="AQ119" i="1"/>
  <c r="K120" i="1"/>
  <c r="L120" i="1"/>
  <c r="M120" i="1"/>
  <c r="S120" i="1"/>
  <c r="T120" i="1"/>
  <c r="U120" i="1"/>
  <c r="V120" i="1"/>
  <c r="AB120" i="1"/>
  <c r="AC120" i="1"/>
  <c r="AD120" i="1"/>
  <c r="AE120" i="1"/>
  <c r="AK120" i="1"/>
  <c r="AL120" i="1"/>
  <c r="AM120" i="1"/>
  <c r="AN120" i="1"/>
  <c r="AR120" i="1" s="1"/>
  <c r="AO120" i="1"/>
  <c r="AP120" i="1"/>
  <c r="AQ120" i="1"/>
  <c r="K121" i="1"/>
  <c r="L121" i="1"/>
  <c r="M121" i="1"/>
  <c r="S121" i="1"/>
  <c r="T121" i="1"/>
  <c r="U121" i="1"/>
  <c r="V121" i="1"/>
  <c r="AB121" i="1"/>
  <c r="AC121" i="1"/>
  <c r="AD121" i="1"/>
  <c r="AE121" i="1"/>
  <c r="AK121" i="1"/>
  <c r="AL121" i="1"/>
  <c r="AM121" i="1"/>
  <c r="AN121" i="1"/>
  <c r="AR121" i="1" s="1"/>
  <c r="AO121" i="1"/>
  <c r="AP121" i="1"/>
  <c r="AQ121" i="1"/>
  <c r="K122" i="1"/>
  <c r="L122" i="1"/>
  <c r="M122" i="1"/>
  <c r="S122" i="1"/>
  <c r="T122" i="1"/>
  <c r="U122" i="1"/>
  <c r="V122" i="1"/>
  <c r="AB122" i="1"/>
  <c r="AC122" i="1"/>
  <c r="AD122" i="1"/>
  <c r="AE122" i="1"/>
  <c r="AK122" i="1"/>
  <c r="AL122" i="1"/>
  <c r="AM122" i="1"/>
  <c r="AN122" i="1"/>
  <c r="AR122" i="1" s="1"/>
  <c r="AO122" i="1"/>
  <c r="AP122" i="1"/>
  <c r="AQ122" i="1"/>
  <c r="K123" i="1"/>
  <c r="L123" i="1"/>
  <c r="M123" i="1"/>
  <c r="S123" i="1"/>
  <c r="T123" i="1"/>
  <c r="U123" i="1"/>
  <c r="V123" i="1"/>
  <c r="AB123" i="1"/>
  <c r="AC123" i="1"/>
  <c r="AD123" i="1"/>
  <c r="AE123" i="1"/>
  <c r="AK123" i="1"/>
  <c r="AL123" i="1"/>
  <c r="AM123" i="1"/>
  <c r="AN123" i="1"/>
  <c r="AR123" i="1" s="1"/>
  <c r="AO123" i="1"/>
  <c r="AP123" i="1"/>
  <c r="AQ123" i="1"/>
  <c r="K124" i="1"/>
  <c r="L124" i="1"/>
  <c r="M124" i="1"/>
  <c r="S124" i="1"/>
  <c r="T124" i="1"/>
  <c r="U124" i="1"/>
  <c r="V124" i="1"/>
  <c r="AB124" i="1"/>
  <c r="AC124" i="1"/>
  <c r="AD124" i="1"/>
  <c r="AE124" i="1"/>
  <c r="AK124" i="1"/>
  <c r="AL124" i="1"/>
  <c r="AM124" i="1"/>
  <c r="AN124" i="1"/>
  <c r="AR124" i="1" s="1"/>
  <c r="AO124" i="1"/>
  <c r="AP124" i="1"/>
  <c r="AQ124" i="1"/>
  <c r="K125" i="1"/>
  <c r="L125" i="1"/>
  <c r="M125" i="1"/>
  <c r="S125" i="1"/>
  <c r="T125" i="1"/>
  <c r="U125" i="1"/>
  <c r="V125" i="1"/>
  <c r="AB125" i="1"/>
  <c r="AC125" i="1"/>
  <c r="AD125" i="1"/>
  <c r="AE125" i="1"/>
  <c r="AK125" i="1"/>
  <c r="AL125" i="1"/>
  <c r="AM125" i="1"/>
  <c r="AN125" i="1"/>
  <c r="AR125" i="1" s="1"/>
  <c r="AO125" i="1"/>
  <c r="AP125" i="1"/>
  <c r="AQ125" i="1"/>
  <c r="K126" i="1"/>
  <c r="L126" i="1"/>
  <c r="M126" i="1"/>
  <c r="S126" i="1"/>
  <c r="T126" i="1"/>
  <c r="U126" i="1"/>
  <c r="V126" i="1"/>
  <c r="AB126" i="1"/>
  <c r="AC126" i="1"/>
  <c r="AD126" i="1"/>
  <c r="AE126" i="1"/>
  <c r="AK126" i="1"/>
  <c r="AL126" i="1"/>
  <c r="AM126" i="1"/>
  <c r="AN126" i="1"/>
  <c r="AR126" i="1" s="1"/>
  <c r="AO126" i="1"/>
  <c r="AP126" i="1"/>
  <c r="AQ126" i="1"/>
  <c r="K127" i="1"/>
  <c r="L127" i="1"/>
  <c r="M127" i="1"/>
  <c r="S127" i="1"/>
  <c r="T127" i="1"/>
  <c r="U127" i="1"/>
  <c r="V127" i="1"/>
  <c r="AB127" i="1"/>
  <c r="AC127" i="1"/>
  <c r="AD127" i="1"/>
  <c r="AE127" i="1"/>
  <c r="AK127" i="1"/>
  <c r="AL127" i="1"/>
  <c r="AM127" i="1"/>
  <c r="AN127" i="1"/>
  <c r="AR127" i="1" s="1"/>
  <c r="AO127" i="1"/>
  <c r="AP127" i="1"/>
  <c r="AQ127" i="1"/>
  <c r="K128" i="1"/>
  <c r="L128" i="1"/>
  <c r="M128" i="1"/>
  <c r="S128" i="1"/>
  <c r="T128" i="1"/>
  <c r="U128" i="1"/>
  <c r="V128" i="1"/>
  <c r="AB128" i="1"/>
  <c r="AC128" i="1"/>
  <c r="AD128" i="1"/>
  <c r="AE128" i="1"/>
  <c r="AK128" i="1"/>
  <c r="AL128" i="1"/>
  <c r="AM128" i="1"/>
  <c r="AN128" i="1"/>
  <c r="AR128" i="1" s="1"/>
  <c r="AO128" i="1"/>
  <c r="AP128" i="1"/>
  <c r="AQ128" i="1"/>
  <c r="K129" i="1"/>
  <c r="L129" i="1"/>
  <c r="M129" i="1"/>
  <c r="S129" i="1"/>
  <c r="T129" i="1"/>
  <c r="U129" i="1"/>
  <c r="V129" i="1"/>
  <c r="AB129" i="1"/>
  <c r="AC129" i="1"/>
  <c r="AD129" i="1"/>
  <c r="AE129" i="1"/>
  <c r="AK129" i="1"/>
  <c r="AL129" i="1"/>
  <c r="AM129" i="1"/>
  <c r="AN129" i="1"/>
  <c r="AR129" i="1" s="1"/>
  <c r="AO129" i="1"/>
  <c r="AP129" i="1"/>
  <c r="AQ129" i="1"/>
  <c r="K130" i="1"/>
  <c r="L130" i="1"/>
  <c r="M130" i="1"/>
  <c r="S130" i="1"/>
  <c r="T130" i="1"/>
  <c r="U130" i="1"/>
  <c r="V130" i="1"/>
  <c r="AB130" i="1"/>
  <c r="AC130" i="1"/>
  <c r="AD130" i="1"/>
  <c r="AE130" i="1"/>
  <c r="AK130" i="1"/>
  <c r="AL130" i="1"/>
  <c r="AM130" i="1"/>
  <c r="AN130" i="1"/>
  <c r="AR130" i="1" s="1"/>
  <c r="AO130" i="1"/>
  <c r="AP130" i="1"/>
  <c r="AQ130" i="1"/>
  <c r="K131" i="1"/>
  <c r="L131" i="1"/>
  <c r="M131" i="1"/>
  <c r="S131" i="1"/>
  <c r="T131" i="1"/>
  <c r="U131" i="1"/>
  <c r="V131" i="1"/>
  <c r="AB131" i="1"/>
  <c r="AC131" i="1"/>
  <c r="AD131" i="1"/>
  <c r="AE131" i="1"/>
  <c r="AK131" i="1"/>
  <c r="AL131" i="1"/>
  <c r="AM131" i="1"/>
  <c r="AN131" i="1"/>
  <c r="AR131" i="1" s="1"/>
  <c r="AO131" i="1"/>
  <c r="AP131" i="1"/>
  <c r="AQ131" i="1"/>
  <c r="K132" i="1"/>
  <c r="L132" i="1"/>
  <c r="M132" i="1"/>
  <c r="S132" i="1"/>
  <c r="T132" i="1"/>
  <c r="U132" i="1"/>
  <c r="V132" i="1"/>
  <c r="AB132" i="1"/>
  <c r="AC132" i="1"/>
  <c r="AD132" i="1"/>
  <c r="AE132" i="1"/>
  <c r="AK132" i="1"/>
  <c r="AL132" i="1"/>
  <c r="AM132" i="1"/>
  <c r="AN132" i="1"/>
  <c r="AR132" i="1" s="1"/>
  <c r="AO132" i="1"/>
  <c r="AP132" i="1"/>
  <c r="AQ132" i="1"/>
  <c r="K133" i="1"/>
  <c r="L133" i="1"/>
  <c r="M133" i="1"/>
  <c r="S133" i="1"/>
  <c r="T133" i="1"/>
  <c r="U133" i="1"/>
  <c r="V133" i="1"/>
  <c r="AB133" i="1"/>
  <c r="AC133" i="1"/>
  <c r="AD133" i="1"/>
  <c r="AE133" i="1"/>
  <c r="AK133" i="1"/>
  <c r="AL133" i="1"/>
  <c r="AM133" i="1"/>
  <c r="AN133" i="1"/>
  <c r="AR133" i="1" s="1"/>
  <c r="AO133" i="1"/>
  <c r="AP133" i="1"/>
  <c r="AQ133" i="1"/>
  <c r="K134" i="1"/>
  <c r="L134" i="1"/>
  <c r="M134" i="1"/>
  <c r="S134" i="1"/>
  <c r="T134" i="1"/>
  <c r="U134" i="1"/>
  <c r="V134" i="1"/>
  <c r="AB134" i="1"/>
  <c r="AC134" i="1"/>
  <c r="AD134" i="1"/>
  <c r="AE134" i="1"/>
  <c r="AK134" i="1"/>
  <c r="AL134" i="1"/>
  <c r="AM134" i="1"/>
  <c r="AN134" i="1"/>
  <c r="AR134" i="1" s="1"/>
  <c r="AO134" i="1"/>
  <c r="AP134" i="1"/>
  <c r="AQ134" i="1"/>
  <c r="K135" i="1"/>
  <c r="L135" i="1"/>
  <c r="M135" i="1"/>
  <c r="S135" i="1"/>
  <c r="T135" i="1"/>
  <c r="U135" i="1"/>
  <c r="V135" i="1"/>
  <c r="AB135" i="1"/>
  <c r="AC135" i="1"/>
  <c r="AD135" i="1"/>
  <c r="AE135" i="1"/>
  <c r="AK135" i="1"/>
  <c r="AL135" i="1"/>
  <c r="AM135" i="1"/>
  <c r="AN135" i="1"/>
  <c r="AR135" i="1" s="1"/>
  <c r="AO135" i="1"/>
  <c r="AP135" i="1"/>
  <c r="AQ135" i="1"/>
  <c r="K136" i="1"/>
  <c r="L136" i="1"/>
  <c r="M136" i="1"/>
  <c r="S136" i="1"/>
  <c r="T136" i="1"/>
  <c r="U136" i="1"/>
  <c r="V136" i="1"/>
  <c r="AB136" i="1"/>
  <c r="AC136" i="1"/>
  <c r="AD136" i="1"/>
  <c r="AE136" i="1"/>
  <c r="AK136" i="1"/>
  <c r="AL136" i="1"/>
  <c r="AM136" i="1"/>
  <c r="AN136" i="1"/>
  <c r="AR136" i="1" s="1"/>
  <c r="AO136" i="1"/>
  <c r="AP136" i="1"/>
  <c r="AQ136" i="1"/>
  <c r="K137" i="1"/>
  <c r="L137" i="1"/>
  <c r="M137" i="1"/>
  <c r="S137" i="1"/>
  <c r="T137" i="1"/>
  <c r="U137" i="1"/>
  <c r="V137" i="1"/>
  <c r="AB137" i="1"/>
  <c r="AC137" i="1"/>
  <c r="AD137" i="1"/>
  <c r="AE137" i="1"/>
  <c r="AK137" i="1"/>
  <c r="AL137" i="1"/>
  <c r="AM137" i="1"/>
  <c r="AN137" i="1"/>
  <c r="AR137" i="1" s="1"/>
  <c r="AO137" i="1"/>
  <c r="AP137" i="1"/>
  <c r="AQ137" i="1"/>
  <c r="K138" i="1"/>
  <c r="L138" i="1"/>
  <c r="M138" i="1"/>
  <c r="S138" i="1"/>
  <c r="T138" i="1"/>
  <c r="U138" i="1"/>
  <c r="V138" i="1"/>
  <c r="AB138" i="1"/>
  <c r="AC138" i="1"/>
  <c r="AD138" i="1"/>
  <c r="AE138" i="1"/>
  <c r="AK138" i="1"/>
  <c r="AL138" i="1"/>
  <c r="AM138" i="1"/>
  <c r="AN138" i="1"/>
  <c r="AR138" i="1" s="1"/>
  <c r="AO138" i="1"/>
  <c r="AP138" i="1"/>
  <c r="AQ138" i="1"/>
  <c r="K139" i="1"/>
  <c r="L139" i="1"/>
  <c r="M139" i="1"/>
  <c r="S139" i="1"/>
  <c r="T139" i="1"/>
  <c r="U139" i="1"/>
  <c r="V139" i="1"/>
  <c r="AB139" i="1"/>
  <c r="AC139" i="1"/>
  <c r="AD139" i="1"/>
  <c r="AE139" i="1"/>
  <c r="AK139" i="1"/>
  <c r="AL139" i="1"/>
  <c r="AM139" i="1"/>
  <c r="AN139" i="1"/>
  <c r="AR139" i="1" s="1"/>
  <c r="AO139" i="1"/>
  <c r="AP139" i="1"/>
  <c r="AQ139" i="1"/>
  <c r="K140" i="1"/>
  <c r="L140" i="1"/>
  <c r="M140" i="1"/>
  <c r="S140" i="1"/>
  <c r="T140" i="1"/>
  <c r="U140" i="1"/>
  <c r="V140" i="1"/>
  <c r="AB140" i="1"/>
  <c r="AC140" i="1"/>
  <c r="AD140" i="1"/>
  <c r="AE140" i="1"/>
  <c r="AK140" i="1"/>
  <c r="AL140" i="1"/>
  <c r="AM140" i="1"/>
  <c r="AN140" i="1"/>
  <c r="AR140" i="1" s="1"/>
  <c r="AO140" i="1"/>
  <c r="AP140" i="1"/>
  <c r="AQ140" i="1"/>
  <c r="K141" i="1"/>
  <c r="L141" i="1"/>
  <c r="M141" i="1"/>
  <c r="S141" i="1"/>
  <c r="T141" i="1"/>
  <c r="U141" i="1"/>
  <c r="V141" i="1"/>
  <c r="AB141" i="1"/>
  <c r="AC141" i="1"/>
  <c r="AD141" i="1"/>
  <c r="AE141" i="1"/>
  <c r="AK141" i="1"/>
  <c r="AL141" i="1"/>
  <c r="AM141" i="1"/>
  <c r="AN141" i="1"/>
  <c r="AR141" i="1" s="1"/>
  <c r="AO141" i="1"/>
  <c r="AP141" i="1"/>
  <c r="AQ141" i="1"/>
  <c r="K142" i="1"/>
  <c r="L142" i="1"/>
  <c r="M142" i="1"/>
  <c r="S142" i="1"/>
  <c r="T142" i="1"/>
  <c r="U142" i="1"/>
  <c r="V142" i="1"/>
  <c r="AB142" i="1"/>
  <c r="AC142" i="1"/>
  <c r="AD142" i="1"/>
  <c r="AE142" i="1"/>
  <c r="AK142" i="1"/>
  <c r="AL142" i="1"/>
  <c r="AM142" i="1"/>
  <c r="AN142" i="1"/>
  <c r="AR142" i="1" s="1"/>
  <c r="AO142" i="1"/>
  <c r="AP142" i="1"/>
  <c r="AQ142" i="1"/>
  <c r="K143" i="1"/>
  <c r="L143" i="1"/>
  <c r="M143" i="1"/>
  <c r="S143" i="1"/>
  <c r="T143" i="1"/>
  <c r="U143" i="1"/>
  <c r="V143" i="1"/>
  <c r="AB143" i="1"/>
  <c r="AC143" i="1"/>
  <c r="AD143" i="1"/>
  <c r="AE143" i="1"/>
  <c r="AK143" i="1"/>
  <c r="AL143" i="1"/>
  <c r="AM143" i="1"/>
  <c r="AN143" i="1"/>
  <c r="AR143" i="1" s="1"/>
  <c r="AO143" i="1"/>
  <c r="AP143" i="1"/>
  <c r="AQ143" i="1"/>
  <c r="K144" i="1"/>
  <c r="L144" i="1"/>
  <c r="M144" i="1"/>
  <c r="S144" i="1"/>
  <c r="T144" i="1"/>
  <c r="U144" i="1"/>
  <c r="V144" i="1"/>
  <c r="AB144" i="1"/>
  <c r="AC144" i="1"/>
  <c r="AD144" i="1"/>
  <c r="AE144" i="1"/>
  <c r="AK144" i="1"/>
  <c r="AL144" i="1"/>
  <c r="AM144" i="1"/>
  <c r="AN144" i="1"/>
  <c r="AR144" i="1" s="1"/>
  <c r="AO144" i="1"/>
  <c r="AP144" i="1"/>
  <c r="AQ144" i="1"/>
  <c r="K145" i="1"/>
  <c r="L145" i="1"/>
  <c r="M145" i="1"/>
  <c r="S145" i="1"/>
  <c r="T145" i="1"/>
  <c r="U145" i="1"/>
  <c r="V145" i="1"/>
  <c r="AB145" i="1"/>
  <c r="AC145" i="1"/>
  <c r="AD145" i="1"/>
  <c r="AE145" i="1"/>
  <c r="AK145" i="1"/>
  <c r="AL145" i="1"/>
  <c r="AM145" i="1"/>
  <c r="AN145" i="1"/>
  <c r="AR145" i="1" s="1"/>
  <c r="AO145" i="1"/>
  <c r="AP145" i="1"/>
  <c r="AQ145" i="1"/>
  <c r="K146" i="1"/>
  <c r="L146" i="1"/>
  <c r="M146" i="1"/>
  <c r="S146" i="1"/>
  <c r="T146" i="1"/>
  <c r="U146" i="1"/>
  <c r="V146" i="1"/>
  <c r="AB146" i="1"/>
  <c r="AC146" i="1"/>
  <c r="AD146" i="1"/>
  <c r="AE146" i="1"/>
  <c r="AK146" i="1"/>
  <c r="AL146" i="1"/>
  <c r="AM146" i="1"/>
  <c r="AN146" i="1"/>
  <c r="AR146" i="1" s="1"/>
  <c r="AO146" i="1"/>
  <c r="AP146" i="1"/>
  <c r="AQ146" i="1"/>
  <c r="K147" i="1"/>
  <c r="L147" i="1"/>
  <c r="M147" i="1"/>
  <c r="S147" i="1"/>
  <c r="T147" i="1"/>
  <c r="U147" i="1"/>
  <c r="V147" i="1"/>
  <c r="AB147" i="1"/>
  <c r="AC147" i="1"/>
  <c r="AD147" i="1"/>
  <c r="AE147" i="1"/>
  <c r="AK147" i="1"/>
  <c r="AL147" i="1"/>
  <c r="AM147" i="1"/>
  <c r="AN147" i="1"/>
  <c r="AR147" i="1" s="1"/>
  <c r="AO147" i="1"/>
  <c r="AP147" i="1"/>
  <c r="AQ147" i="1"/>
  <c r="K148" i="1"/>
  <c r="L148" i="1"/>
  <c r="M148" i="1"/>
  <c r="S148" i="1"/>
  <c r="T148" i="1"/>
  <c r="U148" i="1"/>
  <c r="V148" i="1"/>
  <c r="AB148" i="1"/>
  <c r="AC148" i="1"/>
  <c r="AD148" i="1"/>
  <c r="AE148" i="1"/>
  <c r="AK148" i="1"/>
  <c r="AL148" i="1"/>
  <c r="AM148" i="1"/>
  <c r="AN148" i="1"/>
  <c r="AR148" i="1" s="1"/>
  <c r="AO148" i="1"/>
  <c r="AP148" i="1"/>
  <c r="AQ148" i="1"/>
  <c r="K149" i="1"/>
  <c r="L149" i="1"/>
  <c r="M149" i="1"/>
  <c r="S149" i="1"/>
  <c r="T149" i="1"/>
  <c r="U149" i="1"/>
  <c r="V149" i="1"/>
  <c r="AB149" i="1"/>
  <c r="AC149" i="1"/>
  <c r="AD149" i="1"/>
  <c r="AE149" i="1"/>
  <c r="AK149" i="1"/>
  <c r="AL149" i="1"/>
  <c r="AM149" i="1"/>
  <c r="AN149" i="1"/>
  <c r="AR149" i="1" s="1"/>
  <c r="AO149" i="1"/>
  <c r="AP149" i="1"/>
  <c r="AQ149" i="1"/>
  <c r="K150" i="1"/>
  <c r="L150" i="1"/>
  <c r="M150" i="1"/>
  <c r="S150" i="1"/>
  <c r="T150" i="1"/>
  <c r="U150" i="1"/>
  <c r="V150" i="1"/>
  <c r="AB150" i="1"/>
  <c r="AC150" i="1"/>
  <c r="AD150" i="1"/>
  <c r="AE150" i="1"/>
  <c r="AK150" i="1"/>
  <c r="AL150" i="1"/>
  <c r="AM150" i="1"/>
  <c r="AN150" i="1"/>
  <c r="AR150" i="1" s="1"/>
  <c r="AO150" i="1"/>
  <c r="AP150" i="1"/>
  <c r="AQ150" i="1"/>
  <c r="K151" i="1"/>
  <c r="L151" i="1"/>
  <c r="M151" i="1"/>
  <c r="S151" i="1"/>
  <c r="T151" i="1"/>
  <c r="U151" i="1"/>
  <c r="V151" i="1"/>
  <c r="AB151" i="1"/>
  <c r="AC151" i="1"/>
  <c r="AD151" i="1"/>
  <c r="AE151" i="1"/>
  <c r="AK151" i="1"/>
  <c r="AL151" i="1"/>
  <c r="AM151" i="1"/>
  <c r="AN151" i="1"/>
  <c r="AR151" i="1" s="1"/>
  <c r="AO151" i="1"/>
  <c r="AP151" i="1"/>
  <c r="AQ151" i="1"/>
  <c r="K152" i="1"/>
  <c r="L152" i="1"/>
  <c r="M152" i="1"/>
  <c r="S152" i="1"/>
  <c r="T152" i="1"/>
  <c r="U152" i="1"/>
  <c r="V152" i="1"/>
  <c r="AB152" i="1"/>
  <c r="AC152" i="1"/>
  <c r="AD152" i="1"/>
  <c r="AE152" i="1"/>
  <c r="AK152" i="1"/>
  <c r="AL152" i="1"/>
  <c r="AM152" i="1"/>
  <c r="AN152" i="1"/>
  <c r="AR152" i="1" s="1"/>
  <c r="AO152" i="1"/>
  <c r="AP152" i="1"/>
  <c r="AQ152" i="1"/>
  <c r="K153" i="1"/>
  <c r="L153" i="1"/>
  <c r="M153" i="1"/>
  <c r="S153" i="1"/>
  <c r="T153" i="1"/>
  <c r="U153" i="1"/>
  <c r="V153" i="1"/>
  <c r="AB153" i="1"/>
  <c r="AC153" i="1"/>
  <c r="AD153" i="1"/>
  <c r="AE153" i="1"/>
  <c r="AK153" i="1"/>
  <c r="AL153" i="1"/>
  <c r="AM153" i="1"/>
  <c r="AN153" i="1"/>
  <c r="AR153" i="1" s="1"/>
  <c r="AO153" i="1"/>
  <c r="AP153" i="1"/>
  <c r="AQ153" i="1"/>
  <c r="K154" i="1"/>
  <c r="L154" i="1"/>
  <c r="M154" i="1"/>
  <c r="S154" i="1"/>
  <c r="T154" i="1"/>
  <c r="U154" i="1"/>
  <c r="V154" i="1"/>
  <c r="AB154" i="1"/>
  <c r="AC154" i="1"/>
  <c r="AD154" i="1"/>
  <c r="AE154" i="1"/>
  <c r="AK154" i="1"/>
  <c r="AL154" i="1"/>
  <c r="AM154" i="1"/>
  <c r="AN154" i="1"/>
  <c r="AR154" i="1" s="1"/>
  <c r="AO154" i="1"/>
  <c r="AP154" i="1"/>
  <c r="AQ154" i="1"/>
  <c r="K155" i="1"/>
  <c r="L155" i="1"/>
  <c r="M155" i="1"/>
  <c r="S155" i="1"/>
  <c r="T155" i="1"/>
  <c r="U155" i="1"/>
  <c r="V155" i="1"/>
  <c r="AB155" i="1"/>
  <c r="AC155" i="1"/>
  <c r="AD155" i="1"/>
  <c r="AE155" i="1"/>
  <c r="AK155" i="1"/>
  <c r="AL155" i="1"/>
  <c r="AM155" i="1"/>
  <c r="AO155" i="1"/>
  <c r="AP155" i="1"/>
  <c r="AQ155" i="1"/>
  <c r="K156" i="1"/>
  <c r="L156" i="1"/>
  <c r="M156" i="1"/>
  <c r="S156" i="1"/>
  <c r="T156" i="1"/>
  <c r="U156" i="1"/>
  <c r="V156" i="1"/>
  <c r="AB156" i="1"/>
  <c r="AC156" i="1"/>
  <c r="AD156" i="1"/>
  <c r="AE156" i="1"/>
  <c r="AK156" i="1"/>
  <c r="AL156" i="1"/>
  <c r="AM156" i="1"/>
  <c r="AO156" i="1"/>
  <c r="AP156" i="1"/>
  <c r="AQ156" i="1"/>
  <c r="K157" i="1"/>
  <c r="N157" i="1" s="1"/>
  <c r="L157" i="1"/>
  <c r="M157" i="1"/>
  <c r="S157" i="1"/>
  <c r="T157" i="1"/>
  <c r="U157" i="1"/>
  <c r="V157" i="1"/>
  <c r="AB157" i="1"/>
  <c r="AC157" i="1"/>
  <c r="AD157" i="1"/>
  <c r="AE157" i="1"/>
  <c r="AK157" i="1"/>
  <c r="AL157" i="1"/>
  <c r="AM157" i="1"/>
  <c r="AO157" i="1"/>
  <c r="AP157" i="1"/>
  <c r="AQ157" i="1"/>
  <c r="K158" i="1"/>
  <c r="L158" i="1"/>
  <c r="M158" i="1"/>
  <c r="S158" i="1"/>
  <c r="T158" i="1"/>
  <c r="U158" i="1"/>
  <c r="V158" i="1"/>
  <c r="AB158" i="1"/>
  <c r="AC158" i="1"/>
  <c r="AD158" i="1"/>
  <c r="AE158" i="1"/>
  <c r="AK158" i="1"/>
  <c r="AL158" i="1"/>
  <c r="AM158" i="1"/>
  <c r="AO158" i="1"/>
  <c r="AP158" i="1"/>
  <c r="AQ158" i="1"/>
  <c r="K159" i="1"/>
  <c r="L159" i="1"/>
  <c r="M159" i="1"/>
  <c r="S159" i="1"/>
  <c r="T159" i="1"/>
  <c r="U159" i="1"/>
  <c r="V159" i="1"/>
  <c r="AB159" i="1"/>
  <c r="AC159" i="1"/>
  <c r="AD159" i="1"/>
  <c r="AE159" i="1"/>
  <c r="AK159" i="1"/>
  <c r="AL159" i="1"/>
  <c r="AM159" i="1"/>
  <c r="AO159" i="1"/>
  <c r="AP159" i="1"/>
  <c r="AQ159" i="1"/>
  <c r="K160" i="1"/>
  <c r="L160" i="1"/>
  <c r="M160" i="1"/>
  <c r="S160" i="1"/>
  <c r="T160" i="1"/>
  <c r="U160" i="1"/>
  <c r="V160" i="1"/>
  <c r="AB160" i="1"/>
  <c r="AC160" i="1"/>
  <c r="AD160" i="1"/>
  <c r="AE160" i="1"/>
  <c r="AK160" i="1"/>
  <c r="AL160" i="1"/>
  <c r="AM160" i="1"/>
  <c r="AO160" i="1"/>
  <c r="AP160" i="1"/>
  <c r="AQ160" i="1"/>
  <c r="K161" i="1"/>
  <c r="N161" i="1" s="1"/>
  <c r="L161" i="1"/>
  <c r="M161" i="1"/>
  <c r="S161" i="1"/>
  <c r="T161" i="1"/>
  <c r="U161" i="1"/>
  <c r="V161" i="1"/>
  <c r="AB161" i="1"/>
  <c r="AC161" i="1"/>
  <c r="AD161" i="1"/>
  <c r="AE161" i="1"/>
  <c r="AK161" i="1"/>
  <c r="AL161" i="1"/>
  <c r="AM161" i="1"/>
  <c r="AO161" i="1"/>
  <c r="AP161" i="1"/>
  <c r="AQ161" i="1"/>
  <c r="K162" i="1"/>
  <c r="L162" i="1"/>
  <c r="M162" i="1"/>
  <c r="S162" i="1"/>
  <c r="T162" i="1"/>
  <c r="U162" i="1"/>
  <c r="V162" i="1"/>
  <c r="AB162" i="1"/>
  <c r="AC162" i="1"/>
  <c r="AD162" i="1"/>
  <c r="AE162" i="1"/>
  <c r="AK162" i="1"/>
  <c r="AL162" i="1"/>
  <c r="AM162" i="1"/>
  <c r="AO162" i="1"/>
  <c r="AP162" i="1"/>
  <c r="AQ162" i="1"/>
  <c r="K163" i="1"/>
  <c r="L163" i="1"/>
  <c r="M163" i="1"/>
  <c r="S163" i="1"/>
  <c r="T163" i="1"/>
  <c r="U163" i="1"/>
  <c r="V163" i="1"/>
  <c r="AB163" i="1"/>
  <c r="AC163" i="1"/>
  <c r="AD163" i="1"/>
  <c r="AE163" i="1"/>
  <c r="AK163" i="1"/>
  <c r="AL163" i="1"/>
  <c r="AM163" i="1"/>
  <c r="AO163" i="1"/>
  <c r="AP163" i="1"/>
  <c r="AQ163" i="1"/>
  <c r="K164" i="1"/>
  <c r="L164" i="1"/>
  <c r="M164" i="1"/>
  <c r="S164" i="1"/>
  <c r="T164" i="1"/>
  <c r="U164" i="1"/>
  <c r="V164" i="1"/>
  <c r="AB164" i="1"/>
  <c r="AC164" i="1"/>
  <c r="AD164" i="1"/>
  <c r="AE164" i="1"/>
  <c r="AK164" i="1"/>
  <c r="AL164" i="1"/>
  <c r="AM164" i="1"/>
  <c r="AO164" i="1"/>
  <c r="AP164" i="1"/>
  <c r="AQ164" i="1"/>
  <c r="K165" i="1"/>
  <c r="N165" i="1" s="1"/>
  <c r="L165" i="1"/>
  <c r="M165" i="1"/>
  <c r="S165" i="1"/>
  <c r="T165" i="1"/>
  <c r="U165" i="1"/>
  <c r="V165" i="1"/>
  <c r="AB165" i="1"/>
  <c r="AC165" i="1"/>
  <c r="AD165" i="1"/>
  <c r="AE165" i="1"/>
  <c r="AK165" i="1"/>
  <c r="AL165" i="1"/>
  <c r="AM165" i="1"/>
  <c r="AO165" i="1"/>
  <c r="AP165" i="1"/>
  <c r="AQ165" i="1"/>
  <c r="K166" i="1"/>
  <c r="L166" i="1"/>
  <c r="M166" i="1"/>
  <c r="S166" i="1"/>
  <c r="T166" i="1"/>
  <c r="U166" i="1"/>
  <c r="V166" i="1"/>
  <c r="AB166" i="1"/>
  <c r="AC166" i="1"/>
  <c r="AD166" i="1"/>
  <c r="AE166" i="1"/>
  <c r="AK166" i="1"/>
  <c r="AL166" i="1"/>
  <c r="AM166" i="1"/>
  <c r="AO166" i="1"/>
  <c r="AP166" i="1"/>
  <c r="AQ166" i="1"/>
  <c r="K167" i="1"/>
  <c r="L167" i="1"/>
  <c r="M167" i="1"/>
  <c r="S167" i="1"/>
  <c r="T167" i="1"/>
  <c r="U167" i="1"/>
  <c r="V167" i="1"/>
  <c r="AB167" i="1"/>
  <c r="AC167" i="1"/>
  <c r="AD167" i="1"/>
  <c r="AE167" i="1"/>
  <c r="AK167" i="1"/>
  <c r="AL167" i="1"/>
  <c r="AM167" i="1"/>
  <c r="AO167" i="1"/>
  <c r="AP167" i="1"/>
  <c r="AQ167" i="1"/>
  <c r="K168" i="1"/>
  <c r="L168" i="1"/>
  <c r="M168" i="1"/>
  <c r="S168" i="1"/>
  <c r="T168" i="1"/>
  <c r="U168" i="1"/>
  <c r="V168" i="1"/>
  <c r="AB168" i="1"/>
  <c r="AC168" i="1"/>
  <c r="AD168" i="1"/>
  <c r="AE168" i="1"/>
  <c r="AK168" i="1"/>
  <c r="AL168" i="1"/>
  <c r="AM168" i="1"/>
  <c r="AO168" i="1"/>
  <c r="AP168" i="1"/>
  <c r="AQ168" i="1"/>
  <c r="K169" i="1"/>
  <c r="N169" i="1" s="1"/>
  <c r="L169" i="1"/>
  <c r="M169" i="1"/>
  <c r="S169" i="1"/>
  <c r="T169" i="1"/>
  <c r="U169" i="1"/>
  <c r="V169" i="1"/>
  <c r="AB169" i="1"/>
  <c r="AC169" i="1"/>
  <c r="AD169" i="1"/>
  <c r="AE169" i="1"/>
  <c r="AK169" i="1"/>
  <c r="AL169" i="1"/>
  <c r="AM169" i="1"/>
  <c r="AO169" i="1"/>
  <c r="AP169" i="1"/>
  <c r="AQ169" i="1"/>
  <c r="K170" i="1"/>
  <c r="L170" i="1"/>
  <c r="M170" i="1"/>
  <c r="S170" i="1"/>
  <c r="T170" i="1"/>
  <c r="U170" i="1"/>
  <c r="V170" i="1"/>
  <c r="AB170" i="1"/>
  <c r="AC170" i="1"/>
  <c r="AD170" i="1"/>
  <c r="AE170" i="1"/>
  <c r="AK170" i="1"/>
  <c r="AL170" i="1"/>
  <c r="AM170" i="1"/>
  <c r="AO170" i="1"/>
  <c r="AP170" i="1"/>
  <c r="AQ170" i="1"/>
  <c r="K171" i="1"/>
  <c r="L171" i="1"/>
  <c r="M171" i="1"/>
  <c r="S171" i="1"/>
  <c r="T171" i="1"/>
  <c r="U171" i="1"/>
  <c r="V171" i="1"/>
  <c r="AB171" i="1"/>
  <c r="AC171" i="1"/>
  <c r="AD171" i="1"/>
  <c r="AE171" i="1"/>
  <c r="AK171" i="1"/>
  <c r="AL171" i="1"/>
  <c r="AM171" i="1"/>
  <c r="AO171" i="1"/>
  <c r="AP171" i="1"/>
  <c r="AQ171" i="1"/>
  <c r="K172" i="1"/>
  <c r="L172" i="1"/>
  <c r="M172" i="1"/>
  <c r="S172" i="1"/>
  <c r="T172" i="1"/>
  <c r="U172" i="1"/>
  <c r="V172" i="1"/>
  <c r="AB172" i="1"/>
  <c r="AC172" i="1"/>
  <c r="AD172" i="1"/>
  <c r="AE172" i="1"/>
  <c r="AK172" i="1"/>
  <c r="AL172" i="1"/>
  <c r="AM172" i="1"/>
  <c r="AO172" i="1"/>
  <c r="AP172" i="1"/>
  <c r="AQ172" i="1"/>
  <c r="K173" i="1"/>
  <c r="N173" i="1" s="1"/>
  <c r="L173" i="1"/>
  <c r="M173" i="1"/>
  <c r="S173" i="1"/>
  <c r="T173" i="1"/>
  <c r="U173" i="1"/>
  <c r="V173" i="1"/>
  <c r="AB173" i="1"/>
  <c r="AC173" i="1"/>
  <c r="AD173" i="1"/>
  <c r="AE173" i="1"/>
  <c r="AK173" i="1"/>
  <c r="AL173" i="1"/>
  <c r="AM173" i="1"/>
  <c r="AO173" i="1"/>
  <c r="AP173" i="1"/>
  <c r="AQ173" i="1"/>
  <c r="K174" i="1"/>
  <c r="L174" i="1"/>
  <c r="M174" i="1"/>
  <c r="S174" i="1"/>
  <c r="T174" i="1"/>
  <c r="U174" i="1"/>
  <c r="V174" i="1"/>
  <c r="AB174" i="1"/>
  <c r="AC174" i="1"/>
  <c r="AD174" i="1"/>
  <c r="AE174" i="1"/>
  <c r="AK174" i="1"/>
  <c r="AL174" i="1"/>
  <c r="AM174" i="1"/>
  <c r="AO174" i="1"/>
  <c r="AP174" i="1"/>
  <c r="AQ174" i="1"/>
  <c r="K175" i="1"/>
  <c r="L175" i="1"/>
  <c r="M175" i="1"/>
  <c r="S175" i="1"/>
  <c r="T175" i="1"/>
  <c r="U175" i="1"/>
  <c r="V175" i="1"/>
  <c r="AB175" i="1"/>
  <c r="AC175" i="1"/>
  <c r="AD175" i="1"/>
  <c r="AE175" i="1"/>
  <c r="AK175" i="1"/>
  <c r="AL175" i="1"/>
  <c r="AM175" i="1"/>
  <c r="AO175" i="1"/>
  <c r="AP175" i="1"/>
  <c r="AQ175" i="1"/>
  <c r="K176" i="1"/>
  <c r="L176" i="1"/>
  <c r="M176" i="1"/>
  <c r="S176" i="1"/>
  <c r="T176" i="1"/>
  <c r="U176" i="1"/>
  <c r="V176" i="1"/>
  <c r="AB176" i="1"/>
  <c r="AC176" i="1"/>
  <c r="AD176" i="1"/>
  <c r="AE176" i="1"/>
  <c r="AK176" i="1"/>
  <c r="AL176" i="1"/>
  <c r="AM176" i="1"/>
  <c r="AO176" i="1"/>
  <c r="AP176" i="1"/>
  <c r="AQ176" i="1"/>
  <c r="K177" i="1"/>
  <c r="N177" i="1" s="1"/>
  <c r="L177" i="1"/>
  <c r="M177" i="1"/>
  <c r="S177" i="1"/>
  <c r="T177" i="1"/>
  <c r="U177" i="1"/>
  <c r="V177" i="1"/>
  <c r="AB177" i="1"/>
  <c r="AC177" i="1"/>
  <c r="AD177" i="1"/>
  <c r="AE177" i="1"/>
  <c r="AK177" i="1"/>
  <c r="AL177" i="1"/>
  <c r="AM177" i="1"/>
  <c r="AO177" i="1"/>
  <c r="AP177" i="1"/>
  <c r="AQ177" i="1"/>
  <c r="K178" i="1"/>
  <c r="L178" i="1"/>
  <c r="M178" i="1"/>
  <c r="S178" i="1"/>
  <c r="T178" i="1"/>
  <c r="U178" i="1"/>
  <c r="V178" i="1"/>
  <c r="AB178" i="1"/>
  <c r="AC178" i="1"/>
  <c r="AD178" i="1"/>
  <c r="AE178" i="1"/>
  <c r="AK178" i="1"/>
  <c r="AL178" i="1"/>
  <c r="AM178" i="1"/>
  <c r="AO178" i="1"/>
  <c r="AP178" i="1"/>
  <c r="AQ178" i="1"/>
  <c r="K179" i="1"/>
  <c r="L179" i="1"/>
  <c r="M179" i="1"/>
  <c r="S179" i="1"/>
  <c r="T179" i="1"/>
  <c r="U179" i="1"/>
  <c r="V179" i="1"/>
  <c r="AB179" i="1"/>
  <c r="AC179" i="1"/>
  <c r="AD179" i="1"/>
  <c r="AE179" i="1"/>
  <c r="AK179" i="1"/>
  <c r="AL179" i="1"/>
  <c r="AM179" i="1"/>
  <c r="AO179" i="1"/>
  <c r="AP179" i="1"/>
  <c r="AQ179" i="1"/>
  <c r="K180" i="1"/>
  <c r="L180" i="1"/>
  <c r="M180" i="1"/>
  <c r="S180" i="1"/>
  <c r="T180" i="1"/>
  <c r="U180" i="1"/>
  <c r="V180" i="1"/>
  <c r="AB180" i="1"/>
  <c r="AC180" i="1"/>
  <c r="AD180" i="1"/>
  <c r="AE180" i="1"/>
  <c r="AK180" i="1"/>
  <c r="AL180" i="1"/>
  <c r="AM180" i="1"/>
  <c r="AO180" i="1"/>
  <c r="AP180" i="1"/>
  <c r="AQ180" i="1"/>
  <c r="K181" i="1"/>
  <c r="N181" i="1" s="1"/>
  <c r="L181" i="1"/>
  <c r="M181" i="1"/>
  <c r="S181" i="1"/>
  <c r="T181" i="1"/>
  <c r="U181" i="1"/>
  <c r="V181" i="1"/>
  <c r="AB181" i="1"/>
  <c r="AC181" i="1"/>
  <c r="AD181" i="1"/>
  <c r="AE181" i="1"/>
  <c r="AK181" i="1"/>
  <c r="AL181" i="1"/>
  <c r="AM181" i="1"/>
  <c r="AO181" i="1"/>
  <c r="AP181" i="1"/>
  <c r="AQ181" i="1"/>
  <c r="K182" i="1"/>
  <c r="L182" i="1"/>
  <c r="M182" i="1"/>
  <c r="S182" i="1"/>
  <c r="T182" i="1"/>
  <c r="U182" i="1"/>
  <c r="V182" i="1"/>
  <c r="AB182" i="1"/>
  <c r="AC182" i="1"/>
  <c r="AD182" i="1"/>
  <c r="AE182" i="1"/>
  <c r="AK182" i="1"/>
  <c r="AL182" i="1"/>
  <c r="AM182" i="1"/>
  <c r="AO182" i="1"/>
  <c r="AP182" i="1"/>
  <c r="AQ182" i="1"/>
  <c r="K183" i="1"/>
  <c r="L183" i="1"/>
  <c r="M183" i="1"/>
  <c r="S183" i="1"/>
  <c r="T183" i="1"/>
  <c r="U183" i="1"/>
  <c r="V183" i="1"/>
  <c r="AB183" i="1"/>
  <c r="AC183" i="1"/>
  <c r="AD183" i="1"/>
  <c r="AE183" i="1"/>
  <c r="AK183" i="1"/>
  <c r="AL183" i="1"/>
  <c r="AM183" i="1"/>
  <c r="AO183" i="1"/>
  <c r="AP183" i="1"/>
  <c r="AQ183" i="1"/>
  <c r="K184" i="1"/>
  <c r="L184" i="1"/>
  <c r="M184" i="1"/>
  <c r="S184" i="1"/>
  <c r="T184" i="1"/>
  <c r="U184" i="1"/>
  <c r="V184" i="1"/>
  <c r="AB184" i="1"/>
  <c r="AC184" i="1"/>
  <c r="AD184" i="1"/>
  <c r="AE184" i="1"/>
  <c r="AK184" i="1"/>
  <c r="AL184" i="1"/>
  <c r="AM184" i="1"/>
  <c r="AO184" i="1"/>
  <c r="AP184" i="1"/>
  <c r="AQ184" i="1"/>
  <c r="K185" i="1"/>
  <c r="N185" i="1" s="1"/>
  <c r="L185" i="1"/>
  <c r="M185" i="1"/>
  <c r="S185" i="1"/>
  <c r="T185" i="1"/>
  <c r="U185" i="1"/>
  <c r="V185" i="1"/>
  <c r="AB185" i="1"/>
  <c r="AC185" i="1"/>
  <c r="AD185" i="1"/>
  <c r="AE185" i="1"/>
  <c r="AK185" i="1"/>
  <c r="AL185" i="1"/>
  <c r="AM185" i="1"/>
  <c r="AO185" i="1"/>
  <c r="AP185" i="1"/>
  <c r="AQ185" i="1"/>
  <c r="K186" i="1"/>
  <c r="L186" i="1"/>
  <c r="M186" i="1"/>
  <c r="S186" i="1"/>
  <c r="T186" i="1"/>
  <c r="U186" i="1"/>
  <c r="V186" i="1"/>
  <c r="AB186" i="1"/>
  <c r="AC186" i="1"/>
  <c r="AD186" i="1"/>
  <c r="AE186" i="1"/>
  <c r="AK186" i="1"/>
  <c r="AL186" i="1"/>
  <c r="AM186" i="1"/>
  <c r="AO186" i="1"/>
  <c r="AP186" i="1"/>
  <c r="AQ186" i="1"/>
  <c r="K187" i="1"/>
  <c r="L187" i="1"/>
  <c r="M187" i="1"/>
  <c r="S187" i="1"/>
  <c r="T187" i="1"/>
  <c r="U187" i="1"/>
  <c r="V187" i="1"/>
  <c r="AB187" i="1"/>
  <c r="AC187" i="1"/>
  <c r="AD187" i="1"/>
  <c r="AE187" i="1"/>
  <c r="AK187" i="1"/>
  <c r="AL187" i="1"/>
  <c r="AM187" i="1"/>
  <c r="AO187" i="1"/>
  <c r="AP187" i="1"/>
  <c r="AQ187" i="1"/>
  <c r="K188" i="1"/>
  <c r="L188" i="1"/>
  <c r="M188" i="1"/>
  <c r="S188" i="1"/>
  <c r="T188" i="1"/>
  <c r="U188" i="1"/>
  <c r="V188" i="1"/>
  <c r="AB188" i="1"/>
  <c r="AC188" i="1"/>
  <c r="AD188" i="1"/>
  <c r="AE188" i="1"/>
  <c r="AK188" i="1"/>
  <c r="AL188" i="1"/>
  <c r="AM188" i="1"/>
  <c r="AO188" i="1"/>
  <c r="AP188" i="1"/>
  <c r="AQ188" i="1"/>
  <c r="K189" i="1"/>
  <c r="N189" i="1" s="1"/>
  <c r="L189" i="1"/>
  <c r="M189" i="1"/>
  <c r="S189" i="1"/>
  <c r="T189" i="1"/>
  <c r="U189" i="1"/>
  <c r="V189" i="1"/>
  <c r="AB189" i="1"/>
  <c r="AC189" i="1"/>
  <c r="AD189" i="1"/>
  <c r="AE189" i="1"/>
  <c r="AK189" i="1"/>
  <c r="AL189" i="1"/>
  <c r="AM189" i="1"/>
  <c r="AO189" i="1"/>
  <c r="AP189" i="1"/>
  <c r="AQ189" i="1"/>
  <c r="K190" i="1"/>
  <c r="L190" i="1"/>
  <c r="M190" i="1"/>
  <c r="S190" i="1"/>
  <c r="T190" i="1"/>
  <c r="U190" i="1"/>
  <c r="V190" i="1"/>
  <c r="AB190" i="1"/>
  <c r="AC190" i="1"/>
  <c r="AD190" i="1"/>
  <c r="AE190" i="1"/>
  <c r="AK190" i="1"/>
  <c r="AL190" i="1"/>
  <c r="AM190" i="1"/>
  <c r="AO190" i="1"/>
  <c r="AP190" i="1"/>
  <c r="AQ190" i="1"/>
  <c r="K191" i="1"/>
  <c r="L191" i="1"/>
  <c r="M191" i="1"/>
  <c r="S191" i="1"/>
  <c r="T191" i="1"/>
  <c r="U191" i="1"/>
  <c r="V191" i="1"/>
  <c r="AB191" i="1"/>
  <c r="AC191" i="1"/>
  <c r="AD191" i="1"/>
  <c r="AE191" i="1"/>
  <c r="AK191" i="1"/>
  <c r="AL191" i="1"/>
  <c r="AM191" i="1"/>
  <c r="AO191" i="1"/>
  <c r="AP191" i="1"/>
  <c r="AQ191" i="1"/>
  <c r="K192" i="1"/>
  <c r="L192" i="1"/>
  <c r="M192" i="1"/>
  <c r="S192" i="1"/>
  <c r="T192" i="1"/>
  <c r="U192" i="1"/>
  <c r="V192" i="1"/>
  <c r="AB192" i="1"/>
  <c r="AC192" i="1"/>
  <c r="AD192" i="1"/>
  <c r="AE192" i="1"/>
  <c r="AK192" i="1"/>
  <c r="AL192" i="1"/>
  <c r="AM192" i="1"/>
  <c r="AO192" i="1"/>
  <c r="AP192" i="1"/>
  <c r="AQ192" i="1"/>
  <c r="K193" i="1"/>
  <c r="L193" i="1"/>
  <c r="M193" i="1"/>
  <c r="S193" i="1"/>
  <c r="T193" i="1"/>
  <c r="U193" i="1"/>
  <c r="V193" i="1"/>
  <c r="AB193" i="1"/>
  <c r="AC193" i="1"/>
  <c r="AD193" i="1"/>
  <c r="AE193" i="1"/>
  <c r="AK193" i="1"/>
  <c r="AL193" i="1"/>
  <c r="AM193" i="1"/>
  <c r="AO193" i="1"/>
  <c r="AP193" i="1"/>
  <c r="AQ193" i="1"/>
  <c r="K194" i="1"/>
  <c r="L194" i="1"/>
  <c r="M194" i="1"/>
  <c r="S194" i="1"/>
  <c r="T194" i="1"/>
  <c r="U194" i="1"/>
  <c r="V194" i="1"/>
  <c r="AB194" i="1"/>
  <c r="AC194" i="1"/>
  <c r="AD194" i="1"/>
  <c r="AE194" i="1"/>
  <c r="AK194" i="1"/>
  <c r="AL194" i="1"/>
  <c r="AM194" i="1"/>
  <c r="AO194" i="1"/>
  <c r="AP194" i="1"/>
  <c r="AQ194" i="1"/>
  <c r="K195" i="1"/>
  <c r="L195" i="1"/>
  <c r="M195" i="1"/>
  <c r="S195" i="1"/>
  <c r="T195" i="1"/>
  <c r="U195" i="1"/>
  <c r="V195" i="1"/>
  <c r="AB195" i="1"/>
  <c r="AC195" i="1"/>
  <c r="AD195" i="1"/>
  <c r="AE195" i="1"/>
  <c r="AK195" i="1"/>
  <c r="AL195" i="1"/>
  <c r="AM195" i="1"/>
  <c r="AO195" i="1"/>
  <c r="AP195" i="1"/>
  <c r="AQ195" i="1"/>
  <c r="K196" i="1"/>
  <c r="L196" i="1"/>
  <c r="M196" i="1"/>
  <c r="S196" i="1"/>
  <c r="T196" i="1"/>
  <c r="U196" i="1"/>
  <c r="V196" i="1"/>
  <c r="AB196" i="1"/>
  <c r="AC196" i="1"/>
  <c r="AD196" i="1"/>
  <c r="AE196" i="1"/>
  <c r="AK196" i="1"/>
  <c r="AL196" i="1"/>
  <c r="AM196" i="1"/>
  <c r="AO196" i="1"/>
  <c r="AP196" i="1"/>
  <c r="AQ196" i="1"/>
  <c r="K197" i="1"/>
  <c r="L197" i="1"/>
  <c r="M197" i="1"/>
  <c r="S197" i="1"/>
  <c r="T197" i="1"/>
  <c r="U197" i="1"/>
  <c r="V197" i="1"/>
  <c r="AB197" i="1"/>
  <c r="AC197" i="1"/>
  <c r="AD197" i="1"/>
  <c r="AE197" i="1"/>
  <c r="AK197" i="1"/>
  <c r="AL197" i="1"/>
  <c r="AM197" i="1"/>
  <c r="AO197" i="1"/>
  <c r="AP197" i="1"/>
  <c r="AQ197" i="1"/>
  <c r="K198" i="1"/>
  <c r="L198" i="1"/>
  <c r="M198" i="1"/>
  <c r="S198" i="1"/>
  <c r="T198" i="1"/>
  <c r="U198" i="1"/>
  <c r="V198" i="1"/>
  <c r="AB198" i="1"/>
  <c r="AC198" i="1"/>
  <c r="AD198" i="1"/>
  <c r="AE198" i="1"/>
  <c r="AK198" i="1"/>
  <c r="AL198" i="1"/>
  <c r="AM198" i="1"/>
  <c r="AO198" i="1"/>
  <c r="AP198" i="1"/>
  <c r="AQ198" i="1"/>
  <c r="K199" i="1"/>
  <c r="L199" i="1"/>
  <c r="M199" i="1"/>
  <c r="S199" i="1"/>
  <c r="T199" i="1"/>
  <c r="U199" i="1"/>
  <c r="V199" i="1"/>
  <c r="AB199" i="1"/>
  <c r="AC199" i="1"/>
  <c r="AD199" i="1"/>
  <c r="AE199" i="1"/>
  <c r="AK199" i="1"/>
  <c r="AL199" i="1"/>
  <c r="AM199" i="1"/>
  <c r="AO199" i="1"/>
  <c r="AP199" i="1"/>
  <c r="AQ199" i="1"/>
  <c r="K200" i="1"/>
  <c r="L200" i="1"/>
  <c r="M200" i="1"/>
  <c r="S200" i="1"/>
  <c r="T200" i="1"/>
  <c r="U200" i="1"/>
  <c r="V200" i="1"/>
  <c r="AB200" i="1"/>
  <c r="AC200" i="1"/>
  <c r="AD200" i="1"/>
  <c r="AE200" i="1"/>
  <c r="AK200" i="1"/>
  <c r="AL200" i="1"/>
  <c r="AM200" i="1"/>
  <c r="AO200" i="1"/>
  <c r="AP200" i="1"/>
  <c r="AQ200" i="1"/>
  <c r="K201" i="1"/>
  <c r="L201" i="1"/>
  <c r="M201" i="1"/>
  <c r="S201" i="1"/>
  <c r="T201" i="1"/>
  <c r="U201" i="1"/>
  <c r="V201" i="1"/>
  <c r="AB201" i="1"/>
  <c r="AC201" i="1"/>
  <c r="AD201" i="1"/>
  <c r="AE201" i="1"/>
  <c r="AK201" i="1"/>
  <c r="AL201" i="1"/>
  <c r="AM201" i="1"/>
  <c r="AO201" i="1"/>
  <c r="AP201" i="1"/>
  <c r="AQ201" i="1"/>
  <c r="K202" i="1"/>
  <c r="L202" i="1"/>
  <c r="M202" i="1"/>
  <c r="S202" i="1"/>
  <c r="T202" i="1"/>
  <c r="U202" i="1"/>
  <c r="V202" i="1"/>
  <c r="AB202" i="1"/>
  <c r="AC202" i="1"/>
  <c r="AD202" i="1"/>
  <c r="AE202" i="1"/>
  <c r="AK202" i="1"/>
  <c r="AL202" i="1"/>
  <c r="AM202" i="1"/>
  <c r="AO202" i="1"/>
  <c r="AP202" i="1"/>
  <c r="AQ202" i="1"/>
  <c r="K203" i="1"/>
  <c r="L203" i="1"/>
  <c r="M203" i="1"/>
  <c r="S203" i="1"/>
  <c r="T203" i="1"/>
  <c r="U203" i="1"/>
  <c r="V203" i="1"/>
  <c r="AB203" i="1"/>
  <c r="AC203" i="1"/>
  <c r="AD203" i="1"/>
  <c r="AE203" i="1"/>
  <c r="AK203" i="1"/>
  <c r="AL203" i="1"/>
  <c r="AM203" i="1"/>
  <c r="AO203" i="1"/>
  <c r="AP203" i="1"/>
  <c r="AQ203" i="1"/>
  <c r="K204" i="1"/>
  <c r="L204" i="1"/>
  <c r="M204" i="1"/>
  <c r="S204" i="1"/>
  <c r="T204" i="1"/>
  <c r="U204" i="1"/>
  <c r="V204" i="1"/>
  <c r="AB204" i="1"/>
  <c r="AC204" i="1"/>
  <c r="AD204" i="1"/>
  <c r="AE204" i="1"/>
  <c r="AK204" i="1"/>
  <c r="AL204" i="1"/>
  <c r="AM204" i="1"/>
  <c r="AO204" i="1"/>
  <c r="AP204" i="1"/>
  <c r="AQ204" i="1"/>
  <c r="K205" i="1"/>
  <c r="L205" i="1"/>
  <c r="M205" i="1"/>
  <c r="S205" i="1"/>
  <c r="T205" i="1"/>
  <c r="U205" i="1"/>
  <c r="V205" i="1"/>
  <c r="AB205" i="1"/>
  <c r="AC205" i="1"/>
  <c r="AD205" i="1"/>
  <c r="AE205" i="1"/>
  <c r="AK205" i="1"/>
  <c r="AL205" i="1"/>
  <c r="AM205" i="1"/>
  <c r="AO205" i="1"/>
  <c r="AP205" i="1"/>
  <c r="AQ205" i="1"/>
  <c r="K206" i="1"/>
  <c r="L206" i="1"/>
  <c r="M206" i="1"/>
  <c r="S206" i="1"/>
  <c r="T206" i="1"/>
  <c r="U206" i="1"/>
  <c r="V206" i="1"/>
  <c r="AB206" i="1"/>
  <c r="AC206" i="1"/>
  <c r="AD206" i="1"/>
  <c r="AE206" i="1"/>
  <c r="AK206" i="1"/>
  <c r="AL206" i="1"/>
  <c r="AM206" i="1"/>
  <c r="AO206" i="1"/>
  <c r="AP206" i="1"/>
  <c r="AQ206" i="1"/>
  <c r="K207" i="1"/>
  <c r="L207" i="1"/>
  <c r="M207" i="1"/>
  <c r="S207" i="1"/>
  <c r="T207" i="1"/>
  <c r="U207" i="1"/>
  <c r="V207" i="1"/>
  <c r="AB207" i="1"/>
  <c r="AC207" i="1"/>
  <c r="AD207" i="1"/>
  <c r="AE207" i="1"/>
  <c r="AK207" i="1"/>
  <c r="AL207" i="1"/>
  <c r="AM207" i="1"/>
  <c r="AO207" i="1"/>
  <c r="AP207" i="1"/>
  <c r="AQ207" i="1"/>
  <c r="K208" i="1"/>
  <c r="L208" i="1"/>
  <c r="M208" i="1"/>
  <c r="S208" i="1"/>
  <c r="T208" i="1"/>
  <c r="U208" i="1"/>
  <c r="V208" i="1"/>
  <c r="AB208" i="1"/>
  <c r="AC208" i="1"/>
  <c r="AD208" i="1"/>
  <c r="AE208" i="1"/>
  <c r="AK208" i="1"/>
  <c r="AL208" i="1"/>
  <c r="AM208" i="1"/>
  <c r="AO208" i="1"/>
  <c r="AP208" i="1"/>
  <c r="AQ208" i="1"/>
  <c r="K209" i="1"/>
  <c r="L209" i="1"/>
  <c r="M209" i="1"/>
  <c r="S209" i="1"/>
  <c r="T209" i="1"/>
  <c r="U209" i="1"/>
  <c r="V209" i="1"/>
  <c r="AB209" i="1"/>
  <c r="AC209" i="1"/>
  <c r="AD209" i="1"/>
  <c r="AE209" i="1"/>
  <c r="AK209" i="1"/>
  <c r="AL209" i="1"/>
  <c r="AM209" i="1"/>
  <c r="AO209" i="1"/>
  <c r="AP209" i="1"/>
  <c r="AQ209" i="1"/>
  <c r="K210" i="1"/>
  <c r="L210" i="1"/>
  <c r="M210" i="1"/>
  <c r="S210" i="1"/>
  <c r="T210" i="1"/>
  <c r="U210" i="1"/>
  <c r="V210" i="1"/>
  <c r="AB210" i="1"/>
  <c r="AC210" i="1"/>
  <c r="AD210" i="1"/>
  <c r="AE210" i="1"/>
  <c r="AK210" i="1"/>
  <c r="AL210" i="1"/>
  <c r="AM210" i="1"/>
  <c r="AO210" i="1"/>
  <c r="AP210" i="1"/>
  <c r="AQ210" i="1"/>
  <c r="K211" i="1"/>
  <c r="L211" i="1"/>
  <c r="M211" i="1"/>
  <c r="S211" i="1"/>
  <c r="T211" i="1"/>
  <c r="U211" i="1"/>
  <c r="V211" i="1"/>
  <c r="AB211" i="1"/>
  <c r="AC211" i="1"/>
  <c r="AD211" i="1"/>
  <c r="AE211" i="1"/>
  <c r="AK211" i="1"/>
  <c r="AL211" i="1"/>
  <c r="AM211" i="1"/>
  <c r="AO211" i="1"/>
  <c r="AP211" i="1"/>
  <c r="AQ211" i="1"/>
  <c r="K212" i="1"/>
  <c r="L212" i="1"/>
  <c r="M212" i="1"/>
  <c r="S212" i="1"/>
  <c r="T212" i="1"/>
  <c r="U212" i="1"/>
  <c r="V212" i="1"/>
  <c r="AB212" i="1"/>
  <c r="AC212" i="1"/>
  <c r="AD212" i="1"/>
  <c r="AE212" i="1"/>
  <c r="AK212" i="1"/>
  <c r="AL212" i="1"/>
  <c r="AM212" i="1"/>
  <c r="AO212" i="1"/>
  <c r="AP212" i="1"/>
  <c r="AQ212" i="1"/>
  <c r="K213" i="1"/>
  <c r="L213" i="1"/>
  <c r="M213" i="1"/>
  <c r="S213" i="1"/>
  <c r="T213" i="1"/>
  <c r="U213" i="1"/>
  <c r="V213" i="1"/>
  <c r="AB213" i="1"/>
  <c r="AC213" i="1"/>
  <c r="AD213" i="1"/>
  <c r="AE213" i="1"/>
  <c r="AK213" i="1"/>
  <c r="AL213" i="1"/>
  <c r="AM213" i="1"/>
  <c r="AO213" i="1"/>
  <c r="AP213" i="1"/>
  <c r="AQ213" i="1"/>
  <c r="K214" i="1"/>
  <c r="L214" i="1"/>
  <c r="M214" i="1"/>
  <c r="S214" i="1"/>
  <c r="T214" i="1"/>
  <c r="U214" i="1"/>
  <c r="V214" i="1"/>
  <c r="AB214" i="1"/>
  <c r="AC214" i="1"/>
  <c r="AD214" i="1"/>
  <c r="AE214" i="1"/>
  <c r="AK214" i="1"/>
  <c r="AL214" i="1"/>
  <c r="AM214" i="1"/>
  <c r="AO214" i="1"/>
  <c r="AP214" i="1"/>
  <c r="AQ214" i="1"/>
  <c r="K215" i="1"/>
  <c r="L215" i="1"/>
  <c r="M215" i="1"/>
  <c r="S215" i="1"/>
  <c r="T215" i="1"/>
  <c r="U215" i="1"/>
  <c r="V215" i="1"/>
  <c r="AB215" i="1"/>
  <c r="AC215" i="1"/>
  <c r="AD215" i="1"/>
  <c r="AE215" i="1"/>
  <c r="AK215" i="1"/>
  <c r="AL215" i="1"/>
  <c r="AM215" i="1"/>
  <c r="AO215" i="1"/>
  <c r="AP215" i="1"/>
  <c r="AQ215" i="1"/>
  <c r="K216" i="1"/>
  <c r="L216" i="1"/>
  <c r="M216" i="1"/>
  <c r="S216" i="1"/>
  <c r="T216" i="1"/>
  <c r="U216" i="1"/>
  <c r="V216" i="1"/>
  <c r="AB216" i="1"/>
  <c r="AC216" i="1"/>
  <c r="AD216" i="1"/>
  <c r="AE216" i="1"/>
  <c r="AK216" i="1"/>
  <c r="AL216" i="1"/>
  <c r="AM216" i="1"/>
  <c r="AO216" i="1"/>
  <c r="AP216" i="1"/>
  <c r="AQ216" i="1"/>
  <c r="K217" i="1"/>
  <c r="L217" i="1"/>
  <c r="M217" i="1"/>
  <c r="S217" i="1"/>
  <c r="T217" i="1"/>
  <c r="U217" i="1"/>
  <c r="V217" i="1"/>
  <c r="AB217" i="1"/>
  <c r="AC217" i="1"/>
  <c r="AD217" i="1"/>
  <c r="AE217" i="1"/>
  <c r="AK217" i="1"/>
  <c r="AL217" i="1"/>
  <c r="AM217" i="1"/>
  <c r="AO217" i="1"/>
  <c r="AP217" i="1"/>
  <c r="AQ217" i="1"/>
  <c r="K218" i="1"/>
  <c r="L218" i="1"/>
  <c r="M218" i="1"/>
  <c r="S218" i="1"/>
  <c r="T218" i="1"/>
  <c r="U218" i="1"/>
  <c r="V218" i="1"/>
  <c r="AB218" i="1"/>
  <c r="AC218" i="1"/>
  <c r="AD218" i="1"/>
  <c r="AE218" i="1"/>
  <c r="AK218" i="1"/>
  <c r="AL218" i="1"/>
  <c r="AM218" i="1"/>
  <c r="AO218" i="1"/>
  <c r="AP218" i="1"/>
  <c r="AQ218" i="1"/>
  <c r="K219" i="1"/>
  <c r="L219" i="1"/>
  <c r="M219" i="1"/>
  <c r="S219" i="1"/>
  <c r="T219" i="1"/>
  <c r="U219" i="1"/>
  <c r="V219" i="1"/>
  <c r="AB219" i="1"/>
  <c r="AC219" i="1"/>
  <c r="AD219" i="1"/>
  <c r="AE219" i="1"/>
  <c r="AK219" i="1"/>
  <c r="AL219" i="1"/>
  <c r="AM219" i="1"/>
  <c r="AO219" i="1"/>
  <c r="AP219" i="1"/>
  <c r="AQ219" i="1"/>
  <c r="K220" i="1"/>
  <c r="L220" i="1"/>
  <c r="M220" i="1"/>
  <c r="S220" i="1"/>
  <c r="T220" i="1"/>
  <c r="U220" i="1"/>
  <c r="V220" i="1"/>
  <c r="AB220" i="1"/>
  <c r="AC220" i="1"/>
  <c r="AD220" i="1"/>
  <c r="AE220" i="1"/>
  <c r="AK220" i="1"/>
  <c r="AL220" i="1"/>
  <c r="AM220" i="1"/>
  <c r="AO220" i="1"/>
  <c r="AP220" i="1"/>
  <c r="AQ220" i="1"/>
  <c r="K221" i="1"/>
  <c r="L221" i="1"/>
  <c r="M221" i="1"/>
  <c r="S221" i="1"/>
  <c r="T221" i="1"/>
  <c r="U221" i="1"/>
  <c r="V221" i="1"/>
  <c r="AB221" i="1"/>
  <c r="AC221" i="1"/>
  <c r="AD221" i="1"/>
  <c r="AE221" i="1"/>
  <c r="AK221" i="1"/>
  <c r="AL221" i="1"/>
  <c r="AM221" i="1"/>
  <c r="AO221" i="1"/>
  <c r="AP221" i="1"/>
  <c r="AQ221" i="1"/>
  <c r="K222" i="1"/>
  <c r="L222" i="1"/>
  <c r="M222" i="1"/>
  <c r="S222" i="1"/>
  <c r="T222" i="1"/>
  <c r="U222" i="1"/>
  <c r="V222" i="1"/>
  <c r="AB222" i="1"/>
  <c r="AC222" i="1"/>
  <c r="AD222" i="1"/>
  <c r="AE222" i="1"/>
  <c r="AK222" i="1"/>
  <c r="AL222" i="1"/>
  <c r="AM222" i="1"/>
  <c r="AO222" i="1"/>
  <c r="AP222" i="1"/>
  <c r="AQ222" i="1"/>
  <c r="K223" i="1"/>
  <c r="L223" i="1"/>
  <c r="M223" i="1"/>
  <c r="S223" i="1"/>
  <c r="T223" i="1"/>
  <c r="U223" i="1"/>
  <c r="V223" i="1"/>
  <c r="AB223" i="1"/>
  <c r="AC223" i="1"/>
  <c r="AD223" i="1"/>
  <c r="AE223" i="1"/>
  <c r="AK223" i="1"/>
  <c r="AL223" i="1"/>
  <c r="AM223" i="1"/>
  <c r="AO223" i="1"/>
  <c r="AP223" i="1"/>
  <c r="AQ223" i="1"/>
  <c r="K224" i="1"/>
  <c r="L224" i="1"/>
  <c r="M224" i="1"/>
  <c r="S224" i="1"/>
  <c r="T224" i="1"/>
  <c r="U224" i="1"/>
  <c r="V224" i="1"/>
  <c r="AB224" i="1"/>
  <c r="AC224" i="1"/>
  <c r="AD224" i="1"/>
  <c r="AE224" i="1"/>
  <c r="AK224" i="1"/>
  <c r="AL224" i="1"/>
  <c r="AM224" i="1"/>
  <c r="AO224" i="1"/>
  <c r="AP224" i="1"/>
  <c r="AQ224" i="1"/>
  <c r="K225" i="1"/>
  <c r="L225" i="1"/>
  <c r="M225" i="1"/>
  <c r="S225" i="1"/>
  <c r="T225" i="1"/>
  <c r="U225" i="1"/>
  <c r="V225" i="1"/>
  <c r="AB225" i="1"/>
  <c r="AC225" i="1"/>
  <c r="AD225" i="1"/>
  <c r="AE225" i="1"/>
  <c r="AK225" i="1"/>
  <c r="AL225" i="1"/>
  <c r="AM225" i="1"/>
  <c r="AO225" i="1"/>
  <c r="AP225" i="1"/>
  <c r="AQ225" i="1"/>
  <c r="K226" i="1"/>
  <c r="L226" i="1"/>
  <c r="M226" i="1"/>
  <c r="S226" i="1"/>
  <c r="T226" i="1"/>
  <c r="U226" i="1"/>
  <c r="V226" i="1"/>
  <c r="AB226" i="1"/>
  <c r="AC226" i="1"/>
  <c r="AD226" i="1"/>
  <c r="AE226" i="1"/>
  <c r="AK226" i="1"/>
  <c r="AL226" i="1"/>
  <c r="AM226" i="1"/>
  <c r="AO226" i="1"/>
  <c r="AP226" i="1"/>
  <c r="AQ226" i="1"/>
  <c r="K227" i="1"/>
  <c r="L227" i="1"/>
  <c r="M227" i="1"/>
  <c r="S227" i="1"/>
  <c r="T227" i="1"/>
  <c r="U227" i="1"/>
  <c r="V227" i="1"/>
  <c r="AB227" i="1"/>
  <c r="AC227" i="1"/>
  <c r="AD227" i="1"/>
  <c r="AE227" i="1"/>
  <c r="AK227" i="1"/>
  <c r="AL227" i="1"/>
  <c r="AM227" i="1"/>
  <c r="AO227" i="1"/>
  <c r="AP227" i="1"/>
  <c r="AQ227" i="1"/>
  <c r="K228" i="1"/>
  <c r="L228" i="1"/>
  <c r="M228" i="1"/>
  <c r="S228" i="1"/>
  <c r="T228" i="1"/>
  <c r="U228" i="1"/>
  <c r="V228" i="1"/>
  <c r="AB228" i="1"/>
  <c r="AC228" i="1"/>
  <c r="AD228" i="1"/>
  <c r="AE228" i="1"/>
  <c r="AK228" i="1"/>
  <c r="AL228" i="1"/>
  <c r="AM228" i="1"/>
  <c r="AO228" i="1"/>
  <c r="AP228" i="1"/>
  <c r="AQ228" i="1"/>
  <c r="K229" i="1"/>
  <c r="L229" i="1"/>
  <c r="M229" i="1"/>
  <c r="S229" i="1"/>
  <c r="T229" i="1"/>
  <c r="U229" i="1"/>
  <c r="V229" i="1"/>
  <c r="AB229" i="1"/>
  <c r="AC229" i="1"/>
  <c r="AD229" i="1"/>
  <c r="AE229" i="1"/>
  <c r="AK229" i="1"/>
  <c r="AL229" i="1"/>
  <c r="AM229" i="1"/>
  <c r="AO229" i="1"/>
  <c r="AP229" i="1"/>
  <c r="AQ229" i="1"/>
  <c r="K230" i="1"/>
  <c r="L230" i="1"/>
  <c r="M230" i="1"/>
  <c r="S230" i="1"/>
  <c r="T230" i="1"/>
  <c r="U230" i="1"/>
  <c r="V230" i="1"/>
  <c r="AB230" i="1"/>
  <c r="AC230" i="1"/>
  <c r="AD230" i="1"/>
  <c r="AE230" i="1"/>
  <c r="AK230" i="1"/>
  <c r="AL230" i="1"/>
  <c r="AM230" i="1"/>
  <c r="AO230" i="1"/>
  <c r="AP230" i="1"/>
  <c r="AQ230" i="1"/>
  <c r="K231" i="1"/>
  <c r="L231" i="1"/>
  <c r="M231" i="1"/>
  <c r="S231" i="1"/>
  <c r="T231" i="1"/>
  <c r="U231" i="1"/>
  <c r="V231" i="1"/>
  <c r="AB231" i="1"/>
  <c r="AC231" i="1"/>
  <c r="AD231" i="1"/>
  <c r="AE231" i="1"/>
  <c r="AK231" i="1"/>
  <c r="AL231" i="1"/>
  <c r="AM231" i="1"/>
  <c r="AO231" i="1"/>
  <c r="AP231" i="1"/>
  <c r="AQ231" i="1"/>
  <c r="K232" i="1"/>
  <c r="L232" i="1"/>
  <c r="M232" i="1"/>
  <c r="S232" i="1"/>
  <c r="T232" i="1"/>
  <c r="U232" i="1"/>
  <c r="V232" i="1"/>
  <c r="AB232" i="1"/>
  <c r="AC232" i="1"/>
  <c r="AD232" i="1"/>
  <c r="AE232" i="1"/>
  <c r="AK232" i="1"/>
  <c r="AL232" i="1"/>
  <c r="AM232" i="1"/>
  <c r="AO232" i="1"/>
  <c r="AP232" i="1"/>
  <c r="AQ232" i="1"/>
  <c r="K233" i="1"/>
  <c r="L233" i="1"/>
  <c r="M233" i="1"/>
  <c r="S233" i="1"/>
  <c r="T233" i="1"/>
  <c r="U233" i="1"/>
  <c r="V233" i="1"/>
  <c r="AB233" i="1"/>
  <c r="AC233" i="1"/>
  <c r="AD233" i="1"/>
  <c r="AE233" i="1"/>
  <c r="AK233" i="1"/>
  <c r="AL233" i="1"/>
  <c r="AM233" i="1"/>
  <c r="AO233" i="1"/>
  <c r="AP233" i="1"/>
  <c r="AQ233" i="1"/>
  <c r="K234" i="1"/>
  <c r="L234" i="1"/>
  <c r="M234" i="1"/>
  <c r="S234" i="1"/>
  <c r="T234" i="1"/>
  <c r="U234" i="1"/>
  <c r="V234" i="1"/>
  <c r="AB234" i="1"/>
  <c r="AC234" i="1"/>
  <c r="AD234" i="1"/>
  <c r="AE234" i="1"/>
  <c r="AK234" i="1"/>
  <c r="AL234" i="1"/>
  <c r="AM234" i="1"/>
  <c r="AO234" i="1"/>
  <c r="AP234" i="1"/>
  <c r="AQ234" i="1"/>
  <c r="K235" i="1"/>
  <c r="L235" i="1"/>
  <c r="M235" i="1"/>
  <c r="S235" i="1"/>
  <c r="T235" i="1"/>
  <c r="U235" i="1"/>
  <c r="V235" i="1"/>
  <c r="AB235" i="1"/>
  <c r="AC235" i="1"/>
  <c r="AD235" i="1"/>
  <c r="AE235" i="1"/>
  <c r="AK235" i="1"/>
  <c r="AL235" i="1"/>
  <c r="AM235" i="1"/>
  <c r="AO235" i="1"/>
  <c r="AP235" i="1"/>
  <c r="AQ235" i="1"/>
  <c r="K236" i="1"/>
  <c r="L236" i="1"/>
  <c r="M236" i="1"/>
  <c r="S236" i="1"/>
  <c r="T236" i="1"/>
  <c r="U236" i="1"/>
  <c r="V236" i="1"/>
  <c r="AB236" i="1"/>
  <c r="AC236" i="1"/>
  <c r="AD236" i="1"/>
  <c r="AE236" i="1"/>
  <c r="AK236" i="1"/>
  <c r="AL236" i="1"/>
  <c r="AM236" i="1"/>
  <c r="AO236" i="1"/>
  <c r="AP236" i="1"/>
  <c r="AQ236" i="1"/>
  <c r="K237" i="1"/>
  <c r="L237" i="1"/>
  <c r="M237" i="1"/>
  <c r="S237" i="1"/>
  <c r="T237" i="1"/>
  <c r="U237" i="1"/>
  <c r="V237" i="1"/>
  <c r="AB237" i="1"/>
  <c r="AC237" i="1"/>
  <c r="AD237" i="1"/>
  <c r="AE237" i="1"/>
  <c r="AK237" i="1"/>
  <c r="AL237" i="1"/>
  <c r="AM237" i="1"/>
  <c r="AO237" i="1"/>
  <c r="AP237" i="1"/>
  <c r="AQ237" i="1"/>
  <c r="K238" i="1"/>
  <c r="L238" i="1"/>
  <c r="M238" i="1"/>
  <c r="S238" i="1"/>
  <c r="T238" i="1"/>
  <c r="U238" i="1"/>
  <c r="V238" i="1"/>
  <c r="AB238" i="1"/>
  <c r="AC238" i="1"/>
  <c r="AD238" i="1"/>
  <c r="AE238" i="1"/>
  <c r="AK238" i="1"/>
  <c r="AL238" i="1"/>
  <c r="AM238" i="1"/>
  <c r="AO238" i="1"/>
  <c r="AP238" i="1"/>
  <c r="AQ238" i="1"/>
  <c r="K239" i="1"/>
  <c r="L239" i="1"/>
  <c r="M239" i="1"/>
  <c r="S239" i="1"/>
  <c r="T239" i="1"/>
  <c r="U239" i="1"/>
  <c r="V239" i="1"/>
  <c r="AB239" i="1"/>
  <c r="AC239" i="1"/>
  <c r="AD239" i="1"/>
  <c r="AE239" i="1"/>
  <c r="AK239" i="1"/>
  <c r="AL239" i="1"/>
  <c r="AM239" i="1"/>
  <c r="AO239" i="1"/>
  <c r="AP239" i="1"/>
  <c r="AQ239" i="1"/>
  <c r="K240" i="1"/>
  <c r="L240" i="1"/>
  <c r="M240" i="1"/>
  <c r="S240" i="1"/>
  <c r="T240" i="1"/>
  <c r="U240" i="1"/>
  <c r="V240" i="1"/>
  <c r="AB240" i="1"/>
  <c r="AC240" i="1"/>
  <c r="AD240" i="1"/>
  <c r="AE240" i="1"/>
  <c r="AK240" i="1"/>
  <c r="AL240" i="1"/>
  <c r="AM240" i="1"/>
  <c r="AO240" i="1"/>
  <c r="AP240" i="1"/>
  <c r="AQ240" i="1"/>
  <c r="K241" i="1"/>
  <c r="L241" i="1"/>
  <c r="M241" i="1"/>
  <c r="S241" i="1"/>
  <c r="T241" i="1"/>
  <c r="U241" i="1"/>
  <c r="V241" i="1"/>
  <c r="AB241" i="1"/>
  <c r="AC241" i="1"/>
  <c r="AD241" i="1"/>
  <c r="AE241" i="1"/>
  <c r="AK241" i="1"/>
  <c r="AL241" i="1"/>
  <c r="AM241" i="1"/>
  <c r="AO241" i="1"/>
  <c r="AP241" i="1"/>
  <c r="AQ241" i="1"/>
  <c r="K242" i="1"/>
  <c r="L242" i="1"/>
  <c r="M242" i="1"/>
  <c r="S242" i="1"/>
  <c r="T242" i="1"/>
  <c r="U242" i="1"/>
  <c r="V242" i="1"/>
  <c r="AB242" i="1"/>
  <c r="AC242" i="1"/>
  <c r="AD242" i="1"/>
  <c r="AE242" i="1"/>
  <c r="AK242" i="1"/>
  <c r="AL242" i="1"/>
  <c r="AM242" i="1"/>
  <c r="AO242" i="1"/>
  <c r="AP242" i="1"/>
  <c r="AQ242" i="1"/>
  <c r="K243" i="1"/>
  <c r="L243" i="1"/>
  <c r="M243" i="1"/>
  <c r="S243" i="1"/>
  <c r="T243" i="1"/>
  <c r="U243" i="1"/>
  <c r="V243" i="1"/>
  <c r="AB243" i="1"/>
  <c r="AC243" i="1"/>
  <c r="AD243" i="1"/>
  <c r="AE243" i="1"/>
  <c r="AK243" i="1"/>
  <c r="AL243" i="1"/>
  <c r="AM243" i="1"/>
  <c r="AO243" i="1"/>
  <c r="AP243" i="1"/>
  <c r="AQ243" i="1"/>
  <c r="K244" i="1"/>
  <c r="L244" i="1"/>
  <c r="M244" i="1"/>
  <c r="S244" i="1"/>
  <c r="T244" i="1"/>
  <c r="U244" i="1"/>
  <c r="V244" i="1"/>
  <c r="AB244" i="1"/>
  <c r="AC244" i="1"/>
  <c r="AD244" i="1"/>
  <c r="AE244" i="1"/>
  <c r="AK244" i="1"/>
  <c r="AL244" i="1"/>
  <c r="AM244" i="1"/>
  <c r="AO244" i="1"/>
  <c r="AP244" i="1"/>
  <c r="AQ244" i="1"/>
  <c r="K245" i="1"/>
  <c r="L245" i="1"/>
  <c r="M245" i="1"/>
  <c r="S245" i="1"/>
  <c r="T245" i="1"/>
  <c r="U245" i="1"/>
  <c r="V245" i="1"/>
  <c r="AB245" i="1"/>
  <c r="AC245" i="1"/>
  <c r="AD245" i="1"/>
  <c r="AE245" i="1"/>
  <c r="AK245" i="1"/>
  <c r="AL245" i="1"/>
  <c r="AM245" i="1"/>
  <c r="AO245" i="1"/>
  <c r="AP245" i="1"/>
  <c r="AQ245" i="1"/>
  <c r="K246" i="1"/>
  <c r="L246" i="1"/>
  <c r="M246" i="1"/>
  <c r="S246" i="1"/>
  <c r="T246" i="1"/>
  <c r="U246" i="1"/>
  <c r="V246" i="1"/>
  <c r="AB246" i="1"/>
  <c r="AC246" i="1"/>
  <c r="AD246" i="1"/>
  <c r="AE246" i="1"/>
  <c r="AK246" i="1"/>
  <c r="AL246" i="1"/>
  <c r="AM246" i="1"/>
  <c r="AO246" i="1"/>
  <c r="AP246" i="1"/>
  <c r="AQ246" i="1"/>
  <c r="K247" i="1"/>
  <c r="L247" i="1"/>
  <c r="M247" i="1"/>
  <c r="S247" i="1"/>
  <c r="T247" i="1"/>
  <c r="U247" i="1"/>
  <c r="V247" i="1"/>
  <c r="AB247" i="1"/>
  <c r="AC247" i="1"/>
  <c r="AD247" i="1"/>
  <c r="AE247" i="1"/>
  <c r="AK247" i="1"/>
  <c r="AL247" i="1"/>
  <c r="AM247" i="1"/>
  <c r="AO247" i="1"/>
  <c r="AP247" i="1"/>
  <c r="AQ247" i="1"/>
  <c r="K248" i="1"/>
  <c r="L248" i="1"/>
  <c r="M248" i="1"/>
  <c r="S248" i="1"/>
  <c r="T248" i="1"/>
  <c r="U248" i="1"/>
  <c r="V248" i="1"/>
  <c r="AB248" i="1"/>
  <c r="AC248" i="1"/>
  <c r="AD248" i="1"/>
  <c r="AE248" i="1"/>
  <c r="AK248" i="1"/>
  <c r="AL248" i="1"/>
  <c r="AM248" i="1"/>
  <c r="AO248" i="1"/>
  <c r="AP248" i="1"/>
  <c r="AQ248" i="1"/>
  <c r="K3" i="1"/>
  <c r="L3" i="1"/>
  <c r="M3" i="1"/>
  <c r="S3" i="1"/>
  <c r="W3" i="1" s="1"/>
  <c r="T3" i="1"/>
  <c r="U3" i="1"/>
  <c r="V3" i="1"/>
  <c r="AB3" i="1"/>
  <c r="AC3" i="1"/>
  <c r="AD3" i="1"/>
  <c r="AE3" i="1"/>
  <c r="AK3" i="1"/>
  <c r="AL3" i="1"/>
  <c r="AM3" i="1"/>
  <c r="AN3" i="1"/>
  <c r="AR3" i="1" s="1"/>
  <c r="AO3" i="1"/>
  <c r="AP3" i="1"/>
  <c r="AQ3" i="1"/>
  <c r="K4" i="1"/>
  <c r="L4" i="1"/>
  <c r="M4" i="1"/>
  <c r="S4" i="1"/>
  <c r="T4" i="1"/>
  <c r="U4" i="1"/>
  <c r="V4" i="1"/>
  <c r="AB4" i="1"/>
  <c r="AC4" i="1"/>
  <c r="AD4" i="1"/>
  <c r="AE4" i="1"/>
  <c r="AK4" i="1"/>
  <c r="AL4" i="1"/>
  <c r="AM4" i="1"/>
  <c r="AN4" i="1"/>
  <c r="AR4" i="1" s="1"/>
  <c r="AO4" i="1"/>
  <c r="AP4" i="1"/>
  <c r="AQ4" i="1"/>
  <c r="H248" i="1"/>
  <c r="G248" i="1"/>
  <c r="H247" i="1"/>
  <c r="G247" i="1"/>
  <c r="H246" i="1"/>
  <c r="G246" i="1"/>
  <c r="H245" i="1"/>
  <c r="G245" i="1"/>
  <c r="H244" i="1"/>
  <c r="G244" i="1"/>
  <c r="H243" i="1"/>
  <c r="G243" i="1"/>
  <c r="H242" i="1"/>
  <c r="G242" i="1"/>
  <c r="H241" i="1"/>
  <c r="G241" i="1"/>
  <c r="H240" i="1"/>
  <c r="G240" i="1"/>
  <c r="H239" i="1"/>
  <c r="G239" i="1"/>
  <c r="H238" i="1"/>
  <c r="G238" i="1"/>
  <c r="H237" i="1"/>
  <c r="G237" i="1"/>
  <c r="H236" i="1"/>
  <c r="G236" i="1"/>
  <c r="H235" i="1"/>
  <c r="G235" i="1"/>
  <c r="H234" i="1"/>
  <c r="G234" i="1"/>
  <c r="H233" i="1"/>
  <c r="G233" i="1"/>
  <c r="H232" i="1"/>
  <c r="G232" i="1"/>
  <c r="H231" i="1"/>
  <c r="G231" i="1"/>
  <c r="H230" i="1"/>
  <c r="G230" i="1"/>
  <c r="H229" i="1"/>
  <c r="G229" i="1"/>
  <c r="H228" i="1"/>
  <c r="G228" i="1"/>
  <c r="H227" i="1"/>
  <c r="G227" i="1"/>
  <c r="H226" i="1"/>
  <c r="G226" i="1"/>
  <c r="H225" i="1"/>
  <c r="G225" i="1"/>
  <c r="H224" i="1"/>
  <c r="G224" i="1"/>
  <c r="H223" i="1"/>
  <c r="G223" i="1"/>
  <c r="H222" i="1"/>
  <c r="G222" i="1"/>
  <c r="H221" i="1"/>
  <c r="G221" i="1"/>
  <c r="H220" i="1"/>
  <c r="G220" i="1"/>
  <c r="H219" i="1"/>
  <c r="G219" i="1"/>
  <c r="H218" i="1"/>
  <c r="G218" i="1"/>
  <c r="H217" i="1"/>
  <c r="G217" i="1"/>
  <c r="H216" i="1"/>
  <c r="G216" i="1"/>
  <c r="H215" i="1"/>
  <c r="G215" i="1"/>
  <c r="H214" i="1"/>
  <c r="G214" i="1"/>
  <c r="H213" i="1"/>
  <c r="G213" i="1"/>
  <c r="H212" i="1"/>
  <c r="G212" i="1"/>
  <c r="H211" i="1"/>
  <c r="G211" i="1"/>
  <c r="H210" i="1"/>
  <c r="G210" i="1"/>
  <c r="H209" i="1"/>
  <c r="G209" i="1"/>
  <c r="H208" i="1"/>
  <c r="G208" i="1"/>
  <c r="H207" i="1"/>
  <c r="G207" i="1"/>
  <c r="H206" i="1"/>
  <c r="G206" i="1"/>
  <c r="H205" i="1"/>
  <c r="G205" i="1"/>
  <c r="H204" i="1"/>
  <c r="G204" i="1"/>
  <c r="H203" i="1"/>
  <c r="G203" i="1"/>
  <c r="H202" i="1"/>
  <c r="G202" i="1"/>
  <c r="H201" i="1"/>
  <c r="G201" i="1"/>
  <c r="H200" i="1"/>
  <c r="G200" i="1"/>
  <c r="H199" i="1"/>
  <c r="G199" i="1"/>
  <c r="H198" i="1"/>
  <c r="G198" i="1"/>
  <c r="H197" i="1"/>
  <c r="G197" i="1"/>
  <c r="H196" i="1"/>
  <c r="G196" i="1"/>
  <c r="H195" i="1"/>
  <c r="G195" i="1"/>
  <c r="H194" i="1"/>
  <c r="G194" i="1"/>
  <c r="H193" i="1"/>
  <c r="G193" i="1"/>
  <c r="H192" i="1"/>
  <c r="G192" i="1"/>
  <c r="H191" i="1"/>
  <c r="G191" i="1"/>
  <c r="H190" i="1"/>
  <c r="G190" i="1"/>
  <c r="H189" i="1"/>
  <c r="G189" i="1"/>
  <c r="H188" i="1"/>
  <c r="G188" i="1"/>
  <c r="H187" i="1"/>
  <c r="G187" i="1"/>
  <c r="H186" i="1"/>
  <c r="G186" i="1"/>
  <c r="H185" i="1"/>
  <c r="G185" i="1"/>
  <c r="H184" i="1"/>
  <c r="G184" i="1"/>
  <c r="H183" i="1"/>
  <c r="G183" i="1"/>
  <c r="H182" i="1"/>
  <c r="G182" i="1"/>
  <c r="H181" i="1"/>
  <c r="G181" i="1"/>
  <c r="H180" i="1"/>
  <c r="G180" i="1"/>
  <c r="H179" i="1"/>
  <c r="G179" i="1"/>
  <c r="H178" i="1"/>
  <c r="G178" i="1"/>
  <c r="H177" i="1"/>
  <c r="G177" i="1"/>
  <c r="H176" i="1"/>
  <c r="G176" i="1"/>
  <c r="H175" i="1"/>
  <c r="G175" i="1"/>
  <c r="H174" i="1"/>
  <c r="G174" i="1"/>
  <c r="H173" i="1"/>
  <c r="G173" i="1"/>
  <c r="H172" i="1"/>
  <c r="G172" i="1"/>
  <c r="H171" i="1"/>
  <c r="G171" i="1"/>
  <c r="H170" i="1"/>
  <c r="G170" i="1"/>
  <c r="H169" i="1"/>
  <c r="G169" i="1"/>
  <c r="H168" i="1"/>
  <c r="G168" i="1"/>
  <c r="H167" i="1"/>
  <c r="G167" i="1"/>
  <c r="H166" i="1"/>
  <c r="G166" i="1"/>
  <c r="H165" i="1"/>
  <c r="G165" i="1"/>
  <c r="H164" i="1"/>
  <c r="G164" i="1"/>
  <c r="H163" i="1"/>
  <c r="G163" i="1"/>
  <c r="H162" i="1"/>
  <c r="G162" i="1"/>
  <c r="H161" i="1"/>
  <c r="G161" i="1"/>
  <c r="H160" i="1"/>
  <c r="G160" i="1"/>
  <c r="H159" i="1"/>
  <c r="G159" i="1"/>
  <c r="H158" i="1"/>
  <c r="G158" i="1"/>
  <c r="H157" i="1"/>
  <c r="G157" i="1"/>
  <c r="H156" i="1"/>
  <c r="G156" i="1"/>
  <c r="H155" i="1"/>
  <c r="G155" i="1"/>
  <c r="H154" i="1"/>
  <c r="G154" i="1"/>
  <c r="H153" i="1"/>
  <c r="G153" i="1"/>
  <c r="H152" i="1"/>
  <c r="G152" i="1"/>
  <c r="H151" i="1"/>
  <c r="G151" i="1"/>
  <c r="H150" i="1"/>
  <c r="G150" i="1"/>
  <c r="H149" i="1"/>
  <c r="G149" i="1"/>
  <c r="H148" i="1"/>
  <c r="G148" i="1"/>
  <c r="H147" i="1"/>
  <c r="G147" i="1"/>
  <c r="H146" i="1"/>
  <c r="G146" i="1"/>
  <c r="H145" i="1"/>
  <c r="G145" i="1"/>
  <c r="H144" i="1"/>
  <c r="G144" i="1"/>
  <c r="H143" i="1"/>
  <c r="G143" i="1"/>
  <c r="H142" i="1"/>
  <c r="G142" i="1"/>
  <c r="H141" i="1"/>
  <c r="G141" i="1"/>
  <c r="H140" i="1"/>
  <c r="G140" i="1"/>
  <c r="H139" i="1"/>
  <c r="G139" i="1"/>
  <c r="H138" i="1"/>
  <c r="G138" i="1"/>
  <c r="H137" i="1"/>
  <c r="G137" i="1"/>
  <c r="H136" i="1"/>
  <c r="G136" i="1"/>
  <c r="H135" i="1"/>
  <c r="G135" i="1"/>
  <c r="H134" i="1"/>
  <c r="G134" i="1"/>
  <c r="H133" i="1"/>
  <c r="G133" i="1"/>
  <c r="H132" i="1"/>
  <c r="G132" i="1"/>
  <c r="H131" i="1"/>
  <c r="G131" i="1"/>
  <c r="H130" i="1"/>
  <c r="G130" i="1"/>
  <c r="H129" i="1"/>
  <c r="G129" i="1"/>
  <c r="H128" i="1"/>
  <c r="G128" i="1"/>
  <c r="H127" i="1"/>
  <c r="G127" i="1"/>
  <c r="H126" i="1"/>
  <c r="G126" i="1"/>
  <c r="H125" i="1"/>
  <c r="G125" i="1"/>
  <c r="H124" i="1"/>
  <c r="G124" i="1"/>
  <c r="H123" i="1"/>
  <c r="G123" i="1"/>
  <c r="H122" i="1"/>
  <c r="G122" i="1"/>
  <c r="H121" i="1"/>
  <c r="G121" i="1"/>
  <c r="H120" i="1"/>
  <c r="G120" i="1"/>
  <c r="H119" i="1"/>
  <c r="G119" i="1"/>
  <c r="H118" i="1"/>
  <c r="G118" i="1"/>
  <c r="H117" i="1"/>
  <c r="G117" i="1"/>
  <c r="H116" i="1"/>
  <c r="G116" i="1"/>
  <c r="H115" i="1"/>
  <c r="G115" i="1"/>
  <c r="H114" i="1"/>
  <c r="G114" i="1"/>
  <c r="H113" i="1"/>
  <c r="G113" i="1"/>
  <c r="H112" i="1"/>
  <c r="G112" i="1"/>
  <c r="H111" i="1"/>
  <c r="G111" i="1"/>
  <c r="H110" i="1"/>
  <c r="G110" i="1"/>
  <c r="H109" i="1"/>
  <c r="G109" i="1"/>
  <c r="H108" i="1"/>
  <c r="G108" i="1"/>
  <c r="H107" i="1"/>
  <c r="G107" i="1"/>
  <c r="H106" i="1"/>
  <c r="G106" i="1"/>
  <c r="H105" i="1"/>
  <c r="G105" i="1"/>
  <c r="H104" i="1"/>
  <c r="G104" i="1"/>
  <c r="H103" i="1"/>
  <c r="G103" i="1"/>
  <c r="H102" i="1"/>
  <c r="G102" i="1"/>
  <c r="H101" i="1"/>
  <c r="G101" i="1"/>
  <c r="H100" i="1"/>
  <c r="G100" i="1"/>
  <c r="H99" i="1"/>
  <c r="G99" i="1"/>
  <c r="H98" i="1"/>
  <c r="G98" i="1"/>
  <c r="H97" i="1"/>
  <c r="G97" i="1"/>
  <c r="H96" i="1"/>
  <c r="G96"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9" i="1"/>
  <c r="G79" i="1"/>
  <c r="H78" i="1"/>
  <c r="G78" i="1"/>
  <c r="H77" i="1"/>
  <c r="G77" i="1"/>
  <c r="H76" i="1"/>
  <c r="G76" i="1"/>
  <c r="H75" i="1"/>
  <c r="G75" i="1"/>
  <c r="H74" i="1"/>
  <c r="G74"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BD57" i="1"/>
  <c r="BG57" i="1"/>
  <c r="BD58" i="1"/>
  <c r="BG58" i="1"/>
  <c r="BD59" i="1"/>
  <c r="BG59" i="1"/>
  <c r="BD60" i="1"/>
  <c r="BG60" i="1"/>
  <c r="BD61" i="1"/>
  <c r="BG61" i="1"/>
  <c r="BD62" i="1"/>
  <c r="BG62" i="1"/>
  <c r="BD63" i="1"/>
  <c r="BG63" i="1"/>
  <c r="BD64" i="1"/>
  <c r="BG64" i="1"/>
  <c r="BD65" i="1"/>
  <c r="BG65" i="1"/>
  <c r="BD66" i="1"/>
  <c r="BG66" i="1"/>
  <c r="BD67" i="1"/>
  <c r="BG67" i="1"/>
  <c r="BD68" i="1"/>
  <c r="BG68" i="1"/>
  <c r="BD69" i="1"/>
  <c r="BG69" i="1"/>
  <c r="BD70" i="1"/>
  <c r="BG70" i="1"/>
  <c r="BD71" i="1"/>
  <c r="BG71" i="1"/>
  <c r="BD72" i="1"/>
  <c r="BG72" i="1"/>
  <c r="BD73" i="1"/>
  <c r="BG73" i="1"/>
  <c r="BD74" i="1"/>
  <c r="BG74" i="1"/>
  <c r="BD75" i="1"/>
  <c r="BG75" i="1"/>
  <c r="BD76" i="1"/>
  <c r="BG76" i="1"/>
  <c r="BD77" i="1"/>
  <c r="BG77" i="1"/>
  <c r="BD78" i="1"/>
  <c r="BG78" i="1"/>
  <c r="BD79" i="1"/>
  <c r="BG79" i="1"/>
  <c r="BD80" i="1"/>
  <c r="BG80" i="1"/>
  <c r="BD81" i="1"/>
  <c r="BG81" i="1"/>
  <c r="BD82" i="1"/>
  <c r="BG82" i="1"/>
  <c r="BD83" i="1"/>
  <c r="BG83" i="1"/>
  <c r="BD84" i="1"/>
  <c r="BG84" i="1"/>
  <c r="BD85" i="1"/>
  <c r="BG85" i="1"/>
  <c r="BD86" i="1"/>
  <c r="BG86" i="1"/>
  <c r="BD87" i="1"/>
  <c r="BG87" i="1"/>
  <c r="BD88" i="1"/>
  <c r="BG88" i="1"/>
  <c r="BD89" i="1"/>
  <c r="BG89" i="1"/>
  <c r="BD90" i="1"/>
  <c r="BG90" i="1"/>
  <c r="BD91" i="1"/>
  <c r="BG91" i="1"/>
  <c r="BD92" i="1"/>
  <c r="BG92" i="1"/>
  <c r="BD93" i="1"/>
  <c r="BG93" i="1"/>
  <c r="BD94" i="1"/>
  <c r="BG94" i="1"/>
  <c r="BD95" i="1"/>
  <c r="BG95" i="1"/>
  <c r="BD96" i="1"/>
  <c r="BG96" i="1"/>
  <c r="BD97" i="1"/>
  <c r="BG97" i="1"/>
  <c r="BD98" i="1"/>
  <c r="BG98" i="1"/>
  <c r="BD99" i="1"/>
  <c r="BG99" i="1"/>
  <c r="BD100" i="1"/>
  <c r="BG100" i="1"/>
  <c r="BD101" i="1"/>
  <c r="BG101" i="1"/>
  <c r="BD102" i="1"/>
  <c r="BG102" i="1"/>
  <c r="BD103" i="1"/>
  <c r="BG103" i="1"/>
  <c r="BD104" i="1"/>
  <c r="BG104" i="1"/>
  <c r="BD105" i="1"/>
  <c r="BG105" i="1"/>
  <c r="BD106" i="1"/>
  <c r="BG106" i="1"/>
  <c r="BD107" i="1"/>
  <c r="BG107" i="1"/>
  <c r="BD108" i="1"/>
  <c r="BG108" i="1"/>
  <c r="BD109" i="1"/>
  <c r="BG109" i="1"/>
  <c r="BD110" i="1"/>
  <c r="BG110" i="1"/>
  <c r="BD111" i="1"/>
  <c r="BG111" i="1"/>
  <c r="BD112" i="1"/>
  <c r="BG112" i="1"/>
  <c r="BD113" i="1"/>
  <c r="BG113" i="1"/>
  <c r="BD114" i="1"/>
  <c r="BG114" i="1"/>
  <c r="BD115" i="1"/>
  <c r="BG115" i="1"/>
  <c r="BD116" i="1"/>
  <c r="BG116" i="1"/>
  <c r="BD117" i="1"/>
  <c r="BG117" i="1"/>
  <c r="BD118" i="1"/>
  <c r="BG118" i="1"/>
  <c r="BD119" i="1"/>
  <c r="BG119" i="1"/>
  <c r="BD120" i="1"/>
  <c r="BG120" i="1"/>
  <c r="BD121" i="1"/>
  <c r="BG121" i="1"/>
  <c r="BD122" i="1"/>
  <c r="BG122" i="1"/>
  <c r="BD123" i="1"/>
  <c r="BG123" i="1"/>
  <c r="BD124" i="1"/>
  <c r="BG124" i="1"/>
  <c r="BD125" i="1"/>
  <c r="BG125" i="1"/>
  <c r="BD126" i="1"/>
  <c r="BG126" i="1"/>
  <c r="BD127" i="1"/>
  <c r="BG127" i="1"/>
  <c r="BD128" i="1"/>
  <c r="BG128" i="1"/>
  <c r="BD129" i="1"/>
  <c r="BG129" i="1"/>
  <c r="BD130" i="1"/>
  <c r="BG130" i="1"/>
  <c r="BD131" i="1"/>
  <c r="BG131" i="1"/>
  <c r="BD132" i="1"/>
  <c r="BG132" i="1"/>
  <c r="BD133" i="1"/>
  <c r="BG133" i="1"/>
  <c r="BD134" i="1"/>
  <c r="BG134" i="1"/>
  <c r="BD135" i="1"/>
  <c r="BG135" i="1"/>
  <c r="BD136" i="1"/>
  <c r="BG136" i="1"/>
  <c r="BD137" i="1"/>
  <c r="BG137" i="1"/>
  <c r="BD138" i="1"/>
  <c r="BG138" i="1"/>
  <c r="BD139" i="1"/>
  <c r="BG139" i="1"/>
  <c r="BD140" i="1"/>
  <c r="BG140" i="1"/>
  <c r="BD141" i="1"/>
  <c r="BG141" i="1"/>
  <c r="BD142" i="1"/>
  <c r="BG142" i="1"/>
  <c r="BD143" i="1"/>
  <c r="BG143" i="1"/>
  <c r="BD144" i="1"/>
  <c r="BG144" i="1"/>
  <c r="BD145" i="1"/>
  <c r="BG145" i="1"/>
  <c r="BD146" i="1"/>
  <c r="BG146" i="1"/>
  <c r="BD147" i="1"/>
  <c r="BG147" i="1"/>
  <c r="BD148" i="1"/>
  <c r="BG148" i="1"/>
  <c r="BD149" i="1"/>
  <c r="BG149" i="1"/>
  <c r="BD150" i="1"/>
  <c r="BG150" i="1"/>
  <c r="BD151" i="1"/>
  <c r="BG151" i="1"/>
  <c r="BD152" i="1"/>
  <c r="BG152" i="1"/>
  <c r="BD153" i="1"/>
  <c r="BG153" i="1"/>
  <c r="BD154" i="1"/>
  <c r="BG154" i="1"/>
  <c r="N65" i="1" l="1"/>
  <c r="N63" i="1"/>
  <c r="N61" i="1"/>
  <c r="N59" i="1"/>
  <c r="Y69" i="1"/>
  <c r="N246" i="1"/>
  <c r="N242" i="1"/>
  <c r="N238" i="1"/>
  <c r="N234" i="1"/>
  <c r="N230" i="1"/>
  <c r="N226" i="1"/>
  <c r="N222" i="1"/>
  <c r="N218" i="1"/>
  <c r="N214" i="1"/>
  <c r="N210" i="1"/>
  <c r="N206" i="1"/>
  <c r="N202" i="1"/>
  <c r="N198" i="1"/>
  <c r="N194" i="1"/>
  <c r="N190" i="1"/>
  <c r="N186" i="1"/>
  <c r="N182" i="1"/>
  <c r="N178" i="1"/>
  <c r="N174" i="1"/>
  <c r="N170" i="1"/>
  <c r="N166" i="1"/>
  <c r="N162" i="1"/>
  <c r="N158" i="1"/>
  <c r="N205" i="1"/>
  <c r="N201" i="1"/>
  <c r="N197" i="1"/>
  <c r="N193" i="1"/>
  <c r="N58" i="1"/>
  <c r="N245" i="1"/>
  <c r="N241" i="1"/>
  <c r="N237" i="1"/>
  <c r="N233" i="1"/>
  <c r="N229" i="1"/>
  <c r="N225" i="1"/>
  <c r="N221" i="1"/>
  <c r="N217" i="1"/>
  <c r="N213" i="1"/>
  <c r="N209" i="1"/>
  <c r="N154" i="1"/>
  <c r="N152" i="1"/>
  <c r="N150" i="1"/>
  <c r="N148" i="1"/>
  <c r="N146" i="1"/>
  <c r="N144" i="1"/>
  <c r="N142" i="1"/>
  <c r="N140" i="1"/>
  <c r="N138" i="1"/>
  <c r="N136" i="1"/>
  <c r="N134" i="1"/>
  <c r="N132" i="1"/>
  <c r="N130" i="1"/>
  <c r="N128" i="1"/>
  <c r="N126" i="1"/>
  <c r="N124" i="1"/>
  <c r="N122" i="1"/>
  <c r="N120" i="1"/>
  <c r="N118" i="1"/>
  <c r="N116" i="1"/>
  <c r="N114" i="1"/>
  <c r="N112" i="1"/>
  <c r="N110" i="1"/>
  <c r="N108" i="1"/>
  <c r="N106" i="1"/>
  <c r="N104" i="1"/>
  <c r="N102" i="1"/>
  <c r="N100" i="1"/>
  <c r="N98" i="1"/>
  <c r="N96" i="1"/>
  <c r="N94" i="1"/>
  <c r="N92" i="1"/>
  <c r="N90" i="1"/>
  <c r="N88" i="1"/>
  <c r="N86" i="1"/>
  <c r="N84" i="1"/>
  <c r="N82" i="1"/>
  <c r="N80" i="1"/>
  <c r="N78" i="1"/>
  <c r="N76" i="1"/>
  <c r="N74" i="1"/>
  <c r="N72" i="1"/>
  <c r="N70" i="1"/>
  <c r="N68" i="1"/>
  <c r="N66" i="1"/>
  <c r="N248" i="1"/>
  <c r="N244" i="1"/>
  <c r="N240" i="1"/>
  <c r="N236" i="1"/>
  <c r="N232" i="1"/>
  <c r="N228" i="1"/>
  <c r="N224" i="1"/>
  <c r="N220" i="1"/>
  <c r="N216" i="1"/>
  <c r="N212" i="1"/>
  <c r="N208" i="1"/>
  <c r="N204" i="1"/>
  <c r="N200" i="1"/>
  <c r="N196" i="1"/>
  <c r="N192" i="1"/>
  <c r="N188" i="1"/>
  <c r="N184" i="1"/>
  <c r="N180" i="1"/>
  <c r="N176" i="1"/>
  <c r="N172" i="1"/>
  <c r="N168" i="1"/>
  <c r="N164" i="1"/>
  <c r="N160" i="1"/>
  <c r="N156" i="1"/>
  <c r="N64" i="1"/>
  <c r="N62" i="1"/>
  <c r="N60" i="1"/>
  <c r="N247" i="1"/>
  <c r="N243" i="1"/>
  <c r="N239" i="1"/>
  <c r="N235" i="1"/>
  <c r="N231" i="1"/>
  <c r="N227" i="1"/>
  <c r="N223" i="1"/>
  <c r="N219" i="1"/>
  <c r="N215" i="1"/>
  <c r="N211" i="1"/>
  <c r="N207" i="1"/>
  <c r="N203" i="1"/>
  <c r="N199" i="1"/>
  <c r="N195" i="1"/>
  <c r="N191" i="1"/>
  <c r="N187" i="1"/>
  <c r="N183" i="1"/>
  <c r="N179" i="1"/>
  <c r="N175" i="1"/>
  <c r="N171" i="1"/>
  <c r="N167" i="1"/>
  <c r="N163" i="1"/>
  <c r="N159" i="1"/>
  <c r="N155" i="1"/>
  <c r="N153" i="1"/>
  <c r="N151" i="1"/>
  <c r="N149" i="1"/>
  <c r="N147" i="1"/>
  <c r="N145" i="1"/>
  <c r="N143" i="1"/>
  <c r="N141" i="1"/>
  <c r="N139" i="1"/>
  <c r="N137" i="1"/>
  <c r="N135" i="1"/>
  <c r="N133" i="1"/>
  <c r="N131" i="1"/>
  <c r="N129" i="1"/>
  <c r="N127" i="1"/>
  <c r="N125" i="1"/>
  <c r="N123" i="1"/>
  <c r="N121" i="1"/>
  <c r="N119" i="1"/>
  <c r="N117" i="1"/>
  <c r="N115" i="1"/>
  <c r="N113" i="1"/>
  <c r="N111" i="1"/>
  <c r="N109" i="1"/>
  <c r="N107" i="1"/>
  <c r="N105" i="1"/>
  <c r="N103" i="1"/>
  <c r="N101" i="1"/>
  <c r="N99" i="1"/>
  <c r="N97" i="1"/>
  <c r="N95" i="1"/>
  <c r="N93" i="1"/>
  <c r="N91" i="1"/>
  <c r="N89" i="1"/>
  <c r="N87" i="1"/>
  <c r="N85" i="1"/>
  <c r="N83" i="1"/>
  <c r="N81" i="1"/>
  <c r="N79" i="1"/>
  <c r="N77" i="1"/>
  <c r="N75" i="1"/>
  <c r="N73" i="1"/>
  <c r="N71" i="1"/>
  <c r="N69" i="1"/>
  <c r="N67" i="1"/>
  <c r="AF53" i="1"/>
  <c r="AG92" i="1"/>
  <c r="AT137" i="1"/>
  <c r="AS112" i="1"/>
  <c r="AF112" i="1"/>
  <c r="W109" i="1"/>
  <c r="AS92" i="1"/>
  <c r="AF79" i="1"/>
  <c r="W78" i="1"/>
  <c r="AG77" i="1"/>
  <c r="AF77" i="1"/>
  <c r="AG75" i="1"/>
  <c r="AF52" i="1"/>
  <c r="AF138" i="1"/>
  <c r="AT136" i="1"/>
  <c r="AT6" i="1"/>
  <c r="AF91" i="1"/>
  <c r="W25" i="1"/>
  <c r="AT10" i="1"/>
  <c r="AF161" i="1"/>
  <c r="AS75" i="1"/>
  <c r="W76" i="1"/>
  <c r="W70" i="1"/>
  <c r="AF40" i="1"/>
  <c r="AS29" i="1"/>
  <c r="W29" i="1"/>
  <c r="AS28" i="1"/>
  <c r="AF186" i="1"/>
  <c r="AF153" i="1"/>
  <c r="AF151" i="1"/>
  <c r="AG140" i="1"/>
  <c r="AF248" i="1"/>
  <c r="W248" i="1"/>
  <c r="AS245" i="1"/>
  <c r="AS213" i="1"/>
  <c r="AS209" i="1"/>
  <c r="AF200" i="1"/>
  <c r="AS173" i="1"/>
  <c r="AS169" i="1"/>
  <c r="AS142" i="1"/>
  <c r="W143" i="1"/>
  <c r="X141" i="1"/>
  <c r="AS140" i="1"/>
  <c r="W141" i="1"/>
  <c r="W5" i="1"/>
  <c r="W43" i="1"/>
  <c r="W35" i="1"/>
  <c r="AF33" i="1"/>
  <c r="W33" i="1"/>
  <c r="AF19" i="1"/>
  <c r="X15" i="1"/>
  <c r="P246" i="1"/>
  <c r="O246" i="1"/>
  <c r="P242" i="1"/>
  <c r="O242" i="1"/>
  <c r="P238" i="1"/>
  <c r="O238" i="1"/>
  <c r="P234" i="1"/>
  <c r="O234" i="1"/>
  <c r="P226" i="1"/>
  <c r="O226" i="1"/>
  <c r="P202" i="1"/>
  <c r="O202" i="1"/>
  <c r="P183" i="1"/>
  <c r="O183" i="1"/>
  <c r="P167" i="1"/>
  <c r="O167" i="1"/>
  <c r="O125" i="1"/>
  <c r="P125" i="1"/>
  <c r="O119" i="1"/>
  <c r="P119" i="1"/>
  <c r="O115" i="1"/>
  <c r="P115" i="1"/>
  <c r="O89" i="1"/>
  <c r="P89" i="1"/>
  <c r="O87" i="1"/>
  <c r="P87" i="1"/>
  <c r="O85" i="1"/>
  <c r="P85" i="1"/>
  <c r="O83" i="1"/>
  <c r="P83" i="1"/>
  <c r="O79" i="1"/>
  <c r="P79" i="1"/>
  <c r="P237" i="1"/>
  <c r="O237" i="1"/>
  <c r="P217" i="1"/>
  <c r="O217" i="1"/>
  <c r="P213" i="1"/>
  <c r="O213" i="1"/>
  <c r="P209" i="1"/>
  <c r="O209" i="1"/>
  <c r="P205" i="1"/>
  <c r="O205" i="1"/>
  <c r="P201" i="1"/>
  <c r="O201" i="1"/>
  <c r="P186" i="1"/>
  <c r="O186" i="1"/>
  <c r="O158" i="1"/>
  <c r="P158" i="1"/>
  <c r="O141" i="1"/>
  <c r="P141" i="1"/>
  <c r="O139" i="1"/>
  <c r="P139" i="1"/>
  <c r="O130" i="1"/>
  <c r="P130" i="1"/>
  <c r="O126" i="1"/>
  <c r="P126" i="1"/>
  <c r="O103" i="1"/>
  <c r="P103" i="1"/>
  <c r="O99" i="1"/>
  <c r="P99" i="1"/>
  <c r="O97" i="1"/>
  <c r="P97" i="1"/>
  <c r="O95" i="1"/>
  <c r="P95" i="1"/>
  <c r="O64" i="1"/>
  <c r="P64" i="1"/>
  <c r="O62" i="1"/>
  <c r="P62" i="1"/>
  <c r="O60" i="1"/>
  <c r="P60" i="1"/>
  <c r="O58" i="1"/>
  <c r="P58" i="1"/>
  <c r="P230" i="1"/>
  <c r="O230" i="1"/>
  <c r="P222" i="1"/>
  <c r="O222" i="1"/>
  <c r="P218" i="1"/>
  <c r="O218" i="1"/>
  <c r="P210" i="1"/>
  <c r="O210" i="1"/>
  <c r="P206" i="1"/>
  <c r="O206" i="1"/>
  <c r="P198" i="1"/>
  <c r="O198" i="1"/>
  <c r="P194" i="1"/>
  <c r="O194" i="1"/>
  <c r="P190" i="1"/>
  <c r="O190" i="1"/>
  <c r="P179" i="1"/>
  <c r="O179" i="1"/>
  <c r="O159" i="1"/>
  <c r="P159" i="1"/>
  <c r="O155" i="1"/>
  <c r="P155" i="1"/>
  <c r="O153" i="1"/>
  <c r="P153" i="1"/>
  <c r="O149" i="1"/>
  <c r="P149" i="1"/>
  <c r="O147" i="1"/>
  <c r="P147" i="1"/>
  <c r="O145" i="1"/>
  <c r="P145" i="1"/>
  <c r="O123" i="1"/>
  <c r="P123" i="1"/>
  <c r="O121" i="1"/>
  <c r="P121" i="1"/>
  <c r="O76" i="1"/>
  <c r="P76" i="1"/>
  <c r="O72" i="1"/>
  <c r="P72" i="1"/>
  <c r="O70" i="1"/>
  <c r="P70" i="1"/>
  <c r="P245" i="1"/>
  <c r="O245" i="1"/>
  <c r="P241" i="1"/>
  <c r="O241" i="1"/>
  <c r="P221" i="1"/>
  <c r="O221" i="1"/>
  <c r="P197" i="1"/>
  <c r="O197" i="1"/>
  <c r="P182" i="1"/>
  <c r="O182" i="1"/>
  <c r="P178" i="1"/>
  <c r="O178" i="1"/>
  <c r="AF173" i="1"/>
  <c r="O166" i="1"/>
  <c r="P166" i="1"/>
  <c r="O162" i="1"/>
  <c r="P162" i="1"/>
  <c r="O128" i="1"/>
  <c r="P128" i="1"/>
  <c r="O109" i="1"/>
  <c r="P109" i="1"/>
  <c r="O107" i="1"/>
  <c r="P107" i="1"/>
  <c r="P101" i="1"/>
  <c r="O101" i="1"/>
  <c r="O93" i="1"/>
  <c r="P93" i="1"/>
  <c r="O90" i="1"/>
  <c r="P90" i="1"/>
  <c r="O77" i="1"/>
  <c r="P77" i="1"/>
  <c r="P248" i="1"/>
  <c r="O248" i="1"/>
  <c r="P244" i="1"/>
  <c r="O244" i="1"/>
  <c r="P240" i="1"/>
  <c r="O240" i="1"/>
  <c r="P236" i="1"/>
  <c r="O236" i="1"/>
  <c r="P232" i="1"/>
  <c r="O232" i="1"/>
  <c r="P228" i="1"/>
  <c r="O228" i="1"/>
  <c r="P224" i="1"/>
  <c r="O224" i="1"/>
  <c r="P220" i="1"/>
  <c r="O220" i="1"/>
  <c r="P216" i="1"/>
  <c r="O216" i="1"/>
  <c r="AG213" i="1"/>
  <c r="P212" i="1"/>
  <c r="O212" i="1"/>
  <c r="P208" i="1"/>
  <c r="O208" i="1"/>
  <c r="P204" i="1"/>
  <c r="O204" i="1"/>
  <c r="P200" i="1"/>
  <c r="O200" i="1"/>
  <c r="P196" i="1"/>
  <c r="O196" i="1"/>
  <c r="AF194" i="1"/>
  <c r="P192" i="1"/>
  <c r="O192" i="1"/>
  <c r="P188" i="1"/>
  <c r="O188" i="1"/>
  <c r="X186" i="1"/>
  <c r="P185" i="1"/>
  <c r="O185" i="1"/>
  <c r="P181" i="1"/>
  <c r="O181" i="1"/>
  <c r="P177" i="1"/>
  <c r="O177" i="1"/>
  <c r="AF175" i="1"/>
  <c r="P173" i="1"/>
  <c r="O173" i="1"/>
  <c r="P169" i="1"/>
  <c r="O169" i="1"/>
  <c r="P165" i="1"/>
  <c r="O165" i="1"/>
  <c r="O161" i="1"/>
  <c r="P161" i="1"/>
  <c r="O157" i="1"/>
  <c r="P157" i="1"/>
  <c r="X154" i="1"/>
  <c r="O154" i="1"/>
  <c r="P154" i="1"/>
  <c r="O152" i="1"/>
  <c r="P152" i="1"/>
  <c r="O150" i="1"/>
  <c r="P150" i="1"/>
  <c r="O148" i="1"/>
  <c r="P148" i="1"/>
  <c r="O146" i="1"/>
  <c r="P146" i="1"/>
  <c r="O137" i="1"/>
  <c r="P137" i="1"/>
  <c r="AF136" i="1"/>
  <c r="O135" i="1"/>
  <c r="P135" i="1"/>
  <c r="O133" i="1"/>
  <c r="P133" i="1"/>
  <c r="O131" i="1"/>
  <c r="P131" i="1"/>
  <c r="AF126" i="1"/>
  <c r="AG124" i="1"/>
  <c r="O124" i="1"/>
  <c r="P124" i="1"/>
  <c r="AF124" i="1"/>
  <c r="O122" i="1"/>
  <c r="P122" i="1"/>
  <c r="AF122" i="1"/>
  <c r="W122" i="1"/>
  <c r="AT120" i="1"/>
  <c r="O120" i="1"/>
  <c r="P120" i="1"/>
  <c r="AS120" i="1"/>
  <c r="X118" i="1"/>
  <c r="O118" i="1"/>
  <c r="P118" i="1"/>
  <c r="O116" i="1"/>
  <c r="P116" i="1"/>
  <c r="O114" i="1"/>
  <c r="P114" i="1"/>
  <c r="W113" i="1"/>
  <c r="O112" i="1"/>
  <c r="P112" i="1"/>
  <c r="O110" i="1"/>
  <c r="P110" i="1"/>
  <c r="O91" i="1"/>
  <c r="P91" i="1"/>
  <c r="O88" i="1"/>
  <c r="P88" i="1"/>
  <c r="O86" i="1"/>
  <c r="P86" i="1"/>
  <c r="O84" i="1"/>
  <c r="P84" i="1"/>
  <c r="O82" i="1"/>
  <c r="P82" i="1"/>
  <c r="O80" i="1"/>
  <c r="P80" i="1"/>
  <c r="O75" i="1"/>
  <c r="P75" i="1"/>
  <c r="AF75" i="1"/>
  <c r="O73" i="1"/>
  <c r="P73" i="1"/>
  <c r="O71" i="1"/>
  <c r="P71" i="1"/>
  <c r="O69" i="1"/>
  <c r="P69" i="1"/>
  <c r="O67" i="1"/>
  <c r="P67" i="1"/>
  <c r="AT36" i="1"/>
  <c r="AF29" i="1"/>
  <c r="W21" i="1"/>
  <c r="P214" i="1"/>
  <c r="O214" i="1"/>
  <c r="P175" i="1"/>
  <c r="O175" i="1"/>
  <c r="P171" i="1"/>
  <c r="O171" i="1"/>
  <c r="O163" i="1"/>
  <c r="P163" i="1"/>
  <c r="O151" i="1"/>
  <c r="P151" i="1"/>
  <c r="O136" i="1"/>
  <c r="P136" i="1"/>
  <c r="O134" i="1"/>
  <c r="P134" i="1"/>
  <c r="O132" i="1"/>
  <c r="P132" i="1"/>
  <c r="O117" i="1"/>
  <c r="P117" i="1"/>
  <c r="O113" i="1"/>
  <c r="P113" i="1"/>
  <c r="O111" i="1"/>
  <c r="P111" i="1"/>
  <c r="O81" i="1"/>
  <c r="P81" i="1"/>
  <c r="O74" i="1"/>
  <c r="P74" i="1"/>
  <c r="O68" i="1"/>
  <c r="P68" i="1"/>
  <c r="O66" i="1"/>
  <c r="P66" i="1"/>
  <c r="P233" i="1"/>
  <c r="O233" i="1"/>
  <c r="P229" i="1"/>
  <c r="O229" i="1"/>
  <c r="P225" i="1"/>
  <c r="O225" i="1"/>
  <c r="P193" i="1"/>
  <c r="O193" i="1"/>
  <c r="P189" i="1"/>
  <c r="O189" i="1"/>
  <c r="P174" i="1"/>
  <c r="O174" i="1"/>
  <c r="O170" i="1"/>
  <c r="P170" i="1"/>
  <c r="O143" i="1"/>
  <c r="P143" i="1"/>
  <c r="O105" i="1"/>
  <c r="P105" i="1"/>
  <c r="P247" i="1"/>
  <c r="O247" i="1"/>
  <c r="P243" i="1"/>
  <c r="O243" i="1"/>
  <c r="P239" i="1"/>
  <c r="O239" i="1"/>
  <c r="P235" i="1"/>
  <c r="O235" i="1"/>
  <c r="P231" i="1"/>
  <c r="O231" i="1"/>
  <c r="P227" i="1"/>
  <c r="O227" i="1"/>
  <c r="P223" i="1"/>
  <c r="O223" i="1"/>
  <c r="P219" i="1"/>
  <c r="O219" i="1"/>
  <c r="W217" i="1"/>
  <c r="P215" i="1"/>
  <c r="O215" i="1"/>
  <c r="P211" i="1"/>
  <c r="O211" i="1"/>
  <c r="P207" i="1"/>
  <c r="O207" i="1"/>
  <c r="P203" i="1"/>
  <c r="O203" i="1"/>
  <c r="P199" i="1"/>
  <c r="O199" i="1"/>
  <c r="P195" i="1"/>
  <c r="O195" i="1"/>
  <c r="P191" i="1"/>
  <c r="O191" i="1"/>
  <c r="P187" i="1"/>
  <c r="O187" i="1"/>
  <c r="P184" i="1"/>
  <c r="O184" i="1"/>
  <c r="P180" i="1"/>
  <c r="O180" i="1"/>
  <c r="P176" i="1"/>
  <c r="O176" i="1"/>
  <c r="P172" i="1"/>
  <c r="O172" i="1"/>
  <c r="O168" i="1"/>
  <c r="P168" i="1"/>
  <c r="O164" i="1"/>
  <c r="P164" i="1"/>
  <c r="O160" i="1"/>
  <c r="P160" i="1"/>
  <c r="O156" i="1"/>
  <c r="P156" i="1"/>
  <c r="O144" i="1"/>
  <c r="P144" i="1"/>
  <c r="O142" i="1"/>
  <c r="P142" i="1"/>
  <c r="O140" i="1"/>
  <c r="P140" i="1"/>
  <c r="W139" i="1"/>
  <c r="O138" i="1"/>
  <c r="P138" i="1"/>
  <c r="W131" i="1"/>
  <c r="O129" i="1"/>
  <c r="P129" i="1"/>
  <c r="O127" i="1"/>
  <c r="P127" i="1"/>
  <c r="AF110" i="1"/>
  <c r="O108" i="1"/>
  <c r="P108" i="1"/>
  <c r="O106" i="1"/>
  <c r="P106" i="1"/>
  <c r="O104" i="1"/>
  <c r="P104" i="1"/>
  <c r="P102" i="1"/>
  <c r="O102" i="1"/>
  <c r="O100" i="1"/>
  <c r="P100" i="1"/>
  <c r="W99" i="1"/>
  <c r="O98" i="1"/>
  <c r="P98" i="1"/>
  <c r="AF98" i="1"/>
  <c r="O96" i="1"/>
  <c r="P96" i="1"/>
  <c r="W95" i="1"/>
  <c r="O94" i="1"/>
  <c r="P94" i="1"/>
  <c r="O92" i="1"/>
  <c r="P92" i="1"/>
  <c r="O78" i="1"/>
  <c r="P78" i="1"/>
  <c r="AS77" i="1"/>
  <c r="O65" i="1"/>
  <c r="P65" i="1"/>
  <c r="O63" i="1"/>
  <c r="P63" i="1"/>
  <c r="O61" i="1"/>
  <c r="P61" i="1"/>
  <c r="O59" i="1"/>
  <c r="P59" i="1"/>
  <c r="AF55" i="1"/>
  <c r="AF49" i="1"/>
  <c r="AS46" i="1"/>
  <c r="AS36" i="1"/>
  <c r="AT32" i="1"/>
  <c r="AT24" i="1"/>
  <c r="AS18" i="1"/>
  <c r="AS79" i="1"/>
  <c r="Y79" i="1"/>
  <c r="W68" i="1"/>
  <c r="W55" i="1"/>
  <c r="AS34" i="1"/>
  <c r="AF34" i="1"/>
  <c r="AF23" i="1"/>
  <c r="X248" i="1"/>
  <c r="AT233" i="1"/>
  <c r="X195" i="1"/>
  <c r="X234" i="1"/>
  <c r="AF189" i="1"/>
  <c r="AT185" i="1"/>
  <c r="AF167" i="1"/>
  <c r="W160" i="1"/>
  <c r="AF156" i="1"/>
  <c r="W156" i="1"/>
  <c r="AF76" i="1"/>
  <c r="AF65" i="1"/>
  <c r="AS58" i="1"/>
  <c r="AF58" i="1"/>
  <c r="AS57" i="1"/>
  <c r="W57" i="1"/>
  <c r="W53" i="1"/>
  <c r="AT42" i="1"/>
  <c r="AG38" i="1"/>
  <c r="AT213" i="1"/>
  <c r="AT197" i="1"/>
  <c r="X196" i="1"/>
  <c r="W180" i="1"/>
  <c r="AS5" i="1"/>
  <c r="AT3" i="1"/>
  <c r="AF224" i="1"/>
  <c r="W224" i="1"/>
  <c r="AF192" i="1"/>
  <c r="W192" i="1"/>
  <c r="AG190" i="1"/>
  <c r="X190" i="1"/>
  <c r="AG188" i="1"/>
  <c r="AF174" i="1"/>
  <c r="AS136" i="1"/>
  <c r="W118" i="1"/>
  <c r="AS116" i="1"/>
  <c r="W117" i="1"/>
  <c r="W115" i="1"/>
  <c r="AF100" i="1"/>
  <c r="AG89" i="1"/>
  <c r="AG87" i="1"/>
  <c r="X87" i="1"/>
  <c r="AG81" i="1"/>
  <c r="AH46" i="1"/>
  <c r="AS33" i="1"/>
  <c r="AT28" i="1"/>
  <c r="AH16" i="1"/>
  <c r="AF209" i="1"/>
  <c r="AU164" i="1"/>
  <c r="AG162" i="1"/>
  <c r="AF162" i="1"/>
  <c r="W162" i="1"/>
  <c r="AT160" i="1"/>
  <c r="AF154" i="1"/>
  <c r="W154" i="1"/>
  <c r="AG152" i="1"/>
  <c r="AG150" i="1"/>
  <c r="AG148" i="1"/>
  <c r="X146" i="1"/>
  <c r="X139" i="1"/>
  <c r="AG136" i="1"/>
  <c r="AT134" i="1"/>
  <c r="W105" i="1"/>
  <c r="AF103" i="1"/>
  <c r="W103" i="1"/>
  <c r="AT101" i="1"/>
  <c r="AF101" i="1"/>
  <c r="W101" i="1"/>
  <c r="AT96" i="1"/>
  <c r="AT78" i="1"/>
  <c r="AG67" i="1"/>
  <c r="AT33" i="1"/>
  <c r="W34" i="1"/>
  <c r="AS32" i="1"/>
  <c r="AT20" i="1"/>
  <c r="AS20" i="1"/>
  <c r="AH244" i="1"/>
  <c r="AS243" i="1"/>
  <c r="Y241" i="1"/>
  <c r="X240" i="1"/>
  <c r="W238" i="1"/>
  <c r="W235" i="1"/>
  <c r="AF231" i="1"/>
  <c r="W232" i="1"/>
  <c r="AU224" i="1"/>
  <c r="AG222" i="1"/>
  <c r="X221" i="1"/>
  <c r="AF220" i="1"/>
  <c r="W220" i="1"/>
  <c r="X214" i="1"/>
  <c r="AT211" i="1"/>
  <c r="AF212" i="1"/>
  <c r="AH209" i="1"/>
  <c r="X209" i="1"/>
  <c r="X205" i="1"/>
  <c r="AS193" i="1"/>
  <c r="W193" i="1"/>
  <c r="AF178" i="1"/>
  <c r="W178" i="1"/>
  <c r="AH176" i="1"/>
  <c r="AS171" i="1"/>
  <c r="AT169" i="1"/>
  <c r="AG168" i="1"/>
  <c r="X168" i="1"/>
  <c r="AF168" i="1"/>
  <c r="W168" i="1"/>
  <c r="AF157" i="1"/>
  <c r="AG155" i="1"/>
  <c r="X155" i="1"/>
  <c r="AT153" i="1"/>
  <c r="AS89" i="1"/>
  <c r="AF89" i="1"/>
  <c r="W89" i="1"/>
  <c r="W87" i="1"/>
  <c r="AF83" i="1"/>
  <c r="AS67" i="1"/>
  <c r="AF38" i="1"/>
  <c r="W38" i="1"/>
  <c r="W32" i="1"/>
  <c r="X29" i="1"/>
  <c r="AF27" i="1"/>
  <c r="W27" i="1"/>
  <c r="AS16" i="1"/>
  <c r="AH13" i="1"/>
  <c r="AS10" i="1"/>
  <c r="AS8" i="1"/>
  <c r="AG4" i="1"/>
  <c r="X4" i="1"/>
  <c r="AG212" i="1"/>
  <c r="X212" i="1"/>
  <c r="AH187" i="1"/>
  <c r="W187" i="1"/>
  <c r="AG174" i="1"/>
  <c r="X174" i="1"/>
  <c r="AS163" i="1"/>
  <c r="AS157" i="1"/>
  <c r="AG151" i="1"/>
  <c r="AT145" i="1"/>
  <c r="AF137" i="1"/>
  <c r="W137" i="1"/>
  <c r="AS134" i="1"/>
  <c r="AF135" i="1"/>
  <c r="W135" i="1"/>
  <c r="AS132" i="1"/>
  <c r="AG130" i="1"/>
  <c r="AS130" i="1"/>
  <c r="AF130" i="1"/>
  <c r="W130" i="1"/>
  <c r="AT128" i="1"/>
  <c r="AG128" i="1"/>
  <c r="AG126" i="1"/>
  <c r="AG119" i="1"/>
  <c r="Y118" i="1"/>
  <c r="AS110" i="1"/>
  <c r="W111" i="1"/>
  <c r="AS108" i="1"/>
  <c r="AF108" i="1"/>
  <c r="AG106" i="1"/>
  <c r="X106" i="1"/>
  <c r="AF106" i="1"/>
  <c r="AS94" i="1"/>
  <c r="W92" i="1"/>
  <c r="AT90" i="1"/>
  <c r="AF73" i="1"/>
  <c r="AG71" i="1"/>
  <c r="AF71" i="1"/>
  <c r="W64" i="1"/>
  <c r="X62" i="1"/>
  <c r="AS61" i="1"/>
  <c r="W62" i="1"/>
  <c r="W51" i="1"/>
  <c r="AS48" i="1"/>
  <c r="AG45" i="1"/>
  <c r="AF45" i="1"/>
  <c r="AF43" i="1"/>
  <c r="AT241" i="1"/>
  <c r="W242" i="1"/>
  <c r="Y236" i="1"/>
  <c r="AG221" i="1"/>
  <c r="AG220" i="1"/>
  <c r="AS220" i="1"/>
  <c r="AF214" i="1"/>
  <c r="AG198" i="1"/>
  <c r="AF5" i="1"/>
  <c r="AH242" i="1"/>
  <c r="AS238" i="1"/>
  <c r="W237" i="1"/>
  <c r="W230" i="1"/>
  <c r="AT225" i="1"/>
  <c r="AG215" i="1"/>
  <c r="AF211" i="1"/>
  <c r="AT207" i="1"/>
  <c r="AF208" i="1"/>
  <c r="W208" i="1"/>
  <c r="AT203" i="1"/>
  <c r="AF204" i="1"/>
  <c r="W204" i="1"/>
  <c r="AT202" i="1"/>
  <c r="X202" i="1"/>
  <c r="X198" i="1"/>
  <c r="AG156" i="1"/>
  <c r="AS100" i="1"/>
  <c r="J94" i="1"/>
  <c r="J96" i="1"/>
  <c r="J110" i="1"/>
  <c r="J112" i="1"/>
  <c r="J126" i="1"/>
  <c r="J128" i="1"/>
  <c r="J130" i="1"/>
  <c r="J132" i="1"/>
  <c r="J134" i="1"/>
  <c r="J136" i="1"/>
  <c r="J138" i="1"/>
  <c r="J140" i="1"/>
  <c r="J142" i="1"/>
  <c r="J144" i="1"/>
  <c r="J146" i="1"/>
  <c r="J148" i="1"/>
  <c r="J150" i="1"/>
  <c r="J152" i="1"/>
  <c r="J154" i="1"/>
  <c r="J156" i="1"/>
  <c r="J158" i="1"/>
  <c r="J160" i="1"/>
  <c r="J162" i="1"/>
  <c r="J164" i="1"/>
  <c r="AS247" i="1"/>
  <c r="AF246" i="1"/>
  <c r="W247" i="1"/>
  <c r="AG245" i="1"/>
  <c r="AT237" i="1"/>
  <c r="X230" i="1"/>
  <c r="AS230" i="1"/>
  <c r="AF228" i="1"/>
  <c r="AU220" i="1"/>
  <c r="Y219" i="1"/>
  <c r="X218" i="1"/>
  <c r="W212" i="1"/>
  <c r="AG182" i="1"/>
  <c r="AF11" i="1"/>
  <c r="AT8" i="1"/>
  <c r="W50" i="1"/>
  <c r="W47" i="1"/>
  <c r="AG171" i="1"/>
  <c r="AF170" i="1"/>
  <c r="W170" i="1"/>
  <c r="W164" i="1"/>
  <c r="X156" i="1"/>
  <c r="AG117" i="1"/>
  <c r="X95" i="1"/>
  <c r="W80" i="1"/>
  <c r="AS73" i="1"/>
  <c r="AT62" i="1"/>
  <c r="AH56" i="1"/>
  <c r="AG22" i="1"/>
  <c r="Y18" i="1"/>
  <c r="AS6" i="1"/>
  <c r="AF7" i="1"/>
  <c r="W7" i="1"/>
  <c r="AG211" i="1"/>
  <c r="X208" i="1"/>
  <c r="AG200" i="1"/>
  <c r="AF198" i="1"/>
  <c r="W199" i="1"/>
  <c r="AT195" i="1"/>
  <c r="AF196" i="1"/>
  <c r="X192" i="1"/>
  <c r="AF191" i="1"/>
  <c r="AF180" i="1"/>
  <c r="X170" i="1"/>
  <c r="AF166" i="1"/>
  <c r="Y165" i="1"/>
  <c r="AG164" i="1"/>
  <c r="AT159" i="1"/>
  <c r="AF155" i="1"/>
  <c r="AF150" i="1"/>
  <c r="AS147" i="1"/>
  <c r="AF148" i="1"/>
  <c r="W148" i="1"/>
  <c r="AS146" i="1"/>
  <c r="AF146" i="1"/>
  <c r="W146" i="1"/>
  <c r="AS138" i="1"/>
  <c r="W133" i="1"/>
  <c r="AF132" i="1"/>
  <c r="AS128" i="1"/>
  <c r="W129" i="1"/>
  <c r="X127" i="1"/>
  <c r="AS126" i="1"/>
  <c r="AT122" i="1"/>
  <c r="AH112" i="1"/>
  <c r="AG104" i="1"/>
  <c r="X104" i="1"/>
  <c r="AS104" i="1"/>
  <c r="AF104" i="1"/>
  <c r="AG102" i="1"/>
  <c r="AF95" i="1"/>
  <c r="AT93" i="1"/>
  <c r="AF90" i="1"/>
  <c r="X83" i="1"/>
  <c r="AG79" i="1"/>
  <c r="AS71" i="1"/>
  <c r="AG69" i="1"/>
  <c r="X69" i="1"/>
  <c r="AG63" i="1"/>
  <c r="Y63" i="1"/>
  <c r="AF63" i="1"/>
  <c r="AH60" i="1"/>
  <c r="AS56" i="1"/>
  <c r="AS53" i="1"/>
  <c r="AG51" i="1"/>
  <c r="AT50" i="1"/>
  <c r="AG49" i="1"/>
  <c r="X49" i="1"/>
  <c r="Y41" i="1"/>
  <c r="AT37" i="1"/>
  <c r="AG37" i="1"/>
  <c r="Y35" i="1"/>
  <c r="X33" i="1"/>
  <c r="AT30" i="1"/>
  <c r="AG26" i="1"/>
  <c r="AU25" i="1"/>
  <c r="X25" i="1"/>
  <c r="AH23" i="1"/>
  <c r="AS22" i="1"/>
  <c r="AU20" i="1"/>
  <c r="AS14" i="1"/>
  <c r="AF15" i="1"/>
  <c r="W15" i="1"/>
  <c r="Y12" i="1"/>
  <c r="AH9" i="1"/>
  <c r="AG210" i="1"/>
  <c r="AH208" i="1"/>
  <c r="X200" i="1"/>
  <c r="AF182" i="1"/>
  <c r="AH180" i="1"/>
  <c r="X180" i="1"/>
  <c r="AU174" i="1"/>
  <c r="AF172" i="1"/>
  <c r="W172" i="1"/>
  <c r="AT170" i="1"/>
  <c r="AG166" i="1"/>
  <c r="AS165" i="1"/>
  <c r="AG160" i="1"/>
  <c r="AF160" i="1"/>
  <c r="AG157" i="1"/>
  <c r="AT151" i="1"/>
  <c r="AU150" i="1"/>
  <c r="AU148" i="1"/>
  <c r="X144" i="1"/>
  <c r="AS144" i="1"/>
  <c r="AF144" i="1"/>
  <c r="W144" i="1"/>
  <c r="AG142" i="1"/>
  <c r="AS124" i="1"/>
  <c r="X123" i="1"/>
  <c r="W123" i="1"/>
  <c r="X121" i="1"/>
  <c r="AF114" i="1"/>
  <c r="AG110" i="1"/>
  <c r="X109" i="1"/>
  <c r="W107" i="1"/>
  <c r="AT105" i="1"/>
  <c r="AG100" i="1"/>
  <c r="X99" i="1"/>
  <c r="AF97" i="1"/>
  <c r="W97" i="1"/>
  <c r="AG95" i="1"/>
  <c r="W88" i="1"/>
  <c r="W86" i="1"/>
  <c r="AG84" i="1"/>
  <c r="AS83" i="1"/>
  <c r="W84" i="1"/>
  <c r="AF81" i="1"/>
  <c r="W82" i="1"/>
  <c r="X80" i="1"/>
  <c r="AT73" i="1"/>
  <c r="AS69" i="1"/>
  <c r="AS60" i="1"/>
  <c r="W60" i="1"/>
  <c r="AT56" i="1"/>
  <c r="W54" i="1"/>
  <c r="X51" i="1"/>
  <c r="AS50" i="1"/>
  <c r="X44" i="1"/>
  <c r="AS42" i="1"/>
  <c r="AF37" i="1"/>
  <c r="X37" i="1"/>
  <c r="AS35" i="1"/>
  <c r="AG31" i="1"/>
  <c r="AF31" i="1"/>
  <c r="W30" i="1"/>
  <c r="AG27" i="1"/>
  <c r="AS24" i="1"/>
  <c r="AG21" i="1"/>
  <c r="AF21" i="1"/>
  <c r="X21" i="1"/>
  <c r="AF3" i="1"/>
  <c r="AF4" i="1"/>
  <c r="W234" i="1"/>
  <c r="AF210" i="1"/>
  <c r="AS198" i="1"/>
  <c r="Y153" i="1"/>
  <c r="AF134" i="1"/>
  <c r="AF129" i="1"/>
  <c r="AF102" i="1"/>
  <c r="AF56" i="1"/>
  <c r="AS52" i="1"/>
  <c r="W49" i="1"/>
  <c r="W37" i="1"/>
  <c r="W36" i="1"/>
  <c r="X35" i="1"/>
  <c r="AF13" i="1"/>
  <c r="AG247" i="1"/>
  <c r="AG237" i="1"/>
  <c r="AG209" i="1"/>
  <c r="AF207" i="1"/>
  <c r="X204" i="1"/>
  <c r="Y201" i="1"/>
  <c r="AS196" i="1"/>
  <c r="AH194" i="1"/>
  <c r="X194" i="1"/>
  <c r="X185" i="1"/>
  <c r="AT183" i="1"/>
  <c r="AF184" i="1"/>
  <c r="W184" i="1"/>
  <c r="AT182" i="1"/>
  <c r="X182" i="1"/>
  <c r="AG180" i="1"/>
  <c r="AS97" i="1"/>
  <c r="W96" i="1"/>
  <c r="AT92" i="1"/>
  <c r="AH80" i="1"/>
  <c r="AT72" i="1"/>
  <c r="AU72" i="1"/>
  <c r="AH72" i="1"/>
  <c r="X57" i="1"/>
  <c r="AF47" i="1"/>
  <c r="AS45" i="1"/>
  <c r="AS44" i="1"/>
  <c r="AT39" i="1"/>
  <c r="X38" i="1"/>
  <c r="AT26" i="1"/>
  <c r="X7" i="1"/>
  <c r="W152" i="1"/>
  <c r="AG112" i="1"/>
  <c r="W236" i="1"/>
  <c r="X232" i="1"/>
  <c r="AU223" i="1"/>
  <c r="AG214" i="1"/>
  <c r="Y3" i="1"/>
  <c r="AH246" i="1"/>
  <c r="X244" i="1"/>
  <c r="Y242" i="1"/>
  <c r="AU240" i="1"/>
  <c r="W241" i="1"/>
  <c r="Y239" i="1"/>
  <c r="AH238" i="1"/>
  <c r="AT235" i="1"/>
  <c r="AS229" i="1"/>
  <c r="AG229" i="1"/>
  <c r="AT229" i="1"/>
  <c r="W228" i="1"/>
  <c r="AS225" i="1"/>
  <c r="Y220" i="1"/>
  <c r="AF219" i="1"/>
  <c r="AT215" i="1"/>
  <c r="AF216" i="1"/>
  <c r="W216" i="1"/>
  <c r="W209" i="1"/>
  <c r="AG207" i="1"/>
  <c r="AT205" i="1"/>
  <c r="AF206" i="1"/>
  <c r="AT201" i="1"/>
  <c r="AF202" i="1"/>
  <c r="AT199" i="1"/>
  <c r="W200" i="1"/>
  <c r="W196" i="1"/>
  <c r="AF195" i="1"/>
  <c r="AH189" i="1"/>
  <c r="Y189" i="1"/>
  <c r="W188" i="1"/>
  <c r="AG185" i="1"/>
  <c r="X184" i="1"/>
  <c r="X178" i="1"/>
  <c r="AF177" i="1"/>
  <c r="AG175" i="1"/>
  <c r="AT172" i="1"/>
  <c r="AT158" i="1"/>
  <c r="Y149" i="1"/>
  <c r="AU137" i="1"/>
  <c r="X137" i="1"/>
  <c r="AT132" i="1"/>
  <c r="Y131" i="1"/>
  <c r="AG115" i="1"/>
  <c r="AG86" i="1"/>
  <c r="Y86" i="1"/>
  <c r="AG61" i="1"/>
  <c r="AF61" i="1"/>
  <c r="AG59" i="1"/>
  <c r="AT58" i="1"/>
  <c r="X41" i="1"/>
  <c r="W41" i="1"/>
  <c r="AS39" i="1"/>
  <c r="AS40" i="1"/>
  <c r="AT29" i="1"/>
  <c r="AH24" i="1"/>
  <c r="AU21" i="1"/>
  <c r="W19" i="1"/>
  <c r="AF17" i="1"/>
  <c r="AS214" i="1"/>
  <c r="AG208" i="1"/>
  <c r="AH82" i="1"/>
  <c r="W56" i="1"/>
  <c r="W13" i="1"/>
  <c r="AF9" i="1"/>
  <c r="AS237" i="1"/>
  <c r="Y233" i="1"/>
  <c r="Y227" i="1"/>
  <c r="Y225" i="1"/>
  <c r="X3" i="1"/>
  <c r="X246" i="1"/>
  <c r="AF244" i="1"/>
  <c r="W245" i="1"/>
  <c r="AG243" i="1"/>
  <c r="W243" i="1"/>
  <c r="AF239" i="1"/>
  <c r="W240" i="1"/>
  <c r="X238" i="1"/>
  <c r="AU234" i="1"/>
  <c r="AS234" i="1"/>
  <c r="AU232" i="1"/>
  <c r="W233" i="1"/>
  <c r="Y231" i="1"/>
  <c r="AH230" i="1"/>
  <c r="X228" i="1"/>
  <c r="Y226" i="1"/>
  <c r="AG225" i="1"/>
  <c r="X225" i="1"/>
  <c r="AG223" i="1"/>
  <c r="Y223" i="1"/>
  <c r="X222" i="1"/>
  <c r="AF222" i="1"/>
  <c r="Y221" i="1"/>
  <c r="X220" i="1"/>
  <c r="Z220" i="1" s="1"/>
  <c r="AS215" i="1"/>
  <c r="AS212" i="1"/>
  <c r="AS200" i="1"/>
  <c r="Y197" i="1"/>
  <c r="AG196" i="1"/>
  <c r="AT191" i="1"/>
  <c r="AH191" i="1"/>
  <c r="AT181" i="1"/>
  <c r="AG170" i="1"/>
  <c r="AT163" i="1"/>
  <c r="AT150" i="1"/>
  <c r="AW150" i="1" s="1"/>
  <c r="AS149" i="1"/>
  <c r="AF147" i="1"/>
  <c r="AG135" i="1"/>
  <c r="AF118" i="1"/>
  <c r="AG114" i="1"/>
  <c r="X114" i="1"/>
  <c r="AG111" i="1"/>
  <c r="AG107" i="1"/>
  <c r="AU88" i="1"/>
  <c r="Y71" i="1"/>
  <c r="AT65" i="1"/>
  <c r="AU64" i="1"/>
  <c r="AH64" i="1"/>
  <c r="Y51" i="1"/>
  <c r="X47" i="1"/>
  <c r="AT46" i="1"/>
  <c r="AT43" i="1"/>
  <c r="X43" i="1"/>
  <c r="X39" i="1"/>
  <c r="W39" i="1"/>
  <c r="X30" i="1"/>
  <c r="AS12" i="1"/>
  <c r="AH178" i="1"/>
  <c r="X177" i="1"/>
  <c r="AH174" i="1"/>
  <c r="AI174" i="1" s="1"/>
  <c r="AU172" i="1"/>
  <c r="AU166" i="1"/>
  <c r="X160" i="1"/>
  <c r="AU158" i="1"/>
  <c r="AF159" i="1"/>
  <c r="W158" i="1"/>
  <c r="AU156" i="1"/>
  <c r="AH156" i="1"/>
  <c r="AJ156" i="1" s="1"/>
  <c r="AT154" i="1"/>
  <c r="AH148" i="1"/>
  <c r="AT146" i="1"/>
  <c r="W147" i="1"/>
  <c r="AF142" i="1"/>
  <c r="AH133" i="1"/>
  <c r="AG132" i="1"/>
  <c r="Y128" i="1"/>
  <c r="W128" i="1"/>
  <c r="AT118" i="1"/>
  <c r="W119" i="1"/>
  <c r="AF113" i="1"/>
  <c r="AH99" i="1"/>
  <c r="AS98" i="1"/>
  <c r="AS88" i="1"/>
  <c r="AS86" i="1"/>
  <c r="AF87" i="1"/>
  <c r="AU76" i="1"/>
  <c r="X76" i="1"/>
  <c r="AF70" i="1"/>
  <c r="AH66" i="1"/>
  <c r="AS65" i="1"/>
  <c r="AS63" i="1"/>
  <c r="AF62" i="1"/>
  <c r="AG55" i="1"/>
  <c r="AG54" i="1"/>
  <c r="AU53" i="1"/>
  <c r="W52" i="1"/>
  <c r="AF51" i="1"/>
  <c r="AH48" i="1"/>
  <c r="W46" i="1"/>
  <c r="AT44" i="1"/>
  <c r="AT41" i="1"/>
  <c r="AT35" i="1"/>
  <c r="X26" i="1"/>
  <c r="AH25" i="1"/>
  <c r="AT18" i="1"/>
  <c r="AT17" i="1"/>
  <c r="AT16" i="1"/>
  <c r="AT12" i="1"/>
  <c r="AS9" i="1"/>
  <c r="W9" i="1"/>
  <c r="AT193" i="1"/>
  <c r="AG192" i="1"/>
  <c r="AT190" i="1"/>
  <c r="AF187" i="1"/>
  <c r="AH181" i="1"/>
  <c r="Y181" i="1"/>
  <c r="AG179" i="1"/>
  <c r="X179" i="1"/>
  <c r="AF179" i="1"/>
  <c r="W176" i="1"/>
  <c r="AG173" i="1"/>
  <c r="AT171" i="1"/>
  <c r="X169" i="1"/>
  <c r="AF169" i="1"/>
  <c r="AG167" i="1"/>
  <c r="AT165" i="1"/>
  <c r="AF165" i="1"/>
  <c r="AF163" i="1"/>
  <c r="AT161" i="1"/>
  <c r="AG159" i="1"/>
  <c r="Y157" i="1"/>
  <c r="AG154" i="1"/>
  <c r="AF152" i="1"/>
  <c r="AG149" i="1"/>
  <c r="AT148" i="1"/>
  <c r="AF149" i="1"/>
  <c r="AG147" i="1"/>
  <c r="AG146" i="1"/>
  <c r="Y145" i="1"/>
  <c r="AF145" i="1"/>
  <c r="X140" i="1"/>
  <c r="X136" i="1"/>
  <c r="AG134" i="1"/>
  <c r="AF133" i="1"/>
  <c r="AG131" i="1"/>
  <c r="X129" i="1"/>
  <c r="AT126" i="1"/>
  <c r="W127" i="1"/>
  <c r="AF125" i="1"/>
  <c r="AH121" i="1"/>
  <c r="W121" i="1"/>
  <c r="AF116" i="1"/>
  <c r="AT114" i="1"/>
  <c r="X113" i="1"/>
  <c r="AT111" i="1"/>
  <c r="AH110" i="1"/>
  <c r="AF109" i="1"/>
  <c r="X105" i="1"/>
  <c r="X103" i="1"/>
  <c r="AS102" i="1"/>
  <c r="AH100" i="1"/>
  <c r="X94" i="1"/>
  <c r="AF94" i="1"/>
  <c r="AS93" i="1"/>
  <c r="AH91" i="1"/>
  <c r="X89" i="1"/>
  <c r="Y87" i="1"/>
  <c r="AF80" i="1"/>
  <c r="X77" i="1"/>
  <c r="W74" i="1"/>
  <c r="AG73" i="1"/>
  <c r="W72" i="1"/>
  <c r="AT69" i="1"/>
  <c r="X68" i="1"/>
  <c r="AF67" i="1"/>
  <c r="AF66" i="1"/>
  <c r="W66" i="1"/>
  <c r="AG65" i="1"/>
  <c r="AS59" i="1"/>
  <c r="Y57" i="1"/>
  <c r="AA57" i="1" s="1"/>
  <c r="AG56" i="1"/>
  <c r="AI56" i="1" s="1"/>
  <c r="X55" i="1"/>
  <c r="AS54" i="1"/>
  <c r="X53" i="1"/>
  <c r="Y49" i="1"/>
  <c r="Z49" i="1" s="1"/>
  <c r="W48" i="1"/>
  <c r="X42" i="1"/>
  <c r="AG39" i="1"/>
  <c r="Y38" i="1"/>
  <c r="AA38" i="1" s="1"/>
  <c r="X36" i="1"/>
  <c r="AG30" i="1"/>
  <c r="W28" i="1"/>
  <c r="Y26" i="1"/>
  <c r="X27" i="1"/>
  <c r="AF26" i="1"/>
  <c r="AF24" i="1"/>
  <c r="AT22" i="1"/>
  <c r="W246" i="1"/>
  <c r="X242" i="1"/>
  <c r="AF190" i="1"/>
  <c r="AG176" i="1"/>
  <c r="AF171" i="1"/>
  <c r="AF164" i="1"/>
  <c r="AG91" i="1"/>
  <c r="AH3" i="1"/>
  <c r="AH248" i="1"/>
  <c r="Y247" i="1"/>
  <c r="Y245" i="1"/>
  <c r="Y243" i="1"/>
  <c r="AS242" i="1"/>
  <c r="AU239" i="1"/>
  <c r="Y237" i="1"/>
  <c r="AH236" i="1"/>
  <c r="AU231" i="1"/>
  <c r="AS217" i="1"/>
  <c r="AT209" i="1"/>
  <c r="AG206" i="1"/>
  <c r="AH206" i="1"/>
  <c r="X206" i="1"/>
  <c r="AG204" i="1"/>
  <c r="AH204" i="1"/>
  <c r="AF203" i="1"/>
  <c r="AS202" i="1"/>
  <c r="AS201" i="1"/>
  <c r="AT198" i="1"/>
  <c r="AS197" i="1"/>
  <c r="X193" i="1"/>
  <c r="AH192" i="1"/>
  <c r="AJ192" i="1" s="1"/>
  <c r="AT189" i="1"/>
  <c r="AT187" i="1"/>
  <c r="AT186" i="1"/>
  <c r="AG186" i="1"/>
  <c r="AG184" i="1"/>
  <c r="AH184" i="1"/>
  <c r="AF183" i="1"/>
  <c r="AS182" i="1"/>
  <c r="AS181" i="1"/>
  <c r="AG181" i="1"/>
  <c r="AT179" i="1"/>
  <c r="AT177" i="1"/>
  <c r="AH177" i="1"/>
  <c r="AF176" i="1"/>
  <c r="AF158" i="1"/>
  <c r="AT135" i="1"/>
  <c r="AU135" i="1"/>
  <c r="AH135" i="1"/>
  <c r="AG129" i="1"/>
  <c r="AA118" i="1"/>
  <c r="AH98" i="1"/>
  <c r="AG98" i="1"/>
  <c r="AH83" i="1"/>
  <c r="AG83" i="1"/>
  <c r="AF41" i="1"/>
  <c r="AH40" i="1"/>
  <c r="Y34" i="1"/>
  <c r="X34" i="1"/>
  <c r="W17" i="1"/>
  <c r="X17" i="1"/>
  <c r="X11" i="1"/>
  <c r="W11" i="1"/>
  <c r="AS236" i="1"/>
  <c r="AS235" i="1"/>
  <c r="W226" i="1"/>
  <c r="AU217" i="1"/>
  <c r="AT217" i="1"/>
  <c r="AG194" i="1"/>
  <c r="AG93" i="1"/>
  <c r="AF93" i="1"/>
  <c r="AU70" i="1"/>
  <c r="AW70" i="1" s="1"/>
  <c r="AT70" i="1"/>
  <c r="AF69" i="1"/>
  <c r="Y60" i="1"/>
  <c r="W61" i="1"/>
  <c r="AG52" i="1"/>
  <c r="AH52" i="1"/>
  <c r="AU31" i="1"/>
  <c r="AT31" i="1"/>
  <c r="AF6" i="1"/>
  <c r="AH5" i="1"/>
  <c r="AS4" i="1"/>
  <c r="AT247" i="1"/>
  <c r="AH247" i="1"/>
  <c r="AT245" i="1"/>
  <c r="AH245" i="1"/>
  <c r="AT243" i="1"/>
  <c r="AH243" i="1"/>
  <c r="AS241" i="1"/>
  <c r="AG241" i="1"/>
  <c r="Y240" i="1"/>
  <c r="AS240" i="1"/>
  <c r="AS239" i="1"/>
  <c r="AU238" i="1"/>
  <c r="Y235" i="1"/>
  <c r="AH234" i="1"/>
  <c r="AS233" i="1"/>
  <c r="AG233" i="1"/>
  <c r="Y232" i="1"/>
  <c r="AS232" i="1"/>
  <c r="AS231" i="1"/>
  <c r="AS228" i="1"/>
  <c r="AT226" i="1"/>
  <c r="AG226" i="1"/>
  <c r="AU222" i="1"/>
  <c r="AS222" i="1"/>
  <c r="AT218" i="1"/>
  <c r="AG218" i="1"/>
  <c r="AU216" i="1"/>
  <c r="AH216" i="1"/>
  <c r="Y216" i="1"/>
  <c r="W215" i="1"/>
  <c r="W213" i="1"/>
  <c r="AH210" i="1"/>
  <c r="X210" i="1"/>
  <c r="AH205" i="1"/>
  <c r="Y205" i="1"/>
  <c r="AF205" i="1"/>
  <c r="AH203" i="1"/>
  <c r="W203" i="1"/>
  <c r="AH193" i="1"/>
  <c r="Y193" i="1"/>
  <c r="X188" i="1"/>
  <c r="AH185" i="1"/>
  <c r="AJ185" i="1" s="1"/>
  <c r="Y185" i="1"/>
  <c r="AF185" i="1"/>
  <c r="AH183" i="1"/>
  <c r="W183" i="1"/>
  <c r="AU180" i="1"/>
  <c r="Y173" i="1"/>
  <c r="AG172" i="1"/>
  <c r="AG165" i="1"/>
  <c r="AH163" i="1"/>
  <c r="Y161" i="1"/>
  <c r="AS155" i="1"/>
  <c r="X150" i="1"/>
  <c r="X148" i="1"/>
  <c r="AT139" i="1"/>
  <c r="AU139" i="1"/>
  <c r="AH129" i="1"/>
  <c r="AH108" i="1"/>
  <c r="AG108" i="1"/>
  <c r="AU48" i="1"/>
  <c r="AT48" i="1"/>
  <c r="X45" i="1"/>
  <c r="W45" i="1"/>
  <c r="AT40" i="1"/>
  <c r="W244" i="1"/>
  <c r="X236" i="1"/>
  <c r="W225" i="1"/>
  <c r="AH223" i="1"/>
  <c r="W197" i="1"/>
  <c r="AF188" i="1"/>
  <c r="AG178" i="1"/>
  <c r="X131" i="1"/>
  <c r="AF128" i="1"/>
  <c r="AU3" i="1"/>
  <c r="AU248" i="1"/>
  <c r="AS248" i="1"/>
  <c r="AU246" i="1"/>
  <c r="AS246" i="1"/>
  <c r="AU244" i="1"/>
  <c r="AS244" i="1"/>
  <c r="AU242" i="1"/>
  <c r="AG240" i="1"/>
  <c r="AT239" i="1"/>
  <c r="W239" i="1"/>
  <c r="AU236" i="1"/>
  <c r="AU235" i="1"/>
  <c r="AH235" i="1"/>
  <c r="AH232" i="1"/>
  <c r="AT231" i="1"/>
  <c r="W231" i="1"/>
  <c r="AU228" i="1"/>
  <c r="AF221" i="1"/>
  <c r="X217" i="1"/>
  <c r="AF217" i="1"/>
  <c r="AG202" i="1"/>
  <c r="AF201" i="1"/>
  <c r="X191" i="1"/>
  <c r="AH190" i="1"/>
  <c r="X189" i="1"/>
  <c r="AH188" i="1"/>
  <c r="AS186" i="1"/>
  <c r="AS185" i="1"/>
  <c r="AS179" i="1"/>
  <c r="X176" i="1"/>
  <c r="AU176" i="1"/>
  <c r="AH175" i="1"/>
  <c r="AG163" i="1"/>
  <c r="AU162" i="1"/>
  <c r="AS161" i="1"/>
  <c r="AG158" i="1"/>
  <c r="AG144" i="1"/>
  <c r="W125" i="1"/>
  <c r="X125" i="1"/>
  <c r="W124" i="1"/>
  <c r="AH116" i="1"/>
  <c r="AG116" i="1"/>
  <c r="AH113" i="1"/>
  <c r="AG113" i="1"/>
  <c r="AF85" i="1"/>
  <c r="AG85" i="1"/>
  <c r="X59" i="1"/>
  <c r="W59" i="1"/>
  <c r="X31" i="1"/>
  <c r="W31" i="1"/>
  <c r="AH173" i="1"/>
  <c r="AH168" i="1"/>
  <c r="AH167" i="1"/>
  <c r="X166" i="1"/>
  <c r="AT164" i="1"/>
  <c r="AT162" i="1"/>
  <c r="AT157" i="1"/>
  <c r="AH155" i="1"/>
  <c r="AH154" i="1"/>
  <c r="X153" i="1"/>
  <c r="AH150" i="1"/>
  <c r="AH146" i="1"/>
  <c r="AG145" i="1"/>
  <c r="AT144" i="1"/>
  <c r="AH142" i="1"/>
  <c r="AH138" i="1"/>
  <c r="X135" i="1"/>
  <c r="W132" i="1"/>
  <c r="AT127" i="1"/>
  <c r="AU127" i="1"/>
  <c r="AH119" i="1"/>
  <c r="AG120" i="1"/>
  <c r="AG118" i="1"/>
  <c r="AH105" i="1"/>
  <c r="AG105" i="1"/>
  <c r="AU95" i="1"/>
  <c r="AH85" i="1"/>
  <c r="Y84" i="1"/>
  <c r="W85" i="1"/>
  <c r="AT80" i="1"/>
  <c r="AU80" i="1"/>
  <c r="AH59" i="1"/>
  <c r="AU49" i="1"/>
  <c r="AT49" i="1"/>
  <c r="AH34" i="1"/>
  <c r="AF35" i="1"/>
  <c r="AU27" i="1"/>
  <c r="AT27" i="1"/>
  <c r="X23" i="1"/>
  <c r="W23" i="1"/>
  <c r="X19" i="1"/>
  <c r="AU230" i="1"/>
  <c r="Y229" i="1"/>
  <c r="Y228" i="1"/>
  <c r="X226" i="1"/>
  <c r="AH224" i="1"/>
  <c r="Y224" i="1"/>
  <c r="AF223" i="1"/>
  <c r="W223" i="1"/>
  <c r="AH221" i="1"/>
  <c r="AU219" i="1"/>
  <c r="AH219" i="1"/>
  <c r="AU218" i="1"/>
  <c r="Y218" i="1"/>
  <c r="Y217" i="1"/>
  <c r="AH214" i="1"/>
  <c r="AH213" i="1"/>
  <c r="X213" i="1"/>
  <c r="AH212" i="1"/>
  <c r="W207" i="1"/>
  <c r="AS206" i="1"/>
  <c r="AS204" i="1"/>
  <c r="W201" i="1"/>
  <c r="X199" i="1"/>
  <c r="AH198" i="1"/>
  <c r="AI198" i="1" s="1"/>
  <c r="AH197" i="1"/>
  <c r="X197" i="1"/>
  <c r="AH196" i="1"/>
  <c r="AH195" i="1"/>
  <c r="AF193" i="1"/>
  <c r="W191" i="1"/>
  <c r="AS190" i="1"/>
  <c r="AS188" i="1"/>
  <c r="AS184" i="1"/>
  <c r="AF181" i="1"/>
  <c r="AH179" i="1"/>
  <c r="AU178" i="1"/>
  <c r="AT176" i="1"/>
  <c r="Y177" i="1"/>
  <c r="AT175" i="1"/>
  <c r="AT174" i="1"/>
  <c r="AH172" i="1"/>
  <c r="X172" i="1"/>
  <c r="X171" i="1"/>
  <c r="AH170" i="1"/>
  <c r="AH169" i="1"/>
  <c r="AH166" i="1"/>
  <c r="AH165" i="1"/>
  <c r="X161" i="1"/>
  <c r="AH160" i="1"/>
  <c r="AH159" i="1"/>
  <c r="X158" i="1"/>
  <c r="AT156" i="1"/>
  <c r="AU154" i="1"/>
  <c r="AH153" i="1"/>
  <c r="AH152" i="1"/>
  <c r="X152" i="1"/>
  <c r="W150" i="1"/>
  <c r="AH149" i="1"/>
  <c r="AH147" i="1"/>
  <c r="X147" i="1"/>
  <c r="AT142" i="1"/>
  <c r="AF143" i="1"/>
  <c r="X142" i="1"/>
  <c r="AF141" i="1"/>
  <c r="AF139" i="1"/>
  <c r="X138" i="1"/>
  <c r="X133" i="1"/>
  <c r="AT131" i="1"/>
  <c r="AH130" i="1"/>
  <c r="X130" i="1"/>
  <c r="Y130" i="1"/>
  <c r="AU122" i="1"/>
  <c r="AG122" i="1"/>
  <c r="Y122" i="1"/>
  <c r="AF120" i="1"/>
  <c r="AF121" i="1"/>
  <c r="AH103" i="1"/>
  <c r="AG103" i="1"/>
  <c r="AT100" i="1"/>
  <c r="AG99" i="1"/>
  <c r="AH86" i="1"/>
  <c r="AT85" i="1"/>
  <c r="AF86" i="1"/>
  <c r="AH63" i="1"/>
  <c r="Y61" i="1"/>
  <c r="AU54" i="1"/>
  <c r="AT54" i="1"/>
  <c r="AU50" i="1"/>
  <c r="AU47" i="1"/>
  <c r="AT47" i="1"/>
  <c r="AS37" i="1"/>
  <c r="AS38" i="1"/>
  <c r="AT38" i="1"/>
  <c r="X28" i="1"/>
  <c r="X14" i="1"/>
  <c r="Y14" i="1"/>
  <c r="AU241" i="1"/>
  <c r="AH241" i="1"/>
  <c r="AG239" i="1"/>
  <c r="Y238" i="1"/>
  <c r="AU237" i="1"/>
  <c r="AF237" i="1"/>
  <c r="AG235" i="1"/>
  <c r="Y234" i="1"/>
  <c r="AU233" i="1"/>
  <c r="AF233" i="1"/>
  <c r="AG231" i="1"/>
  <c r="Y230" i="1"/>
  <c r="AU229" i="1"/>
  <c r="AH229" i="1"/>
  <c r="AH228" i="1"/>
  <c r="W229" i="1"/>
  <c r="AT227" i="1"/>
  <c r="AH227" i="1"/>
  <c r="AU226" i="1"/>
  <c r="AF227" i="1"/>
  <c r="AU225" i="1"/>
  <c r="AF225" i="1"/>
  <c r="AT223" i="1"/>
  <c r="AT222" i="1"/>
  <c r="AU221" i="1"/>
  <c r="AS221" i="1"/>
  <c r="AH220" i="1"/>
  <c r="AG217" i="1"/>
  <c r="AF215" i="1"/>
  <c r="AF213" i="1"/>
  <c r="W211" i="1"/>
  <c r="AS210" i="1"/>
  <c r="AS208" i="1"/>
  <c r="AS205" i="1"/>
  <c r="W205" i="1"/>
  <c r="X203" i="1"/>
  <c r="AH202" i="1"/>
  <c r="AH201" i="1"/>
  <c r="X201" i="1"/>
  <c r="AH200" i="1"/>
  <c r="AH199" i="1"/>
  <c r="AF199" i="1"/>
  <c r="AF197" i="1"/>
  <c r="AT194" i="1"/>
  <c r="W195" i="1"/>
  <c r="AS194" i="1"/>
  <c r="AS192" i="1"/>
  <c r="AS189" i="1"/>
  <c r="W189" i="1"/>
  <c r="X187" i="1"/>
  <c r="AH186" i="1"/>
  <c r="W185" i="1"/>
  <c r="X183" i="1"/>
  <c r="AH182" i="1"/>
  <c r="AT180" i="1"/>
  <c r="AT178" i="1"/>
  <c r="AS177" i="1"/>
  <c r="AT173" i="1"/>
  <c r="AH171" i="1"/>
  <c r="AU170" i="1"/>
  <c r="AT168" i="1"/>
  <c r="Y169" i="1"/>
  <c r="AT167" i="1"/>
  <c r="AT166" i="1"/>
  <c r="W166" i="1"/>
  <c r="AH164" i="1"/>
  <c r="X164" i="1"/>
  <c r="X163" i="1"/>
  <c r="AH162" i="1"/>
  <c r="X162" i="1"/>
  <c r="AH161" i="1"/>
  <c r="AH158" i="1"/>
  <c r="AH157" i="1"/>
  <c r="AT155" i="1"/>
  <c r="AS153" i="1"/>
  <c r="AT152" i="1"/>
  <c r="AH151" i="1"/>
  <c r="AT149" i="1"/>
  <c r="AT147" i="1"/>
  <c r="Y146" i="1"/>
  <c r="AA146" i="1" s="1"/>
  <c r="AU145" i="1"/>
  <c r="AU143" i="1"/>
  <c r="X143" i="1"/>
  <c r="Y142" i="1"/>
  <c r="AT140" i="1"/>
  <c r="AG139" i="1"/>
  <c r="AT138" i="1"/>
  <c r="Y138" i="1"/>
  <c r="AH134" i="1"/>
  <c r="X134" i="1"/>
  <c r="AT130" i="1"/>
  <c r="AF131" i="1"/>
  <c r="AS129" i="1"/>
  <c r="AF127" i="1"/>
  <c r="Y123" i="1"/>
  <c r="AS123" i="1"/>
  <c r="AS122" i="1"/>
  <c r="AU107" i="1"/>
  <c r="AS106" i="1"/>
  <c r="X98" i="1"/>
  <c r="Y95" i="1"/>
  <c r="AG94" i="1"/>
  <c r="AH94" i="1"/>
  <c r="W94" i="1"/>
  <c r="Y94" i="1"/>
  <c r="X92" i="1"/>
  <c r="AU90" i="1"/>
  <c r="AU87" i="1"/>
  <c r="X82" i="1"/>
  <c r="AS81" i="1"/>
  <c r="AF74" i="1"/>
  <c r="AH74" i="1"/>
  <c r="AT71" i="1"/>
  <c r="X66" i="1"/>
  <c r="AU62" i="1"/>
  <c r="AT61" i="1"/>
  <c r="X61" i="1"/>
  <c r="AF57" i="1"/>
  <c r="AU55" i="1"/>
  <c r="AT55" i="1"/>
  <c r="Y55" i="1"/>
  <c r="AU51" i="1"/>
  <c r="AT51" i="1"/>
  <c r="AU45" i="1"/>
  <c r="AT45" i="1"/>
  <c r="AT14" i="1"/>
  <c r="AH14" i="1"/>
  <c r="Y13" i="1"/>
  <c r="X13" i="1"/>
  <c r="X128" i="1"/>
  <c r="AS127" i="1"/>
  <c r="AU125" i="1"/>
  <c r="AU124" i="1"/>
  <c r="AT124" i="1"/>
  <c r="AS121" i="1"/>
  <c r="AU118" i="1"/>
  <c r="AS118" i="1"/>
  <c r="X115" i="1"/>
  <c r="AU115" i="1"/>
  <c r="AS114" i="1"/>
  <c r="AH111" i="1"/>
  <c r="X111" i="1"/>
  <c r="AT109" i="1"/>
  <c r="AT108" i="1"/>
  <c r="AT107" i="1"/>
  <c r="AH106" i="1"/>
  <c r="AU105" i="1"/>
  <c r="AH104" i="1"/>
  <c r="AT102" i="1"/>
  <c r="AH101" i="1"/>
  <c r="AG101" i="1"/>
  <c r="X101" i="1"/>
  <c r="AT99" i="1"/>
  <c r="AS96" i="1"/>
  <c r="AH95" i="1"/>
  <c r="AT91" i="1"/>
  <c r="AF92" i="1"/>
  <c r="Y91" i="1"/>
  <c r="X91" i="1"/>
  <c r="X88" i="1"/>
  <c r="AT83" i="1"/>
  <c r="AF84" i="1"/>
  <c r="AH79" i="1"/>
  <c r="X78" i="1"/>
  <c r="AH75" i="1"/>
  <c r="X72" i="1"/>
  <c r="X60" i="1"/>
  <c r="AF54" i="1"/>
  <c r="AH53" i="1"/>
  <c r="Y52" i="1"/>
  <c r="AS51" i="1"/>
  <c r="AS49" i="1"/>
  <c r="X40" i="1"/>
  <c r="W40" i="1"/>
  <c r="AU38" i="1"/>
  <c r="AU30" i="1"/>
  <c r="AH30" i="1"/>
  <c r="W22" i="1"/>
  <c r="AH11" i="1"/>
  <c r="AG12" i="1"/>
  <c r="X9" i="1"/>
  <c r="AG6" i="1"/>
  <c r="X5" i="1"/>
  <c r="Y126" i="1"/>
  <c r="Y125" i="1"/>
  <c r="AU121" i="1"/>
  <c r="AF119" i="1"/>
  <c r="AH117" i="1"/>
  <c r="X117" i="1"/>
  <c r="X116" i="1"/>
  <c r="AH115" i="1"/>
  <c r="AF115" i="1"/>
  <c r="AT113" i="1"/>
  <c r="AT112" i="1"/>
  <c r="AU111" i="1"/>
  <c r="X110" i="1"/>
  <c r="AH109" i="1"/>
  <c r="AG109" i="1"/>
  <c r="AT106" i="1"/>
  <c r="AF107" i="1"/>
  <c r="X102" i="1"/>
  <c r="AG97" i="1"/>
  <c r="AU92" i="1"/>
  <c r="AH92" i="1"/>
  <c r="AU91" i="1"/>
  <c r="AT89" i="1"/>
  <c r="AF88" i="1"/>
  <c r="X86" i="1"/>
  <c r="AU85" i="1"/>
  <c r="AS85" i="1"/>
  <c r="AT79" i="1"/>
  <c r="X79" i="1"/>
  <c r="Z79" i="1" s="1"/>
  <c r="AG76" i="1"/>
  <c r="AT75" i="1"/>
  <c r="AF72" i="1"/>
  <c r="X71" i="1"/>
  <c r="AH67" i="1"/>
  <c r="X67" i="1"/>
  <c r="X64" i="1"/>
  <c r="AU60" i="1"/>
  <c r="AT60" i="1"/>
  <c r="Y59" i="1"/>
  <c r="AG58" i="1"/>
  <c r="Y56" i="1"/>
  <c r="X56" i="1"/>
  <c r="Y53" i="1"/>
  <c r="AT52" i="1"/>
  <c r="AG47" i="1"/>
  <c r="AS47" i="1"/>
  <c r="Y46" i="1"/>
  <c r="X46" i="1"/>
  <c r="Y44" i="1"/>
  <c r="AU43" i="1"/>
  <c r="AS43" i="1"/>
  <c r="AH35" i="1"/>
  <c r="AF36" i="1"/>
  <c r="AU34" i="1"/>
  <c r="AT34" i="1"/>
  <c r="AH33" i="1"/>
  <c r="Y32" i="1"/>
  <c r="X32" i="1"/>
  <c r="Y27" i="1"/>
  <c r="AS26" i="1"/>
  <c r="AS27" i="1"/>
  <c r="AH26" i="1"/>
  <c r="AS25" i="1"/>
  <c r="AS21" i="1"/>
  <c r="W12" i="1"/>
  <c r="AT129" i="1"/>
  <c r="AU128" i="1"/>
  <c r="Y127" i="1"/>
  <c r="AU126" i="1"/>
  <c r="W126" i="1"/>
  <c r="AS125" i="1"/>
  <c r="AF123" i="1"/>
  <c r="Y121" i="1"/>
  <c r="AU120" i="1"/>
  <c r="AT116" i="1"/>
  <c r="AF117" i="1"/>
  <c r="AT115" i="1"/>
  <c r="AH114" i="1"/>
  <c r="AU113" i="1"/>
  <c r="X112" i="1"/>
  <c r="AT110" i="1"/>
  <c r="AF111" i="1"/>
  <c r="AU109" i="1"/>
  <c r="X108" i="1"/>
  <c r="AH107" i="1"/>
  <c r="X107" i="1"/>
  <c r="AT104" i="1"/>
  <c r="AF105" i="1"/>
  <c r="AT103" i="1"/>
  <c r="AH102" i="1"/>
  <c r="X100" i="1"/>
  <c r="AT98" i="1"/>
  <c r="AF99" i="1"/>
  <c r="AH97" i="1"/>
  <c r="X97" i="1"/>
  <c r="AU96" i="1"/>
  <c r="X96" i="1"/>
  <c r="AF96" i="1"/>
  <c r="AT94" i="1"/>
  <c r="X93" i="1"/>
  <c r="AS91" i="1"/>
  <c r="W91" i="1"/>
  <c r="AT88" i="1"/>
  <c r="AH88" i="1"/>
  <c r="Y88" i="1"/>
  <c r="AH87" i="1"/>
  <c r="AT86" i="1"/>
  <c r="X84" i="1"/>
  <c r="AT81" i="1"/>
  <c r="AF82" i="1"/>
  <c r="AU78" i="1"/>
  <c r="AT77" i="1"/>
  <c r="AF78" i="1"/>
  <c r="X74" i="1"/>
  <c r="AH71" i="1"/>
  <c r="X70" i="1"/>
  <c r="AG68" i="1"/>
  <c r="AT67" i="1"/>
  <c r="AF68" i="1"/>
  <c r="AT64" i="1"/>
  <c r="AT63" i="1"/>
  <c r="AF64" i="1"/>
  <c r="X63" i="1"/>
  <c r="AG60" i="1"/>
  <c r="AF60" i="1"/>
  <c r="AU57" i="1"/>
  <c r="AG57" i="1"/>
  <c r="W58" i="1"/>
  <c r="AU56" i="1"/>
  <c r="AH55" i="1"/>
  <c r="AS55" i="1"/>
  <c r="AH54" i="1"/>
  <c r="AU52" i="1"/>
  <c r="Y48" i="1"/>
  <c r="X48" i="1"/>
  <c r="Y47" i="1"/>
  <c r="AU46" i="1"/>
  <c r="AG43" i="1"/>
  <c r="W44" i="1"/>
  <c r="AU42" i="1"/>
  <c r="AU39" i="1"/>
  <c r="AU37" i="1"/>
  <c r="Y31" i="1"/>
  <c r="AS30" i="1"/>
  <c r="AS31" i="1"/>
  <c r="Y28" i="1"/>
  <c r="AU26" i="1"/>
  <c r="AG24" i="1"/>
  <c r="W24" i="1"/>
  <c r="Y24" i="1"/>
  <c r="AS23" i="1"/>
  <c r="AU23" i="1"/>
  <c r="Y17" i="1"/>
  <c r="AT13" i="1"/>
  <c r="AU13" i="1"/>
  <c r="W10" i="1"/>
  <c r="AU8" i="1"/>
  <c r="AH8" i="1"/>
  <c r="AG7" i="1"/>
  <c r="AS7" i="1"/>
  <c r="Y45" i="1"/>
  <c r="AU44" i="1"/>
  <c r="Y43" i="1"/>
  <c r="AS41" i="1"/>
  <c r="AG40" i="1"/>
  <c r="Y40" i="1"/>
  <c r="Z40" i="1" s="1"/>
  <c r="Y39" i="1"/>
  <c r="AH38" i="1"/>
  <c r="Y37" i="1"/>
  <c r="AU36" i="1"/>
  <c r="AG36" i="1"/>
  <c r="AG33" i="1"/>
  <c r="Y30" i="1"/>
  <c r="AU29" i="1"/>
  <c r="AG29" i="1"/>
  <c r="AT25" i="1"/>
  <c r="W26" i="1"/>
  <c r="AG23" i="1"/>
  <c r="Y23" i="1"/>
  <c r="AT21" i="1"/>
  <c r="Y21" i="1"/>
  <c r="AS19" i="1"/>
  <c r="AS17" i="1"/>
  <c r="AG16" i="1"/>
  <c r="AS13" i="1"/>
  <c r="AH12" i="1"/>
  <c r="X12" i="1"/>
  <c r="AG11" i="1"/>
  <c r="Y11" i="1"/>
  <c r="AG9" i="1"/>
  <c r="Y9" i="1"/>
  <c r="AG5" i="1"/>
  <c r="AG48" i="1"/>
  <c r="Y42" i="1"/>
  <c r="AU41" i="1"/>
  <c r="AG41" i="1"/>
  <c r="W42" i="1"/>
  <c r="AU40" i="1"/>
  <c r="AF39" i="1"/>
  <c r="AH39" i="1"/>
  <c r="Y36" i="1"/>
  <c r="AU35" i="1"/>
  <c r="AG35" i="1"/>
  <c r="AG34" i="1"/>
  <c r="AU33" i="1"/>
  <c r="Y33" i="1"/>
  <c r="AU32" i="1"/>
  <c r="Y29" i="1"/>
  <c r="AU28" i="1"/>
  <c r="Y25" i="1"/>
  <c r="AF25" i="1"/>
  <c r="X24" i="1"/>
  <c r="AT23" i="1"/>
  <c r="AG19" i="1"/>
  <c r="W20" i="1"/>
  <c r="X18" i="1"/>
  <c r="AG17" i="1"/>
  <c r="W18" i="1"/>
  <c r="AU16" i="1"/>
  <c r="AG15" i="1"/>
  <c r="AS15" i="1"/>
  <c r="AG13" i="1"/>
  <c r="W14" i="1"/>
  <c r="AT9" i="1"/>
  <c r="AH7" i="1"/>
  <c r="AH6" i="1"/>
  <c r="AF245" i="1"/>
  <c r="AF243" i="1"/>
  <c r="X243" i="1"/>
  <c r="AT242" i="1"/>
  <c r="AH240" i="1"/>
  <c r="X235" i="1"/>
  <c r="AT234" i="1"/>
  <c r="AT232" i="1"/>
  <c r="X231" i="1"/>
  <c r="X229" i="1"/>
  <c r="AU227" i="1"/>
  <c r="AS226" i="1"/>
  <c r="X224" i="1"/>
  <c r="Y222" i="1"/>
  <c r="X216" i="1"/>
  <c r="AS211" i="1"/>
  <c r="W210" i="1"/>
  <c r="AS203" i="1"/>
  <c r="AU200" i="1"/>
  <c r="AU188" i="1"/>
  <c r="AS187" i="1"/>
  <c r="AU184" i="1"/>
  <c r="AS183" i="1"/>
  <c r="AG177" i="1"/>
  <c r="AS175" i="1"/>
  <c r="Y174" i="1"/>
  <c r="W175" i="1"/>
  <c r="AU159" i="1"/>
  <c r="AS160" i="1"/>
  <c r="X132" i="1"/>
  <c r="Y132" i="1"/>
  <c r="AG123" i="1"/>
  <c r="AH123" i="1"/>
  <c r="AU83" i="1"/>
  <c r="AS84" i="1"/>
  <c r="AT84" i="1"/>
  <c r="W16" i="1"/>
  <c r="Y16" i="1"/>
  <c r="AH10" i="1"/>
  <c r="AG10" i="1"/>
  <c r="W8" i="1"/>
  <c r="Y8" i="1"/>
  <c r="AG248" i="1"/>
  <c r="Y248" i="1"/>
  <c r="AU247" i="1"/>
  <c r="AG246" i="1"/>
  <c r="Y246" i="1"/>
  <c r="AU245" i="1"/>
  <c r="AG244" i="1"/>
  <c r="Y244" i="1"/>
  <c r="AU243" i="1"/>
  <c r="AG242" i="1"/>
  <c r="AG238" i="1"/>
  <c r="AG236" i="1"/>
  <c r="AG234" i="1"/>
  <c r="AG232" i="1"/>
  <c r="AG230" i="1"/>
  <c r="AG228" i="1"/>
  <c r="AG227" i="1"/>
  <c r="W227" i="1"/>
  <c r="AH225" i="1"/>
  <c r="AS224" i="1"/>
  <c r="X223" i="1"/>
  <c r="AH222" i="1"/>
  <c r="AT220" i="1"/>
  <c r="AT219" i="1"/>
  <c r="AG219" i="1"/>
  <c r="W219" i="1"/>
  <c r="AH217" i="1"/>
  <c r="AS216" i="1"/>
  <c r="AH215" i="1"/>
  <c r="AU214" i="1"/>
  <c r="AU213" i="1"/>
  <c r="AT212" i="1"/>
  <c r="Y212" i="1"/>
  <c r="AH211" i="1"/>
  <c r="AU210" i="1"/>
  <c r="AU209" i="1"/>
  <c r="AT208" i="1"/>
  <c r="Y208" i="1"/>
  <c r="AH207" i="1"/>
  <c r="AU206" i="1"/>
  <c r="AU205" i="1"/>
  <c r="Y204" i="1"/>
  <c r="AG203" i="1"/>
  <c r="AU201" i="1"/>
  <c r="Y200" i="1"/>
  <c r="AG199" i="1"/>
  <c r="AU197" i="1"/>
  <c r="Y196" i="1"/>
  <c r="AG195" i="1"/>
  <c r="AU193" i="1"/>
  <c r="Y192" i="1"/>
  <c r="AG191" i="1"/>
  <c r="AU189" i="1"/>
  <c r="Y188" i="1"/>
  <c r="AG187" i="1"/>
  <c r="AU185" i="1"/>
  <c r="Y184" i="1"/>
  <c r="AG183" i="1"/>
  <c r="AU181" i="1"/>
  <c r="Y180" i="1"/>
  <c r="W181" i="1"/>
  <c r="Y179" i="1"/>
  <c r="X175" i="1"/>
  <c r="AU173" i="1"/>
  <c r="AS174" i="1"/>
  <c r="Y172" i="1"/>
  <c r="W173" i="1"/>
  <c r="Y171" i="1"/>
  <c r="X167" i="1"/>
  <c r="AU165" i="1"/>
  <c r="AS166" i="1"/>
  <c r="Y164" i="1"/>
  <c r="W165" i="1"/>
  <c r="Y163" i="1"/>
  <c r="X159" i="1"/>
  <c r="AU157" i="1"/>
  <c r="AS158" i="1"/>
  <c r="Y156" i="1"/>
  <c r="W157" i="1"/>
  <c r="Y155" i="1"/>
  <c r="X151" i="1"/>
  <c r="AU149" i="1"/>
  <c r="AS150" i="1"/>
  <c r="Y148" i="1"/>
  <c r="W149" i="1"/>
  <c r="Y147" i="1"/>
  <c r="AG143" i="1"/>
  <c r="AH143" i="1"/>
  <c r="Y143" i="1"/>
  <c r="AU142" i="1"/>
  <c r="AS143" i="1"/>
  <c r="AT143" i="1"/>
  <c r="AT141" i="1"/>
  <c r="AU141" i="1"/>
  <c r="AS131" i="1"/>
  <c r="AU131" i="1"/>
  <c r="AU123" i="1"/>
  <c r="AT123" i="1"/>
  <c r="AF247" i="1"/>
  <c r="X247" i="1"/>
  <c r="AT246" i="1"/>
  <c r="X245" i="1"/>
  <c r="AT244" i="1"/>
  <c r="AF241" i="1"/>
  <c r="X241" i="1"/>
  <c r="Z241" i="1" s="1"/>
  <c r="AT240" i="1"/>
  <c r="X239" i="1"/>
  <c r="AT238" i="1"/>
  <c r="X237" i="1"/>
  <c r="AT236" i="1"/>
  <c r="AF235" i="1"/>
  <c r="AF229" i="1"/>
  <c r="AF226" i="1"/>
  <c r="AG224" i="1"/>
  <c r="AS223" i="1"/>
  <c r="W221" i="1"/>
  <c r="AS218" i="1"/>
  <c r="W218" i="1"/>
  <c r="Y215" i="1"/>
  <c r="Y211" i="1"/>
  <c r="AU204" i="1"/>
  <c r="AS199" i="1"/>
  <c r="AU196" i="1"/>
  <c r="AS195" i="1"/>
  <c r="AU192" i="1"/>
  <c r="AS191" i="1"/>
  <c r="W174" i="1"/>
  <c r="AU167" i="1"/>
  <c r="AS168" i="1"/>
  <c r="AG161" i="1"/>
  <c r="AU151" i="1"/>
  <c r="AS152" i="1"/>
  <c r="AH141" i="1"/>
  <c r="AF140" i="1"/>
  <c r="AG137" i="1"/>
  <c r="AH137" i="1"/>
  <c r="Y120" i="1"/>
  <c r="X120" i="1"/>
  <c r="AF242" i="1"/>
  <c r="AF240" i="1"/>
  <c r="AH239" i="1"/>
  <c r="AF238" i="1"/>
  <c r="AH237" i="1"/>
  <c r="AF236" i="1"/>
  <c r="AF234" i="1"/>
  <c r="AH233" i="1"/>
  <c r="AF232" i="1"/>
  <c r="AH231" i="1"/>
  <c r="AF230" i="1"/>
  <c r="AS227" i="1"/>
  <c r="W222" i="1"/>
  <c r="AS219" i="1"/>
  <c r="AU215" i="1"/>
  <c r="X215" i="1"/>
  <c r="Y213" i="1"/>
  <c r="X211" i="1"/>
  <c r="Y209" i="1"/>
  <c r="X207" i="1"/>
  <c r="AT204" i="1"/>
  <c r="Y203" i="1"/>
  <c r="AU202" i="1"/>
  <c r="AT200" i="1"/>
  <c r="Y199" i="1"/>
  <c r="AU198" i="1"/>
  <c r="AT196" i="1"/>
  <c r="Y195" i="1"/>
  <c r="AU194" i="1"/>
  <c r="AT192" i="1"/>
  <c r="Y191" i="1"/>
  <c r="AU190" i="1"/>
  <c r="AT188" i="1"/>
  <c r="Y187" i="1"/>
  <c r="AU186" i="1"/>
  <c r="AT184" i="1"/>
  <c r="Y183" i="1"/>
  <c r="AU182" i="1"/>
  <c r="X181" i="1"/>
  <c r="AU179" i="1"/>
  <c r="AS180" i="1"/>
  <c r="Y178" i="1"/>
  <c r="W179" i="1"/>
  <c r="X173" i="1"/>
  <c r="AU171" i="1"/>
  <c r="AS172" i="1"/>
  <c r="Y170" i="1"/>
  <c r="W171" i="1"/>
  <c r="AU168" i="1"/>
  <c r="X165" i="1"/>
  <c r="AU163" i="1"/>
  <c r="AS164" i="1"/>
  <c r="Y162" i="1"/>
  <c r="W163" i="1"/>
  <c r="AU160" i="1"/>
  <c r="X157" i="1"/>
  <c r="AU155" i="1"/>
  <c r="AS156" i="1"/>
  <c r="Y154" i="1"/>
  <c r="W155" i="1"/>
  <c r="AU152" i="1"/>
  <c r="X149" i="1"/>
  <c r="AU147" i="1"/>
  <c r="AS148" i="1"/>
  <c r="AU146" i="1"/>
  <c r="AH145" i="1"/>
  <c r="Y144" i="1"/>
  <c r="W145" i="1"/>
  <c r="Y139" i="1"/>
  <c r="W140" i="1"/>
  <c r="Y140" i="1"/>
  <c r="Y134" i="1"/>
  <c r="AG127" i="1"/>
  <c r="AH127" i="1"/>
  <c r="AH125" i="1"/>
  <c r="Y124" i="1"/>
  <c r="X124" i="1"/>
  <c r="Y72" i="1"/>
  <c r="W73" i="1"/>
  <c r="Y73" i="1"/>
  <c r="AU67" i="1"/>
  <c r="AS68" i="1"/>
  <c r="AU68" i="1"/>
  <c r="AT248" i="1"/>
  <c r="X233" i="1"/>
  <c r="AT230" i="1"/>
  <c r="AT228" i="1"/>
  <c r="AT221" i="1"/>
  <c r="AF218" i="1"/>
  <c r="AG216" i="1"/>
  <c r="W214" i="1"/>
  <c r="AS207" i="1"/>
  <c r="Y207" i="1"/>
  <c r="W206" i="1"/>
  <c r="W202" i="1"/>
  <c r="W198" i="1"/>
  <c r="W194" i="1"/>
  <c r="W190" i="1"/>
  <c r="W186" i="1"/>
  <c r="W182" i="1"/>
  <c r="AU175" i="1"/>
  <c r="AS176" i="1"/>
  <c r="AG169" i="1"/>
  <c r="AS167" i="1"/>
  <c r="Y166" i="1"/>
  <c r="W167" i="1"/>
  <c r="AS159" i="1"/>
  <c r="Y158" i="1"/>
  <c r="W159" i="1"/>
  <c r="AG153" i="1"/>
  <c r="AS151" i="1"/>
  <c r="Y150" i="1"/>
  <c r="W151" i="1"/>
  <c r="AG138" i="1"/>
  <c r="AI138" i="1" s="1"/>
  <c r="X227" i="1"/>
  <c r="Z227" i="1" s="1"/>
  <c r="AH226" i="1"/>
  <c r="AT224" i="1"/>
  <c r="X219" i="1"/>
  <c r="AH218" i="1"/>
  <c r="AT216" i="1"/>
  <c r="AT214" i="1"/>
  <c r="Y214" i="1"/>
  <c r="AA214" i="1" s="1"/>
  <c r="AU212" i="1"/>
  <c r="AU211" i="1"/>
  <c r="AT210" i="1"/>
  <c r="Y210" i="1"/>
  <c r="AA210" i="1" s="1"/>
  <c r="AU208" i="1"/>
  <c r="AU207" i="1"/>
  <c r="AT206" i="1"/>
  <c r="Y206" i="1"/>
  <c r="AG205" i="1"/>
  <c r="AU203" i="1"/>
  <c r="Y202" i="1"/>
  <c r="AG201" i="1"/>
  <c r="AU199" i="1"/>
  <c r="Y198" i="1"/>
  <c r="AG197" i="1"/>
  <c r="AU195" i="1"/>
  <c r="Y194" i="1"/>
  <c r="AG193" i="1"/>
  <c r="AU191" i="1"/>
  <c r="AI190" i="1"/>
  <c r="Y190" i="1"/>
  <c r="AA190" i="1" s="1"/>
  <c r="AG189" i="1"/>
  <c r="AU187" i="1"/>
  <c r="Y186" i="1"/>
  <c r="AA186" i="1" s="1"/>
  <c r="AU183" i="1"/>
  <c r="Y182" i="1"/>
  <c r="AU177" i="1"/>
  <c r="AS178" i="1"/>
  <c r="Y176" i="1"/>
  <c r="W177" i="1"/>
  <c r="Y175" i="1"/>
  <c r="AU169" i="1"/>
  <c r="AS170" i="1"/>
  <c r="Y168" i="1"/>
  <c r="W169" i="1"/>
  <c r="Y167" i="1"/>
  <c r="AU161" i="1"/>
  <c r="AS162" i="1"/>
  <c r="Y160" i="1"/>
  <c r="W161" i="1"/>
  <c r="Y159" i="1"/>
  <c r="AU153" i="1"/>
  <c r="AS154" i="1"/>
  <c r="Y152" i="1"/>
  <c r="W153" i="1"/>
  <c r="Y151" i="1"/>
  <c r="AU144" i="1"/>
  <c r="AS145" i="1"/>
  <c r="AU134" i="1"/>
  <c r="AS135" i="1"/>
  <c r="AT133" i="1"/>
  <c r="AU133" i="1"/>
  <c r="AU119" i="1"/>
  <c r="AT119" i="1"/>
  <c r="Y119" i="1"/>
  <c r="W120" i="1"/>
  <c r="Y5" i="1"/>
  <c r="W6" i="1"/>
  <c r="Y6" i="1"/>
  <c r="AU140" i="1"/>
  <c r="AS141" i="1"/>
  <c r="AH139" i="1"/>
  <c r="Y137" i="1"/>
  <c r="W138" i="1"/>
  <c r="AH136" i="1"/>
  <c r="AU132" i="1"/>
  <c r="AS133" i="1"/>
  <c r="AH131" i="1"/>
  <c r="AU129" i="1"/>
  <c r="AH128" i="1"/>
  <c r="AH126" i="1"/>
  <c r="AH122" i="1"/>
  <c r="AG141" i="1"/>
  <c r="AU138" i="1"/>
  <c r="AS139" i="1"/>
  <c r="Y135" i="1"/>
  <c r="W136" i="1"/>
  <c r="AG133" i="1"/>
  <c r="AG125" i="1"/>
  <c r="AG121" i="1"/>
  <c r="Y117" i="1"/>
  <c r="AU116" i="1"/>
  <c r="AS117" i="1"/>
  <c r="X85" i="1"/>
  <c r="Y85" i="1"/>
  <c r="AG78" i="1"/>
  <c r="AH78" i="1"/>
  <c r="X75" i="1"/>
  <c r="Y75" i="1"/>
  <c r="AG62" i="1"/>
  <c r="AH62" i="1"/>
  <c r="X145" i="1"/>
  <c r="AH144" i="1"/>
  <c r="Y141" i="1"/>
  <c r="W142" i="1"/>
  <c r="AH140" i="1"/>
  <c r="AU136" i="1"/>
  <c r="AS137" i="1"/>
  <c r="Y136" i="1"/>
  <c r="Y133" i="1"/>
  <c r="W134" i="1"/>
  <c r="AH132" i="1"/>
  <c r="AU130" i="1"/>
  <c r="Y129" i="1"/>
  <c r="X126" i="1"/>
  <c r="AT125" i="1"/>
  <c r="AH124" i="1"/>
  <c r="X122" i="1"/>
  <c r="AT121" i="1"/>
  <c r="AH120" i="1"/>
  <c r="AU117" i="1"/>
  <c r="AT97" i="1"/>
  <c r="AU97" i="1"/>
  <c r="AG90" i="1"/>
  <c r="AH90" i="1"/>
  <c r="AT82" i="1"/>
  <c r="AU82" i="1"/>
  <c r="AT66" i="1"/>
  <c r="AU66" i="1"/>
  <c r="AS119" i="1"/>
  <c r="Y116" i="1"/>
  <c r="Y115" i="1"/>
  <c r="W116" i="1"/>
  <c r="Y114" i="1"/>
  <c r="Y113" i="1"/>
  <c r="AA113" i="1" s="1"/>
  <c r="W114" i="1"/>
  <c r="Y112" i="1"/>
  <c r="Y111" i="1"/>
  <c r="W112" i="1"/>
  <c r="Y110" i="1"/>
  <c r="Y109" i="1"/>
  <c r="W110" i="1"/>
  <c r="Y108" i="1"/>
  <c r="Y107" i="1"/>
  <c r="W108" i="1"/>
  <c r="Y106" i="1"/>
  <c r="Y105" i="1"/>
  <c r="AA105" i="1" s="1"/>
  <c r="W106" i="1"/>
  <c r="Y104" i="1"/>
  <c r="AU103" i="1"/>
  <c r="Y103" i="1"/>
  <c r="W104" i="1"/>
  <c r="Y102" i="1"/>
  <c r="AU101" i="1"/>
  <c r="AW101" i="1" s="1"/>
  <c r="Y101" i="1"/>
  <c r="W102" i="1"/>
  <c r="Y100" i="1"/>
  <c r="AU99" i="1"/>
  <c r="Y99" i="1"/>
  <c r="W100" i="1"/>
  <c r="Y98" i="1"/>
  <c r="Y89" i="1"/>
  <c r="W90" i="1"/>
  <c r="AU86" i="1"/>
  <c r="AS87" i="1"/>
  <c r="AU84" i="1"/>
  <c r="X81" i="1"/>
  <c r="AT68" i="1"/>
  <c r="X65" i="1"/>
  <c r="X119" i="1"/>
  <c r="AH118" i="1"/>
  <c r="AU114" i="1"/>
  <c r="AS115" i="1"/>
  <c r="AU112" i="1"/>
  <c r="AS113" i="1"/>
  <c r="AU110" i="1"/>
  <c r="AS111" i="1"/>
  <c r="AU108" i="1"/>
  <c r="AS109" i="1"/>
  <c r="AU106" i="1"/>
  <c r="AS107" i="1"/>
  <c r="AU104" i="1"/>
  <c r="AS105" i="1"/>
  <c r="AU102" i="1"/>
  <c r="AS103" i="1"/>
  <c r="AU100" i="1"/>
  <c r="AS101" i="1"/>
  <c r="AU98" i="1"/>
  <c r="AS99" i="1"/>
  <c r="Y92" i="1"/>
  <c r="W93" i="1"/>
  <c r="Y90" i="1"/>
  <c r="AU89" i="1"/>
  <c r="AS90" i="1"/>
  <c r="AG88" i="1"/>
  <c r="Y80" i="1"/>
  <c r="W81" i="1"/>
  <c r="Y81" i="1"/>
  <c r="AU75" i="1"/>
  <c r="AS76" i="1"/>
  <c r="AT74" i="1"/>
  <c r="AU74" i="1"/>
  <c r="AG70" i="1"/>
  <c r="AH70" i="1"/>
  <c r="Y64" i="1"/>
  <c r="W65" i="1"/>
  <c r="Y65" i="1"/>
  <c r="Y54" i="1"/>
  <c r="X54" i="1"/>
  <c r="AT117" i="1"/>
  <c r="Y97" i="1"/>
  <c r="W98" i="1"/>
  <c r="AG96" i="1"/>
  <c r="AH96" i="1"/>
  <c r="Y96" i="1"/>
  <c r="AU94" i="1"/>
  <c r="AS95" i="1"/>
  <c r="AU93" i="1"/>
  <c r="Y93" i="1"/>
  <c r="Y83" i="1"/>
  <c r="AT76" i="1"/>
  <c r="X73" i="1"/>
  <c r="Y67" i="1"/>
  <c r="AH93" i="1"/>
  <c r="AU81" i="1"/>
  <c r="AS82" i="1"/>
  <c r="W79" i="1"/>
  <c r="AH77" i="1"/>
  <c r="AU73" i="1"/>
  <c r="AS74" i="1"/>
  <c r="Y70" i="1"/>
  <c r="W71" i="1"/>
  <c r="AH69" i="1"/>
  <c r="AU65" i="1"/>
  <c r="AS66" i="1"/>
  <c r="Y62" i="1"/>
  <c r="W63" i="1"/>
  <c r="AH61" i="1"/>
  <c r="AT59" i="1"/>
  <c r="AH58" i="1"/>
  <c r="AF59" i="1"/>
  <c r="Y58" i="1"/>
  <c r="X58" i="1"/>
  <c r="Y50" i="1"/>
  <c r="X50" i="1"/>
  <c r="AG82" i="1"/>
  <c r="AU79" i="1"/>
  <c r="AS80" i="1"/>
  <c r="Y76" i="1"/>
  <c r="W77" i="1"/>
  <c r="AG74" i="1"/>
  <c r="AU71" i="1"/>
  <c r="AS72" i="1"/>
  <c r="Y68" i="1"/>
  <c r="W69" i="1"/>
  <c r="AG66" i="1"/>
  <c r="AU63" i="1"/>
  <c r="AS64" i="1"/>
  <c r="AU59" i="1"/>
  <c r="AG44" i="1"/>
  <c r="AH44" i="1"/>
  <c r="AH41" i="1"/>
  <c r="AF42" i="1"/>
  <c r="AH42" i="1"/>
  <c r="AT95" i="1"/>
  <c r="X90" i="1"/>
  <c r="AH89" i="1"/>
  <c r="AT87" i="1"/>
  <c r="AH84" i="1"/>
  <c r="Y82" i="1"/>
  <c r="W83" i="1"/>
  <c r="AH81" i="1"/>
  <c r="AG80" i="1"/>
  <c r="AU77" i="1"/>
  <c r="AS78" i="1"/>
  <c r="Y77" i="1"/>
  <c r="AH76" i="1"/>
  <c r="Y74" i="1"/>
  <c r="W75" i="1"/>
  <c r="AH73" i="1"/>
  <c r="AG72" i="1"/>
  <c r="AU69" i="1"/>
  <c r="AS70" i="1"/>
  <c r="AH68" i="1"/>
  <c r="Y66" i="1"/>
  <c r="W67" i="1"/>
  <c r="AH65" i="1"/>
  <c r="AG64" i="1"/>
  <c r="AU61" i="1"/>
  <c r="AS62" i="1"/>
  <c r="AU58" i="1"/>
  <c r="AH57" i="1"/>
  <c r="AH49" i="1"/>
  <c r="AF50" i="1"/>
  <c r="AH50" i="1"/>
  <c r="AG50" i="1"/>
  <c r="AH47" i="1"/>
  <c r="AF48" i="1"/>
  <c r="AG42" i="1"/>
  <c r="AG20" i="1"/>
  <c r="AH20" i="1"/>
  <c r="AT57" i="1"/>
  <c r="AT53" i="1"/>
  <c r="AH51" i="1"/>
  <c r="AH45" i="1"/>
  <c r="AF46" i="1"/>
  <c r="AH37" i="1"/>
  <c r="AH17" i="1"/>
  <c r="AF18" i="1"/>
  <c r="AH18" i="1"/>
  <c r="AG53" i="1"/>
  <c r="X52" i="1"/>
  <c r="AG46" i="1"/>
  <c r="AH43" i="1"/>
  <c r="AF44" i="1"/>
  <c r="AH36" i="1"/>
  <c r="AH31" i="1"/>
  <c r="AF32" i="1"/>
  <c r="AH32" i="1"/>
  <c r="AG18" i="1"/>
  <c r="AG28" i="1"/>
  <c r="X22" i="1"/>
  <c r="Y22" i="1"/>
  <c r="AU19" i="1"/>
  <c r="AS11" i="1"/>
  <c r="AU11" i="1"/>
  <c r="AH27" i="1"/>
  <c r="AF28" i="1"/>
  <c r="AT15" i="1"/>
  <c r="AU15" i="1"/>
  <c r="AT5" i="1"/>
  <c r="AU5" i="1"/>
  <c r="AG32" i="1"/>
  <c r="AH29" i="1"/>
  <c r="AF30" i="1"/>
  <c r="AH28" i="1"/>
  <c r="X10" i="1"/>
  <c r="Y10" i="1"/>
  <c r="AG25" i="1"/>
  <c r="AU24" i="1"/>
  <c r="AU22" i="1"/>
  <c r="X20" i="1"/>
  <c r="Y19" i="1"/>
  <c r="AU17" i="1"/>
  <c r="AH15" i="1"/>
  <c r="AF16" i="1"/>
  <c r="AU14" i="1"/>
  <c r="X8" i="1"/>
  <c r="AT7" i="1"/>
  <c r="AU6" i="1"/>
  <c r="AH21" i="1"/>
  <c r="AF22" i="1"/>
  <c r="AT19" i="1"/>
  <c r="AU12" i="1"/>
  <c r="AU9" i="1"/>
  <c r="AG8" i="1"/>
  <c r="AH22" i="1"/>
  <c r="Y20" i="1"/>
  <c r="AH19" i="1"/>
  <c r="AF20" i="1"/>
  <c r="AU18" i="1"/>
  <c r="X16" i="1"/>
  <c r="Y15" i="1"/>
  <c r="AG14" i="1"/>
  <c r="AT11" i="1"/>
  <c r="AU10" i="1"/>
  <c r="AU7" i="1"/>
  <c r="Y7" i="1"/>
  <c r="X6" i="1"/>
  <c r="AF14" i="1"/>
  <c r="AF12" i="1"/>
  <c r="AF10" i="1"/>
  <c r="AF8" i="1"/>
  <c r="AU4" i="1"/>
  <c r="I69" i="1"/>
  <c r="W4" i="1"/>
  <c r="AS3" i="1"/>
  <c r="I70" i="1"/>
  <c r="I74" i="1"/>
  <c r="I82" i="1"/>
  <c r="AG3" i="1"/>
  <c r="Y4" i="1"/>
  <c r="I85" i="1"/>
  <c r="I101" i="1"/>
  <c r="I107" i="1"/>
  <c r="I109" i="1"/>
  <c r="I111" i="1"/>
  <c r="I113" i="1"/>
  <c r="I115" i="1"/>
  <c r="I117" i="1"/>
  <c r="I73" i="1"/>
  <c r="J62" i="1"/>
  <c r="J64" i="1"/>
  <c r="I89" i="1"/>
  <c r="I121" i="1"/>
  <c r="J125" i="1"/>
  <c r="J127" i="1"/>
  <c r="J129" i="1"/>
  <c r="J131" i="1"/>
  <c r="J133" i="1"/>
  <c r="J135" i="1"/>
  <c r="J137" i="1"/>
  <c r="J139" i="1"/>
  <c r="J141" i="1"/>
  <c r="J143" i="1"/>
  <c r="J145" i="1"/>
  <c r="J147" i="1"/>
  <c r="J149" i="1"/>
  <c r="J151" i="1"/>
  <c r="J153" i="1"/>
  <c r="J155" i="1"/>
  <c r="J157" i="1"/>
  <c r="J159" i="1"/>
  <c r="J161" i="1"/>
  <c r="J163" i="1"/>
  <c r="J165" i="1"/>
  <c r="I61" i="1"/>
  <c r="I63" i="1"/>
  <c r="I65" i="1"/>
  <c r="I67" i="1"/>
  <c r="J78" i="1"/>
  <c r="J80" i="1"/>
  <c r="I86" i="1"/>
  <c r="I90" i="1"/>
  <c r="I98" i="1"/>
  <c r="I105" i="1"/>
  <c r="I123" i="1"/>
  <c r="I125" i="1"/>
  <c r="I127" i="1"/>
  <c r="I129" i="1"/>
  <c r="I131" i="1"/>
  <c r="I133" i="1"/>
  <c r="I135" i="1"/>
  <c r="I137" i="1"/>
  <c r="I139" i="1"/>
  <c r="I141" i="1"/>
  <c r="I143" i="1"/>
  <c r="I145" i="1"/>
  <c r="I147" i="1"/>
  <c r="I149" i="1"/>
  <c r="I151" i="1"/>
  <c r="I153" i="1"/>
  <c r="I155" i="1"/>
  <c r="I157" i="1"/>
  <c r="I159" i="1"/>
  <c r="I161" i="1"/>
  <c r="I163" i="1"/>
  <c r="I165" i="1"/>
  <c r="I167" i="1"/>
  <c r="I169" i="1"/>
  <c r="I171" i="1"/>
  <c r="I173" i="1"/>
  <c r="I175" i="1"/>
  <c r="I177" i="1"/>
  <c r="I179" i="1"/>
  <c r="I181" i="1"/>
  <c r="I183" i="1"/>
  <c r="I185" i="1"/>
  <c r="I187" i="1"/>
  <c r="I189" i="1"/>
  <c r="I191" i="1"/>
  <c r="I193" i="1"/>
  <c r="I195" i="1"/>
  <c r="I197" i="1"/>
  <c r="I199" i="1"/>
  <c r="I201" i="1"/>
  <c r="I203" i="1"/>
  <c r="I205" i="1"/>
  <c r="I207" i="1"/>
  <c r="I209" i="1"/>
  <c r="I211" i="1"/>
  <c r="I213" i="1"/>
  <c r="I215" i="1"/>
  <c r="I217" i="1"/>
  <c r="I219" i="1"/>
  <c r="I221" i="1"/>
  <c r="I223" i="1"/>
  <c r="I225" i="1"/>
  <c r="I227" i="1"/>
  <c r="I229" i="1"/>
  <c r="I231" i="1"/>
  <c r="I233" i="1"/>
  <c r="I235" i="1"/>
  <c r="I237" i="1"/>
  <c r="I239" i="1"/>
  <c r="I241" i="1"/>
  <c r="I243" i="1"/>
  <c r="I245" i="1"/>
  <c r="I247" i="1"/>
  <c r="I75" i="1"/>
  <c r="I77" i="1"/>
  <c r="I79" i="1"/>
  <c r="I81" i="1"/>
  <c r="I83" i="1"/>
  <c r="I102" i="1"/>
  <c r="I106" i="1"/>
  <c r="I114" i="1"/>
  <c r="I58" i="1"/>
  <c r="I66" i="1"/>
  <c r="I91" i="1"/>
  <c r="I93" i="1"/>
  <c r="I95" i="1"/>
  <c r="I97" i="1"/>
  <c r="I99" i="1"/>
  <c r="I118" i="1"/>
  <c r="I122" i="1"/>
  <c r="I126" i="1"/>
  <c r="I128" i="1"/>
  <c r="I130" i="1"/>
  <c r="I132" i="1"/>
  <c r="I134" i="1"/>
  <c r="I136" i="1"/>
  <c r="I138" i="1"/>
  <c r="I140" i="1"/>
  <c r="I142" i="1"/>
  <c r="I144" i="1"/>
  <c r="I146" i="1"/>
  <c r="I148" i="1"/>
  <c r="I150" i="1"/>
  <c r="I152" i="1"/>
  <c r="I154" i="1"/>
  <c r="I156" i="1"/>
  <c r="I158" i="1"/>
  <c r="I160" i="1"/>
  <c r="I162" i="1"/>
  <c r="I164" i="1"/>
  <c r="I166" i="1"/>
  <c r="I168" i="1"/>
  <c r="I170" i="1"/>
  <c r="I172" i="1"/>
  <c r="I174" i="1"/>
  <c r="I176" i="1"/>
  <c r="I178" i="1"/>
  <c r="I180" i="1"/>
  <c r="I182" i="1"/>
  <c r="I184" i="1"/>
  <c r="AH4" i="1"/>
  <c r="AT4" i="1"/>
  <c r="AV4" i="1" s="1"/>
  <c r="J66" i="1"/>
  <c r="J68" i="1"/>
  <c r="J82" i="1"/>
  <c r="J84" i="1"/>
  <c r="J98" i="1"/>
  <c r="J100" i="1"/>
  <c r="J114" i="1"/>
  <c r="J116" i="1"/>
  <c r="J70" i="1"/>
  <c r="J72" i="1"/>
  <c r="J86" i="1"/>
  <c r="J88" i="1"/>
  <c r="J102" i="1"/>
  <c r="J104" i="1"/>
  <c r="J120" i="1"/>
  <c r="I62" i="1"/>
  <c r="I71" i="1"/>
  <c r="J74" i="1"/>
  <c r="J76" i="1"/>
  <c r="I78" i="1"/>
  <c r="I87" i="1"/>
  <c r="J90" i="1"/>
  <c r="J92" i="1"/>
  <c r="I94" i="1"/>
  <c r="I103" i="1"/>
  <c r="J106" i="1"/>
  <c r="J108" i="1"/>
  <c r="I110" i="1"/>
  <c r="I119" i="1"/>
  <c r="J124" i="1"/>
  <c r="I186" i="1"/>
  <c r="I188" i="1"/>
  <c r="I190" i="1"/>
  <c r="I192" i="1"/>
  <c r="I194" i="1"/>
  <c r="I196" i="1"/>
  <c r="I198" i="1"/>
  <c r="I200" i="1"/>
  <c r="I202" i="1"/>
  <c r="I204" i="1"/>
  <c r="I206" i="1"/>
  <c r="I208" i="1"/>
  <c r="I210" i="1"/>
  <c r="I212" i="1"/>
  <c r="I214" i="1"/>
  <c r="I216" i="1"/>
  <c r="I218" i="1"/>
  <c r="I220" i="1"/>
  <c r="I222" i="1"/>
  <c r="I224" i="1"/>
  <c r="I228" i="1"/>
  <c r="I230" i="1"/>
  <c r="I232" i="1"/>
  <c r="I234" i="1"/>
  <c r="I236" i="1"/>
  <c r="I238" i="1"/>
  <c r="I240" i="1"/>
  <c r="I242" i="1"/>
  <c r="I244" i="1"/>
  <c r="I246" i="1"/>
  <c r="I248" i="1"/>
  <c r="J60" i="1"/>
  <c r="I59" i="1"/>
  <c r="J58" i="1"/>
  <c r="BH60" i="1"/>
  <c r="J59" i="1"/>
  <c r="I60" i="1"/>
  <c r="J63" i="1"/>
  <c r="I64" i="1"/>
  <c r="J67" i="1"/>
  <c r="I68" i="1"/>
  <c r="J71" i="1"/>
  <c r="I72" i="1"/>
  <c r="J75" i="1"/>
  <c r="I76" i="1"/>
  <c r="J79" i="1"/>
  <c r="I80" i="1"/>
  <c r="J83" i="1"/>
  <c r="I84" i="1"/>
  <c r="J87" i="1"/>
  <c r="I88" i="1"/>
  <c r="J91" i="1"/>
  <c r="I92" i="1"/>
  <c r="J95" i="1"/>
  <c r="I96" i="1"/>
  <c r="J99" i="1"/>
  <c r="I100" i="1"/>
  <c r="J103" i="1"/>
  <c r="I104" i="1"/>
  <c r="J107" i="1"/>
  <c r="I108" i="1"/>
  <c r="J111" i="1"/>
  <c r="I112" i="1"/>
  <c r="J115" i="1"/>
  <c r="I116" i="1"/>
  <c r="J119" i="1"/>
  <c r="I120" i="1"/>
  <c r="J123" i="1"/>
  <c r="I124" i="1"/>
  <c r="J118" i="1"/>
  <c r="J122" i="1"/>
  <c r="I226" i="1"/>
  <c r="J61" i="1"/>
  <c r="J65" i="1"/>
  <c r="J69" i="1"/>
  <c r="J73" i="1"/>
  <c r="J77" i="1"/>
  <c r="J81" i="1"/>
  <c r="J85" i="1"/>
  <c r="J89" i="1"/>
  <c r="J93" i="1"/>
  <c r="J97" i="1"/>
  <c r="J101" i="1"/>
  <c r="J105" i="1"/>
  <c r="J109" i="1"/>
  <c r="J113" i="1"/>
  <c r="J117" i="1"/>
  <c r="J121" i="1"/>
  <c r="BH58" i="1"/>
  <c r="J167" i="1"/>
  <c r="J169" i="1"/>
  <c r="J171" i="1"/>
  <c r="J173" i="1"/>
  <c r="J175" i="1"/>
  <c r="J177" i="1"/>
  <c r="J179" i="1"/>
  <c r="J181" i="1"/>
  <c r="J183" i="1"/>
  <c r="J185" i="1"/>
  <c r="J187" i="1"/>
  <c r="J189" i="1"/>
  <c r="J191" i="1"/>
  <c r="J193" i="1"/>
  <c r="J195" i="1"/>
  <c r="J197" i="1"/>
  <c r="J199" i="1"/>
  <c r="J201" i="1"/>
  <c r="J203" i="1"/>
  <c r="J205" i="1"/>
  <c r="J207" i="1"/>
  <c r="J209" i="1"/>
  <c r="J211" i="1"/>
  <c r="J213" i="1"/>
  <c r="J215" i="1"/>
  <c r="J217" i="1"/>
  <c r="J219" i="1"/>
  <c r="J221" i="1"/>
  <c r="J223" i="1"/>
  <c r="J225" i="1"/>
  <c r="J227" i="1"/>
  <c r="J229" i="1"/>
  <c r="J231" i="1"/>
  <c r="J233" i="1"/>
  <c r="J235" i="1"/>
  <c r="J237" i="1"/>
  <c r="J239" i="1"/>
  <c r="J241" i="1"/>
  <c r="J243" i="1"/>
  <c r="J245" i="1"/>
  <c r="J247" i="1"/>
  <c r="J166" i="1"/>
  <c r="J168" i="1"/>
  <c r="J170" i="1"/>
  <c r="J172" i="1"/>
  <c r="J174" i="1"/>
  <c r="J176" i="1"/>
  <c r="J178" i="1"/>
  <c r="J180" i="1"/>
  <c r="J182" i="1"/>
  <c r="J184" i="1"/>
  <c r="J186" i="1"/>
  <c r="J188" i="1"/>
  <c r="J190" i="1"/>
  <c r="J192" i="1"/>
  <c r="J194" i="1"/>
  <c r="J196" i="1"/>
  <c r="J198" i="1"/>
  <c r="J200" i="1"/>
  <c r="J202" i="1"/>
  <c r="J204" i="1"/>
  <c r="J206" i="1"/>
  <c r="J208" i="1"/>
  <c r="J210" i="1"/>
  <c r="J212" i="1"/>
  <c r="J214" i="1"/>
  <c r="J216" i="1"/>
  <c r="J218" i="1"/>
  <c r="J220" i="1"/>
  <c r="J222" i="1"/>
  <c r="J224" i="1"/>
  <c r="J226" i="1"/>
  <c r="J228" i="1"/>
  <c r="J230" i="1"/>
  <c r="J232" i="1"/>
  <c r="J234" i="1"/>
  <c r="J236" i="1"/>
  <c r="J238" i="1"/>
  <c r="J240" i="1"/>
  <c r="J242" i="1"/>
  <c r="J244" i="1"/>
  <c r="J246" i="1"/>
  <c r="J248" i="1"/>
  <c r="BH143" i="1"/>
  <c r="BH123" i="1"/>
  <c r="BH120" i="1"/>
  <c r="BH104" i="1"/>
  <c r="BH100" i="1"/>
  <c r="BH88" i="1"/>
  <c r="BH84" i="1"/>
  <c r="BH72" i="1"/>
  <c r="BH68" i="1"/>
  <c r="BH59" i="1"/>
  <c r="BH151" i="1"/>
  <c r="BH139" i="1"/>
  <c r="BH136" i="1"/>
  <c r="BH130" i="1"/>
  <c r="BH116" i="1"/>
  <c r="BH127" i="1"/>
  <c r="BH112" i="1"/>
  <c r="BH96" i="1"/>
  <c r="BH80" i="1"/>
  <c r="BH64" i="1"/>
  <c r="BH147" i="1"/>
  <c r="BH108" i="1"/>
  <c r="BH92" i="1"/>
  <c r="BH76" i="1"/>
  <c r="BH152" i="1"/>
  <c r="BH148" i="1"/>
  <c r="BH144" i="1"/>
  <c r="BH140" i="1"/>
  <c r="BH134" i="1"/>
  <c r="BH124" i="1"/>
  <c r="BH153" i="1"/>
  <c r="BH149" i="1"/>
  <c r="BH145" i="1"/>
  <c r="BH138" i="1"/>
  <c r="BH131" i="1"/>
  <c r="BH128" i="1"/>
  <c r="BH122" i="1"/>
  <c r="BH118" i="1"/>
  <c r="BH114" i="1"/>
  <c r="BH110" i="1"/>
  <c r="BH106" i="1"/>
  <c r="BH102" i="1"/>
  <c r="BH98" i="1"/>
  <c r="BH94" i="1"/>
  <c r="BH90" i="1"/>
  <c r="BH86" i="1"/>
  <c r="BH82" i="1"/>
  <c r="BH78" i="1"/>
  <c r="BH74" i="1"/>
  <c r="BH70" i="1"/>
  <c r="BH66" i="1"/>
  <c r="BH62" i="1"/>
  <c r="BH154" i="1"/>
  <c r="BH150" i="1"/>
  <c r="BH146" i="1"/>
  <c r="BH142" i="1"/>
  <c r="BH135" i="1"/>
  <c r="BH132" i="1"/>
  <c r="BH126" i="1"/>
  <c r="BH119" i="1"/>
  <c r="BH115" i="1"/>
  <c r="BH111" i="1"/>
  <c r="BH107" i="1"/>
  <c r="BH103" i="1"/>
  <c r="BH99" i="1"/>
  <c r="BH95" i="1"/>
  <c r="BH87" i="1"/>
  <c r="BH83" i="1"/>
  <c r="BH79" i="1"/>
  <c r="BH75" i="1"/>
  <c r="BH71" i="1"/>
  <c r="BH67" i="1"/>
  <c r="BH141" i="1"/>
  <c r="BH137" i="1"/>
  <c r="BH133" i="1"/>
  <c r="BH129" i="1"/>
  <c r="BH125" i="1"/>
  <c r="BH121" i="1"/>
  <c r="BH117" i="1"/>
  <c r="BH113" i="1"/>
  <c r="BH109" i="1"/>
  <c r="BH105" i="1"/>
  <c r="BH101" i="1"/>
  <c r="BH97" i="1"/>
  <c r="BH93" i="1"/>
  <c r="BH89" i="1"/>
  <c r="BH85" i="1"/>
  <c r="BH81" i="1"/>
  <c r="BH77" i="1"/>
  <c r="BH73" i="1"/>
  <c r="BH69" i="1"/>
  <c r="BH65" i="1"/>
  <c r="BH61" i="1"/>
  <c r="BH91" i="1"/>
  <c r="BH63" i="1"/>
  <c r="AA166" i="1" l="1"/>
  <c r="Z199" i="1"/>
  <c r="AI203" i="1"/>
  <c r="AI183" i="1"/>
  <c r="AA188" i="1"/>
  <c r="AI232" i="1"/>
  <c r="AJ190" i="1"/>
  <c r="AW9" i="1"/>
  <c r="AW93" i="1"/>
  <c r="AA140" i="1"/>
  <c r="AA144" i="1"/>
  <c r="AI219" i="1"/>
  <c r="Z216" i="1"/>
  <c r="AA121" i="1"/>
  <c r="AJ200" i="1"/>
  <c r="AV122" i="1"/>
  <c r="AJ81" i="1"/>
  <c r="AA89" i="1"/>
  <c r="AW103" i="1"/>
  <c r="AA106" i="1"/>
  <c r="AI121" i="1"/>
  <c r="AA152" i="1"/>
  <c r="AI16" i="1"/>
  <c r="AJ38" i="1"/>
  <c r="AJ24" i="1"/>
  <c r="AA47" i="1"/>
  <c r="AJ54" i="1"/>
  <c r="AI115" i="1"/>
  <c r="AV90" i="1"/>
  <c r="AA201" i="1"/>
  <c r="AI146" i="1"/>
  <c r="AJ65" i="1"/>
  <c r="AJ77" i="1"/>
  <c r="AA136" i="1"/>
  <c r="AJ126" i="1"/>
  <c r="AA202" i="1"/>
  <c r="AJ237" i="1"/>
  <c r="AW151" i="1"/>
  <c r="AI187" i="1"/>
  <c r="AI207" i="1"/>
  <c r="AI230" i="1"/>
  <c r="AW109" i="1"/>
  <c r="AI149" i="1"/>
  <c r="AJ159" i="1"/>
  <c r="AI85" i="1"/>
  <c r="AJ235" i="1"/>
  <c r="AI178" i="1"/>
  <c r="Z161" i="1"/>
  <c r="Z238" i="1"/>
  <c r="AJ4" i="1"/>
  <c r="AJ22" i="1"/>
  <c r="AA141" i="1"/>
  <c r="AI133" i="1"/>
  <c r="Z195" i="1"/>
  <c r="AA179" i="1"/>
  <c r="AA25" i="1"/>
  <c r="AW35" i="1"/>
  <c r="AJ111" i="1"/>
  <c r="Z55" i="1"/>
  <c r="Z94" i="1"/>
  <c r="AI168" i="1"/>
  <c r="AJ175" i="1"/>
  <c r="Z185" i="1"/>
  <c r="Z205" i="1"/>
  <c r="AA221" i="1"/>
  <c r="R61" i="1"/>
  <c r="R65" i="1"/>
  <c r="R100" i="1"/>
  <c r="R104" i="1"/>
  <c r="R108" i="1"/>
  <c r="R138" i="1"/>
  <c r="Q223" i="1"/>
  <c r="Q231" i="1"/>
  <c r="Q239" i="1"/>
  <c r="Q247" i="1"/>
  <c r="R143" i="1"/>
  <c r="Q174" i="1"/>
  <c r="Q193" i="1"/>
  <c r="Q229" i="1"/>
  <c r="R66" i="1"/>
  <c r="R74" i="1"/>
  <c r="R111" i="1"/>
  <c r="R117" i="1"/>
  <c r="R134" i="1"/>
  <c r="R151" i="1"/>
  <c r="Q171" i="1"/>
  <c r="Q214" i="1"/>
  <c r="R80" i="1"/>
  <c r="R84" i="1"/>
  <c r="R88" i="1"/>
  <c r="R110" i="1"/>
  <c r="R137" i="1"/>
  <c r="R148" i="1"/>
  <c r="R152" i="1"/>
  <c r="Q177" i="1"/>
  <c r="Q185" i="1"/>
  <c r="Q196" i="1"/>
  <c r="Q204" i="1"/>
  <c r="Q212" i="1"/>
  <c r="Q178" i="1"/>
  <c r="Q197" i="1"/>
  <c r="Q241" i="1"/>
  <c r="R70" i="1"/>
  <c r="R76" i="1"/>
  <c r="R123" i="1"/>
  <c r="R147" i="1"/>
  <c r="R153" i="1"/>
  <c r="R159" i="1"/>
  <c r="Q190" i="1"/>
  <c r="Q198" i="1"/>
  <c r="Q210" i="1"/>
  <c r="Q222" i="1"/>
  <c r="R62" i="1"/>
  <c r="R95" i="1"/>
  <c r="R99" i="1"/>
  <c r="R126" i="1"/>
  <c r="R139" i="1"/>
  <c r="R158" i="1"/>
  <c r="Q201" i="1"/>
  <c r="Q209" i="1"/>
  <c r="Q217" i="1"/>
  <c r="R79" i="1"/>
  <c r="R85" i="1"/>
  <c r="R89" i="1"/>
  <c r="R119" i="1"/>
  <c r="Q167" i="1"/>
  <c r="Q202" i="1"/>
  <c r="Q234" i="1"/>
  <c r="Q242" i="1"/>
  <c r="AA28" i="1"/>
  <c r="AJ87" i="1"/>
  <c r="AW120" i="1"/>
  <c r="AJ75" i="1"/>
  <c r="AA225" i="1"/>
  <c r="Z123" i="1"/>
  <c r="AV143" i="1"/>
  <c r="Q92" i="1"/>
  <c r="Q98" i="1"/>
  <c r="Q129" i="1"/>
  <c r="Q142" i="1"/>
  <c r="Q156" i="1"/>
  <c r="Q164" i="1"/>
  <c r="R172" i="1"/>
  <c r="R180" i="1"/>
  <c r="R187" i="1"/>
  <c r="R195" i="1"/>
  <c r="R203" i="1"/>
  <c r="R211" i="1"/>
  <c r="Q67" i="1"/>
  <c r="Q71" i="1"/>
  <c r="AI188" i="1"/>
  <c r="AW84" i="1"/>
  <c r="AJ146" i="1"/>
  <c r="AW26" i="1"/>
  <c r="AV17" i="1"/>
  <c r="AA68" i="1"/>
  <c r="AV65" i="1"/>
  <c r="AW32" i="1"/>
  <c r="AA36" i="1"/>
  <c r="AJ48" i="1"/>
  <c r="AI40" i="1"/>
  <c r="AA17" i="1"/>
  <c r="R58" i="1"/>
  <c r="Z39" i="1"/>
  <c r="Z27" i="1"/>
  <c r="Z51" i="1"/>
  <c r="Z41" i="1"/>
  <c r="AV20" i="1"/>
  <c r="AI192" i="1"/>
  <c r="AA189" i="1"/>
  <c r="Z118" i="1"/>
  <c r="AV120" i="1"/>
  <c r="AW71" i="1"/>
  <c r="AA79" i="1"/>
  <c r="AV132" i="1"/>
  <c r="AW119" i="1"/>
  <c r="AA238" i="1"/>
  <c r="AI119" i="1"/>
  <c r="AJ129" i="1"/>
  <c r="AA109" i="1"/>
  <c r="AA138" i="1"/>
  <c r="AV81" i="1"/>
  <c r="AI141" i="1"/>
  <c r="Z213" i="1"/>
  <c r="AJ186" i="1"/>
  <c r="AJ99" i="1"/>
  <c r="AA242" i="1"/>
  <c r="Z121" i="1"/>
  <c r="AV145" i="1"/>
  <c r="AI148" i="1"/>
  <c r="R59" i="1"/>
  <c r="R63" i="1"/>
  <c r="R96" i="1"/>
  <c r="Q102" i="1"/>
  <c r="R106" i="1"/>
  <c r="Q219" i="1"/>
  <c r="Q227" i="1"/>
  <c r="Q235" i="1"/>
  <c r="Q243" i="1"/>
  <c r="R105" i="1"/>
  <c r="R170" i="1"/>
  <c r="Q189" i="1"/>
  <c r="Q225" i="1"/>
  <c r="Q233" i="1"/>
  <c r="R68" i="1"/>
  <c r="R81" i="1"/>
  <c r="R113" i="1"/>
  <c r="R132" i="1"/>
  <c r="R136" i="1"/>
  <c r="R163" i="1"/>
  <c r="Q175" i="1"/>
  <c r="R75" i="1"/>
  <c r="R82" i="1"/>
  <c r="R86" i="1"/>
  <c r="R91" i="1"/>
  <c r="R112" i="1"/>
  <c r="Q114" i="1"/>
  <c r="R122" i="1"/>
  <c r="R146" i="1"/>
  <c r="R150" i="1"/>
  <c r="R154" i="1"/>
  <c r="Q181" i="1"/>
  <c r="Q200" i="1"/>
  <c r="Q208" i="1"/>
  <c r="Q77" i="1"/>
  <c r="Q93" i="1"/>
  <c r="Q107" i="1"/>
  <c r="Q182" i="1"/>
  <c r="Q221" i="1"/>
  <c r="Q245" i="1"/>
  <c r="R72" i="1"/>
  <c r="R121" i="1"/>
  <c r="R145" i="1"/>
  <c r="R149" i="1"/>
  <c r="R155" i="1"/>
  <c r="Q179" i="1"/>
  <c r="Q194" i="1"/>
  <c r="Q206" i="1"/>
  <c r="Q218" i="1"/>
  <c r="Q230" i="1"/>
  <c r="R60" i="1"/>
  <c r="R64" i="1"/>
  <c r="R97" i="1"/>
  <c r="R103" i="1"/>
  <c r="R130" i="1"/>
  <c r="R141" i="1"/>
  <c r="Q186" i="1"/>
  <c r="Q205" i="1"/>
  <c r="Q213" i="1"/>
  <c r="Q237" i="1"/>
  <c r="R83" i="1"/>
  <c r="R87" i="1"/>
  <c r="R115" i="1"/>
  <c r="R125" i="1"/>
  <c r="Q183" i="1"/>
  <c r="Q226" i="1"/>
  <c r="Q238" i="1"/>
  <c r="Q246" i="1"/>
  <c r="AW29" i="1"/>
  <c r="AV56" i="1"/>
  <c r="AJ6" i="1"/>
  <c r="AJ29" i="1"/>
  <c r="AJ57" i="1"/>
  <c r="AV3" i="1"/>
  <c r="AI8" i="1"/>
  <c r="AA55" i="1"/>
  <c r="AJ37" i="1"/>
  <c r="AV48" i="1"/>
  <c r="AA41" i="1"/>
  <c r="AA49" i="1"/>
  <c r="AW57" i="1"/>
  <c r="AJ128" i="1"/>
  <c r="AA200" i="1"/>
  <c r="Z224" i="1"/>
  <c r="AV28" i="1"/>
  <c r="AI92" i="1"/>
  <c r="AJ92" i="1"/>
  <c r="AW145" i="1"/>
  <c r="AJ245" i="1"/>
  <c r="AI106" i="1"/>
  <c r="AJ106" i="1"/>
  <c r="AA117" i="1"/>
  <c r="AA204" i="1"/>
  <c r="AW124" i="1"/>
  <c r="Z95" i="1"/>
  <c r="AV68" i="1"/>
  <c r="AA107" i="1"/>
  <c r="AA110" i="1"/>
  <c r="AJ124" i="1"/>
  <c r="AV129" i="1"/>
  <c r="AW153" i="1"/>
  <c r="AA162" i="1"/>
  <c r="AJ168" i="1"/>
  <c r="AJ239" i="1"/>
  <c r="AW149" i="1"/>
  <c r="AA196" i="1"/>
  <c r="AA205" i="1"/>
  <c r="AA208" i="1"/>
  <c r="AJ177" i="1"/>
  <c r="Z24" i="1"/>
  <c r="AV25" i="1"/>
  <c r="AV42" i="1"/>
  <c r="AW96" i="1"/>
  <c r="AI151" i="1"/>
  <c r="AI157" i="1"/>
  <c r="AJ162" i="1"/>
  <c r="AJ174" i="1"/>
  <c r="AI229" i="1"/>
  <c r="AJ148" i="1"/>
  <c r="AA226" i="1"/>
  <c r="AJ154" i="1"/>
  <c r="AJ173" i="1"/>
  <c r="Z217" i="1"/>
  <c r="Z242" i="1"/>
  <c r="AI30" i="1"/>
  <c r="Z87" i="1"/>
  <c r="AW126" i="1"/>
  <c r="AI107" i="1"/>
  <c r="AA35" i="1"/>
  <c r="AJ31" i="1"/>
  <c r="AI53" i="1"/>
  <c r="AI72" i="1"/>
  <c r="AW95" i="1"/>
  <c r="AJ82" i="1"/>
  <c r="Z78" i="1"/>
  <c r="AA95" i="1"/>
  <c r="AJ118" i="1"/>
  <c r="AW134" i="1"/>
  <c r="AJ231" i="1"/>
  <c r="AA212" i="1"/>
  <c r="AI215" i="1"/>
  <c r="AW20" i="1"/>
  <c r="AJ100" i="1"/>
  <c r="AI180" i="1"/>
  <c r="AJ23" i="1"/>
  <c r="AJ102" i="1"/>
  <c r="AJ211" i="1"/>
  <c r="AJ171" i="1"/>
  <c r="Q78" i="1"/>
  <c r="Q94" i="1"/>
  <c r="Q127" i="1"/>
  <c r="Q140" i="1"/>
  <c r="Q144" i="1"/>
  <c r="Q160" i="1"/>
  <c r="Q168" i="1"/>
  <c r="R176" i="1"/>
  <c r="R184" i="1"/>
  <c r="R191" i="1"/>
  <c r="R199" i="1"/>
  <c r="R207" i="1"/>
  <c r="R215" i="1"/>
  <c r="AW36" i="1"/>
  <c r="Q69" i="1"/>
  <c r="Q73" i="1"/>
  <c r="Q116" i="1"/>
  <c r="Q133" i="1"/>
  <c r="Q161" i="1"/>
  <c r="R169" i="1"/>
  <c r="R188" i="1"/>
  <c r="R216" i="1"/>
  <c r="R224" i="1"/>
  <c r="R232" i="1"/>
  <c r="R240" i="1"/>
  <c r="R248" i="1"/>
  <c r="Q90" i="1"/>
  <c r="R101" i="1"/>
  <c r="Q109" i="1"/>
  <c r="Q162" i="1"/>
  <c r="AW6" i="1"/>
  <c r="AJ47" i="1"/>
  <c r="AA66" i="1"/>
  <c r="AW69" i="1"/>
  <c r="AW110" i="1"/>
  <c r="AA102" i="1"/>
  <c r="AA111" i="1"/>
  <c r="AV136" i="1"/>
  <c r="AW140" i="1"/>
  <c r="AA175" i="1"/>
  <c r="AI197" i="1"/>
  <c r="AA170" i="1"/>
  <c r="Z181" i="1"/>
  <c r="AA120" i="1"/>
  <c r="AI161" i="1"/>
  <c r="Z155" i="1"/>
  <c r="AA164" i="1"/>
  <c r="AI228" i="1"/>
  <c r="AW83" i="1"/>
  <c r="AA174" i="1"/>
  <c r="Z229" i="1"/>
  <c r="AA12" i="1"/>
  <c r="AA23" i="1"/>
  <c r="AA31" i="1"/>
  <c r="Z63" i="1"/>
  <c r="AV78" i="1"/>
  <c r="AJ109" i="1"/>
  <c r="AJ166" i="1"/>
  <c r="AJ179" i="1"/>
  <c r="AJ214" i="1"/>
  <c r="AW137" i="1"/>
  <c r="R114" i="1"/>
  <c r="R118" i="1"/>
  <c r="R120" i="1"/>
  <c r="R124" i="1"/>
  <c r="R131" i="1"/>
  <c r="R135" i="1"/>
  <c r="R157" i="1"/>
  <c r="Q165" i="1"/>
  <c r="Q173" i="1"/>
  <c r="Q192" i="1"/>
  <c r="Q220" i="1"/>
  <c r="AJ97" i="1"/>
  <c r="AI95" i="1"/>
  <c r="AV115" i="1"/>
  <c r="AA123" i="1"/>
  <c r="AJ86" i="1"/>
  <c r="Q61" i="1"/>
  <c r="Q65" i="1"/>
  <c r="R92" i="1"/>
  <c r="R98" i="1"/>
  <c r="Q100" i="1"/>
  <c r="Q104" i="1"/>
  <c r="Q108" i="1"/>
  <c r="R129" i="1"/>
  <c r="Q66" i="1"/>
  <c r="Q74" i="1"/>
  <c r="Q111" i="1"/>
  <c r="Q117" i="1"/>
  <c r="R67" i="1"/>
  <c r="R71" i="1"/>
  <c r="Q80" i="1"/>
  <c r="Q84" i="1"/>
  <c r="Q88" i="1"/>
  <c r="Q110" i="1"/>
  <c r="Q228" i="1"/>
  <c r="Q236" i="1"/>
  <c r="Q244" i="1"/>
  <c r="R77" i="1"/>
  <c r="R93" i="1"/>
  <c r="R107" i="1"/>
  <c r="R128" i="1"/>
  <c r="R166" i="1"/>
  <c r="Q70" i="1"/>
  <c r="Q76" i="1"/>
  <c r="Q62" i="1"/>
  <c r="Q95" i="1"/>
  <c r="Q99" i="1"/>
  <c r="Q79" i="1"/>
  <c r="Q85" i="1"/>
  <c r="Q89" i="1"/>
  <c r="Q119" i="1"/>
  <c r="AI38" i="1"/>
  <c r="AV53" i="1"/>
  <c r="AW25" i="1"/>
  <c r="AJ107" i="1"/>
  <c r="Q118" i="1"/>
  <c r="Q120" i="1"/>
  <c r="AW10" i="1"/>
  <c r="Z70" i="1"/>
  <c r="AA81" i="1"/>
  <c r="AA98" i="1"/>
  <c r="AA156" i="1"/>
  <c r="AV33" i="1"/>
  <c r="Z56" i="1"/>
  <c r="Q59" i="1"/>
  <c r="Q63" i="1"/>
  <c r="R78" i="1"/>
  <c r="R94" i="1"/>
  <c r="Q96" i="1"/>
  <c r="R102" i="1"/>
  <c r="Q106" i="1"/>
  <c r="Q105" i="1"/>
  <c r="Q68" i="1"/>
  <c r="Q81" i="1"/>
  <c r="Q113" i="1"/>
  <c r="R69" i="1"/>
  <c r="R73" i="1"/>
  <c r="Q75" i="1"/>
  <c r="Q82" i="1"/>
  <c r="Q86" i="1"/>
  <c r="Q91" i="1"/>
  <c r="Q112" i="1"/>
  <c r="R116" i="1"/>
  <c r="R90" i="1"/>
  <c r="Q101" i="1"/>
  <c r="R109" i="1"/>
  <c r="Q72" i="1"/>
  <c r="Q121" i="1"/>
  <c r="Q60" i="1"/>
  <c r="Q64" i="1"/>
  <c r="Q97" i="1"/>
  <c r="Q103" i="1"/>
  <c r="Q83" i="1"/>
  <c r="Q87" i="1"/>
  <c r="Q115" i="1"/>
  <c r="AJ140" i="1"/>
  <c r="AI201" i="1"/>
  <c r="Q138" i="1"/>
  <c r="R142" i="1"/>
  <c r="R156" i="1"/>
  <c r="R164" i="1"/>
  <c r="Q172" i="1"/>
  <c r="Q180" i="1"/>
  <c r="Q187" i="1"/>
  <c r="Q195" i="1"/>
  <c r="Q203" i="1"/>
  <c r="Q211" i="1"/>
  <c r="R223" i="1"/>
  <c r="R231" i="1"/>
  <c r="R239" i="1"/>
  <c r="R247" i="1"/>
  <c r="Q143" i="1"/>
  <c r="R174" i="1"/>
  <c r="R193" i="1"/>
  <c r="R229" i="1"/>
  <c r="Q134" i="1"/>
  <c r="Q151" i="1"/>
  <c r="R171" i="1"/>
  <c r="R214" i="1"/>
  <c r="Q137" i="1"/>
  <c r="Q148" i="1"/>
  <c r="Q152" i="1"/>
  <c r="R177" i="1"/>
  <c r="R185" i="1"/>
  <c r="R196" i="1"/>
  <c r="R204" i="1"/>
  <c r="R212" i="1"/>
  <c r="R178" i="1"/>
  <c r="R197" i="1"/>
  <c r="R241" i="1"/>
  <c r="Q123" i="1"/>
  <c r="Q147" i="1"/>
  <c r="Q153" i="1"/>
  <c r="Q159" i="1"/>
  <c r="R190" i="1"/>
  <c r="R198" i="1"/>
  <c r="R210" i="1"/>
  <c r="R222" i="1"/>
  <c r="Q126" i="1"/>
  <c r="Q139" i="1"/>
  <c r="Q158" i="1"/>
  <c r="R201" i="1"/>
  <c r="R209" i="1"/>
  <c r="R217" i="1"/>
  <c r="R167" i="1"/>
  <c r="R202" i="1"/>
  <c r="R234" i="1"/>
  <c r="R242" i="1"/>
  <c r="Z165" i="1"/>
  <c r="Z171" i="1"/>
  <c r="AJ227" i="1"/>
  <c r="Z225" i="1"/>
  <c r="Q124" i="1"/>
  <c r="Q131" i="1"/>
  <c r="Q135" i="1"/>
  <c r="Q157" i="1"/>
  <c r="R165" i="1"/>
  <c r="R173" i="1"/>
  <c r="R192" i="1"/>
  <c r="R220" i="1"/>
  <c r="R228" i="1"/>
  <c r="R236" i="1"/>
  <c r="R244" i="1"/>
  <c r="Q128" i="1"/>
  <c r="Q166" i="1"/>
  <c r="AJ191" i="1"/>
  <c r="AA168" i="1"/>
  <c r="AA150" i="1"/>
  <c r="AA139" i="1"/>
  <c r="AW146" i="1"/>
  <c r="AA187" i="1"/>
  <c r="R127" i="1"/>
  <c r="R140" i="1"/>
  <c r="R144" i="1"/>
  <c r="R160" i="1"/>
  <c r="R168" i="1"/>
  <c r="Q176" i="1"/>
  <c r="Q184" i="1"/>
  <c r="Q191" i="1"/>
  <c r="Q199" i="1"/>
  <c r="Q207" i="1"/>
  <c r="Q215" i="1"/>
  <c r="R219" i="1"/>
  <c r="R227" i="1"/>
  <c r="R235" i="1"/>
  <c r="R243" i="1"/>
  <c r="Q170" i="1"/>
  <c r="R189" i="1"/>
  <c r="R225" i="1"/>
  <c r="R233" i="1"/>
  <c r="Q132" i="1"/>
  <c r="Q136" i="1"/>
  <c r="Q163" i="1"/>
  <c r="R175" i="1"/>
  <c r="Q122" i="1"/>
  <c r="R133" i="1"/>
  <c r="Q146" i="1"/>
  <c r="Q150" i="1"/>
  <c r="Q154" i="1"/>
  <c r="R161" i="1"/>
  <c r="Q169" i="1"/>
  <c r="R181" i="1"/>
  <c r="Q188" i="1"/>
  <c r="R200" i="1"/>
  <c r="R208" i="1"/>
  <c r="Q216" i="1"/>
  <c r="Q224" i="1"/>
  <c r="Q232" i="1"/>
  <c r="Q240" i="1"/>
  <c r="Q248" i="1"/>
  <c r="R162" i="1"/>
  <c r="R182" i="1"/>
  <c r="R221" i="1"/>
  <c r="R245" i="1"/>
  <c r="Q145" i="1"/>
  <c r="Q149" i="1"/>
  <c r="Q155" i="1"/>
  <c r="R179" i="1"/>
  <c r="R194" i="1"/>
  <c r="R206" i="1"/>
  <c r="R218" i="1"/>
  <c r="R230" i="1"/>
  <c r="Q130" i="1"/>
  <c r="Q141" i="1"/>
  <c r="R186" i="1"/>
  <c r="R205" i="1"/>
  <c r="R213" i="1"/>
  <c r="R237" i="1"/>
  <c r="Q125" i="1"/>
  <c r="R183" i="1"/>
  <c r="R226" i="1"/>
  <c r="R238" i="1"/>
  <c r="R246" i="1"/>
  <c r="AJ27" i="1"/>
  <c r="AJ68" i="1"/>
  <c r="Z60" i="1"/>
  <c r="AW12" i="1"/>
  <c r="Z36" i="1"/>
  <c r="Q58" i="1"/>
  <c r="AW63" i="1"/>
  <c r="AW27" i="1"/>
  <c r="AA34" i="1"/>
  <c r="AA29" i="1"/>
  <c r="AI48" i="1"/>
  <c r="AJ62" i="1"/>
  <c r="AI13" i="1"/>
  <c r="Z42" i="1"/>
  <c r="AJ12" i="1"/>
  <c r="AI23" i="1"/>
  <c r="AI63" i="1"/>
  <c r="AI46" i="1"/>
  <c r="AV36" i="1"/>
  <c r="AA69" i="1"/>
  <c r="AJ73" i="1"/>
  <c r="AA76" i="1"/>
  <c r="AA80" i="1"/>
  <c r="AA103" i="1"/>
  <c r="Z145" i="1"/>
  <c r="AI109" i="1"/>
  <c r="AA182" i="1"/>
  <c r="AI189" i="1"/>
  <c r="AA198" i="1"/>
  <c r="Z219" i="1"/>
  <c r="AI227" i="1"/>
  <c r="Z157" i="1"/>
  <c r="AA172" i="1"/>
  <c r="AW33" i="1"/>
  <c r="AA11" i="1"/>
  <c r="AI97" i="1"/>
  <c r="AI102" i="1"/>
  <c r="AJ30" i="1"/>
  <c r="AI171" i="1"/>
  <c r="AJ217" i="1"/>
  <c r="AA230" i="1"/>
  <c r="AJ188" i="1"/>
  <c r="AI223" i="1"/>
  <c r="AI181" i="1"/>
  <c r="AA83" i="1"/>
  <c r="AA116" i="1"/>
  <c r="AA135" i="1"/>
  <c r="AA199" i="1"/>
  <c r="AI153" i="1"/>
  <c r="AA154" i="1"/>
  <c r="AA183" i="1"/>
  <c r="AI191" i="1"/>
  <c r="AA87" i="1"/>
  <c r="AW90" i="1"/>
  <c r="Z29" i="1"/>
  <c r="AJ5" i="1"/>
  <c r="Z37" i="1"/>
  <c r="AW46" i="1"/>
  <c r="AW115" i="1"/>
  <c r="AV126" i="1"/>
  <c r="AW30" i="1"/>
  <c r="AA61" i="1"/>
  <c r="AJ134" i="1"/>
  <c r="AA169" i="1"/>
  <c r="AI220" i="1"/>
  <c r="Z193" i="1"/>
  <c r="AJ210" i="1"/>
  <c r="AI176" i="1"/>
  <c r="AA26" i="1"/>
  <c r="AI100" i="1"/>
  <c r="Z35" i="1"/>
  <c r="AW75" i="1"/>
  <c r="AI14" i="1"/>
  <c r="AA63" i="1"/>
  <c r="Z62" i="1"/>
  <c r="Z89" i="1"/>
  <c r="AW112" i="1"/>
  <c r="AV121" i="1"/>
  <c r="Z137" i="1"/>
  <c r="AA151" i="1"/>
  <c r="AA160" i="1"/>
  <c r="AI205" i="1"/>
  <c r="AJ127" i="1"/>
  <c r="AJ161" i="1"/>
  <c r="AA184" i="1"/>
  <c r="AI211" i="1"/>
  <c r="Z221" i="1"/>
  <c r="AV16" i="1"/>
  <c r="AA9" i="1"/>
  <c r="AI60" i="1"/>
  <c r="AV64" i="1"/>
  <c r="AA127" i="1"/>
  <c r="AW111" i="1"/>
  <c r="AV91" i="1"/>
  <c r="Z101" i="1"/>
  <c r="AI104" i="1"/>
  <c r="AW31" i="1"/>
  <c r="Z34" i="1"/>
  <c r="AI204" i="1"/>
  <c r="AI39" i="1"/>
  <c r="AI110" i="1"/>
  <c r="AV44" i="1"/>
  <c r="AW43" i="1"/>
  <c r="AJ114" i="1"/>
  <c r="AJ243" i="1"/>
  <c r="AA86" i="1"/>
  <c r="AA220" i="1"/>
  <c r="AJ180" i="1"/>
  <c r="AI194" i="1"/>
  <c r="Z44" i="1"/>
  <c r="AJ208" i="1"/>
  <c r="AI164" i="1"/>
  <c r="AI156" i="1"/>
  <c r="AI212" i="1"/>
  <c r="AI209" i="1"/>
  <c r="AV96" i="1"/>
  <c r="AI162" i="1"/>
  <c r="AA178" i="1"/>
  <c r="AV131" i="1"/>
  <c r="AJ143" i="1"/>
  <c r="AA148" i="1"/>
  <c r="AI217" i="1"/>
  <c r="AI244" i="1"/>
  <c r="AV43" i="1"/>
  <c r="AW13" i="1"/>
  <c r="AI71" i="1"/>
  <c r="AW88" i="1"/>
  <c r="AV128" i="1"/>
  <c r="AA59" i="1"/>
  <c r="AV148" i="1"/>
  <c r="AI208" i="1"/>
  <c r="AJ13" i="1"/>
  <c r="AJ45" i="1"/>
  <c r="AJ49" i="1"/>
  <c r="AI88" i="1"/>
  <c r="Z146" i="1"/>
  <c r="AJ136" i="1"/>
  <c r="AW42" i="1"/>
  <c r="AV77" i="1"/>
  <c r="AV73" i="1"/>
  <c r="AV83" i="1"/>
  <c r="AA99" i="1"/>
  <c r="AA104" i="1"/>
  <c r="AA108" i="1"/>
  <c r="AJ110" i="1"/>
  <c r="AW122" i="1"/>
  <c r="AJ194" i="1"/>
  <c r="Z239" i="1"/>
  <c r="AA155" i="1"/>
  <c r="AI195" i="1"/>
  <c r="AJ209" i="1"/>
  <c r="AI242" i="1"/>
  <c r="AA248" i="1"/>
  <c r="AW91" i="1"/>
  <c r="AI245" i="1"/>
  <c r="Z226" i="1"/>
  <c r="AJ39" i="1"/>
  <c r="Z21" i="1"/>
  <c r="AI87" i="1"/>
  <c r="AI114" i="1"/>
  <c r="Z128" i="1"/>
  <c r="AJ229" i="1"/>
  <c r="Z197" i="1"/>
  <c r="AJ212" i="1"/>
  <c r="Z189" i="1"/>
  <c r="AI243" i="1"/>
  <c r="AI54" i="1"/>
  <c r="AA58" i="1"/>
  <c r="AA93" i="1"/>
  <c r="AA64" i="1"/>
  <c r="AA112" i="1"/>
  <c r="Z12" i="1"/>
  <c r="AJ19" i="1"/>
  <c r="AA19" i="1"/>
  <c r="AJ25" i="1"/>
  <c r="AI24" i="1"/>
  <c r="AW44" i="1"/>
  <c r="AI64" i="1"/>
  <c r="AI80" i="1"/>
  <c r="AW79" i="1"/>
  <c r="AJ58" i="1"/>
  <c r="AW98" i="1"/>
  <c r="AA101" i="1"/>
  <c r="AJ104" i="1"/>
  <c r="Z230" i="1"/>
  <c r="AJ183" i="1"/>
  <c r="Z237" i="1"/>
  <c r="Z245" i="1"/>
  <c r="AA147" i="1"/>
  <c r="AA180" i="1"/>
  <c r="AA223" i="1"/>
  <c r="AA45" i="1"/>
  <c r="AV8" i="1"/>
  <c r="AW39" i="1"/>
  <c r="AW56" i="1"/>
  <c r="AA88" i="1"/>
  <c r="AA44" i="1"/>
  <c r="Z86" i="1"/>
  <c r="AW107" i="1"/>
  <c r="AW45" i="1"/>
  <c r="AJ164" i="1"/>
  <c r="AV47" i="1"/>
  <c r="AJ130" i="1"/>
  <c r="AA218" i="1"/>
  <c r="AV31" i="1"/>
  <c r="AV135" i="1"/>
  <c r="AJ204" i="1"/>
  <c r="AI241" i="1"/>
  <c r="AI91" i="1"/>
  <c r="AW41" i="1"/>
  <c r="AI99" i="1"/>
  <c r="AW154" i="1"/>
  <c r="AA71" i="1"/>
  <c r="AJ170" i="1"/>
  <c r="AI196" i="1"/>
  <c r="AJ225" i="1"/>
  <c r="Z246" i="1"/>
  <c r="AV29" i="1"/>
  <c r="Z131" i="1"/>
  <c r="AA3" i="1"/>
  <c r="AV26" i="1"/>
  <c r="AW72" i="1"/>
  <c r="Z201" i="1"/>
  <c r="Z153" i="1"/>
  <c r="AV151" i="1"/>
  <c r="AI9" i="1"/>
  <c r="AI51" i="1"/>
  <c r="AI112" i="1"/>
  <c r="AJ182" i="1"/>
  <c r="AJ198" i="1"/>
  <c r="AJ221" i="1"/>
  <c r="AJ18" i="1"/>
  <c r="AA195" i="1"/>
  <c r="Z5" i="1"/>
  <c r="Z203" i="1"/>
  <c r="AI145" i="1"/>
  <c r="Z191" i="1"/>
  <c r="AW17" i="1"/>
  <c r="AJ96" i="1"/>
  <c r="Z107" i="1"/>
  <c r="Z164" i="1"/>
  <c r="Z132" i="1"/>
  <c r="AV39" i="1"/>
  <c r="AV86" i="1"/>
  <c r="AV116" i="1"/>
  <c r="AA84" i="1"/>
  <c r="AJ88" i="1"/>
  <c r="AJ70" i="1"/>
  <c r="AA167" i="1"/>
  <c r="AV30" i="1"/>
  <c r="AV32" i="1"/>
  <c r="AJ7" i="1"/>
  <c r="AI17" i="1"/>
  <c r="AV60" i="1"/>
  <c r="AV124" i="1"/>
  <c r="AJ94" i="1"/>
  <c r="AW54" i="1"/>
  <c r="AJ85" i="1"/>
  <c r="Z26" i="1"/>
  <c r="AV13" i="1"/>
  <c r="AJ9" i="1"/>
  <c r="Z38" i="1"/>
  <c r="AV15" i="1"/>
  <c r="AA39" i="1"/>
  <c r="AW19" i="1"/>
  <c r="AI49" i="1"/>
  <c r="AJ69" i="1"/>
  <c r="Z80" i="1"/>
  <c r="AI86" i="1"/>
  <c r="AV107" i="1"/>
  <c r="AW104" i="1"/>
  <c r="AA78" i="1"/>
  <c r="AI94" i="1"/>
  <c r="AJ112" i="1"/>
  <c r="AJ119" i="1"/>
  <c r="AI111" i="1"/>
  <c r="AI125" i="1"/>
  <c r="AA128" i="1"/>
  <c r="AI186" i="1"/>
  <c r="AA203" i="1"/>
  <c r="Z187" i="1"/>
  <c r="AA207" i="1"/>
  <c r="AJ145" i="1"/>
  <c r="Z149" i="1"/>
  <c r="Z173" i="1"/>
  <c r="AA222" i="1"/>
  <c r="Z243" i="1"/>
  <c r="AJ91" i="1"/>
  <c r="AI182" i="1"/>
  <c r="AI179" i="1"/>
  <c r="AA185" i="1"/>
  <c r="Z3" i="1"/>
  <c r="AI173" i="1"/>
  <c r="AJ3" i="1"/>
  <c r="AW11" i="1"/>
  <c r="AA22" i="1"/>
  <c r="AJ17" i="1"/>
  <c r="AJ51" i="1"/>
  <c r="AI42" i="1"/>
  <c r="AI84" i="1"/>
  <c r="Z90" i="1"/>
  <c r="AA67" i="1"/>
  <c r="Z111" i="1"/>
  <c r="AW99" i="1"/>
  <c r="AI124" i="1"/>
  <c r="AA75" i="1"/>
  <c r="AV88" i="1"/>
  <c r="AJ207" i="1"/>
  <c r="AA158" i="1"/>
  <c r="AW131" i="1"/>
  <c r="AI154" i="1"/>
  <c r="AI170" i="1"/>
  <c r="Z174" i="1"/>
  <c r="AJ178" i="1"/>
  <c r="AA192" i="1"/>
  <c r="AI236" i="1"/>
  <c r="AI177" i="1"/>
  <c r="AA56" i="1"/>
  <c r="Z71" i="1"/>
  <c r="Z72" i="1"/>
  <c r="AA13" i="1"/>
  <c r="AV45" i="1"/>
  <c r="AW55" i="1"/>
  <c r="AV149" i="1"/>
  <c r="Z183" i="1"/>
  <c r="AI210" i="1"/>
  <c r="AI235" i="1"/>
  <c r="Z142" i="1"/>
  <c r="AJ147" i="1"/>
  <c r="AI221" i="1"/>
  <c r="AV27" i="1"/>
  <c r="AW49" i="1"/>
  <c r="AW80" i="1"/>
  <c r="AJ116" i="1"/>
  <c r="AI163" i="1"/>
  <c r="AA131" i="1"/>
  <c r="AW48" i="1"/>
  <c r="AI165" i="1"/>
  <c r="AI185" i="1"/>
  <c r="AJ234" i="1"/>
  <c r="AI5" i="1"/>
  <c r="AV111" i="1"/>
  <c r="AJ181" i="1"/>
  <c r="AW64" i="1"/>
  <c r="Z228" i="1"/>
  <c r="AW21" i="1"/>
  <c r="Z57" i="1"/>
  <c r="AV38" i="1"/>
  <c r="AW14" i="1"/>
  <c r="AW28" i="1"/>
  <c r="AA21" i="1"/>
  <c r="AI47" i="1"/>
  <c r="AA42" i="1"/>
  <c r="AA77" i="1"/>
  <c r="AJ66" i="1"/>
  <c r="Z105" i="1"/>
  <c r="AW102" i="1"/>
  <c r="AW114" i="1"/>
  <c r="AA115" i="1"/>
  <c r="AJ115" i="1"/>
  <c r="AW138" i="1"/>
  <c r="AA5" i="1"/>
  <c r="AV154" i="1"/>
  <c r="AA191" i="1"/>
  <c r="Z233" i="1"/>
  <c r="AJ176" i="1"/>
  <c r="AW142" i="1"/>
  <c r="AA171" i="1"/>
  <c r="AI200" i="1"/>
  <c r="AW128" i="1"/>
  <c r="Z25" i="1"/>
  <c r="Z33" i="1"/>
  <c r="AV41" i="1"/>
  <c r="Z84" i="1"/>
  <c r="AI33" i="1"/>
  <c r="AA40" i="1"/>
  <c r="AJ241" i="1"/>
  <c r="AW47" i="1"/>
  <c r="AI175" i="1"/>
  <c r="AV40" i="1"/>
  <c r="AV70" i="1"/>
  <c r="AJ184" i="1"/>
  <c r="AJ206" i="1"/>
  <c r="AA232" i="1"/>
  <c r="Z100" i="1"/>
  <c r="AI147" i="1"/>
  <c r="AI3" i="1"/>
  <c r="AA20" i="1"/>
  <c r="AV6" i="1"/>
  <c r="AW16" i="1"/>
  <c r="AV35" i="1"/>
  <c r="AW53" i="1"/>
  <c r="AV54" i="1"/>
  <c r="AW58" i="1"/>
  <c r="AI66" i="1"/>
  <c r="AI73" i="1"/>
  <c r="AV101" i="1"/>
  <c r="AJ71" i="1"/>
  <c r="AA114" i="1"/>
  <c r="AV66" i="1"/>
  <c r="AW129" i="1"/>
  <c r="Z133" i="1"/>
  <c r="AI116" i="1"/>
  <c r="AI131" i="1"/>
  <c r="AV140" i="1"/>
  <c r="AV137" i="1"/>
  <c r="AJ219" i="1"/>
  <c r="AJ223" i="1"/>
  <c r="AV150" i="1"/>
  <c r="AJ163" i="1"/>
  <c r="Z184" i="1"/>
  <c r="AA197" i="1"/>
  <c r="Z200" i="1"/>
  <c r="AI234" i="1"/>
  <c r="AA246" i="1"/>
  <c r="AJ10" i="1"/>
  <c r="Z136" i="1"/>
  <c r="Z169" i="1"/>
  <c r="Z231" i="1"/>
  <c r="AV46" i="1"/>
  <c r="AV72" i="1"/>
  <c r="AW8" i="1"/>
  <c r="AW78" i="1"/>
  <c r="AW135" i="1"/>
  <c r="AW38" i="1"/>
  <c r="Z91" i="1"/>
  <c r="AV55" i="1"/>
  <c r="AA142" i="1"/>
  <c r="AJ199" i="1"/>
  <c r="Z138" i="1"/>
  <c r="AI206" i="1"/>
  <c r="AI52" i="1"/>
  <c r="AA153" i="1"/>
  <c r="AA24" i="1"/>
  <c r="AI22" i="1"/>
  <c r="AV5" i="1"/>
  <c r="AI31" i="1"/>
  <c r="AA37" i="1"/>
  <c r="AJ32" i="1"/>
  <c r="AA51" i="1"/>
  <c r="AI20" i="1"/>
  <c r="AA97" i="1"/>
  <c r="Z103" i="1"/>
  <c r="Z115" i="1"/>
  <c r="AA54" i="1"/>
  <c r="AW106" i="1"/>
  <c r="AA62" i="1"/>
  <c r="AJ95" i="1"/>
  <c r="AJ215" i="1"/>
  <c r="Z139" i="1"/>
  <c r="AI129" i="1"/>
  <c r="AW123" i="1"/>
  <c r="AI184" i="1"/>
  <c r="AI246" i="1"/>
  <c r="Z232" i="1"/>
  <c r="AJ240" i="1"/>
  <c r="AW60" i="1"/>
  <c r="AW148" i="1"/>
  <c r="AV80" i="1"/>
  <c r="Z47" i="1"/>
  <c r="AW52" i="1"/>
  <c r="Z23" i="1"/>
  <c r="AV152" i="1"/>
  <c r="Z163" i="1"/>
  <c r="AA91" i="1"/>
  <c r="AJ103" i="1"/>
  <c r="AJ165" i="1"/>
  <c r="AA217" i="1"/>
  <c r="AA228" i="1"/>
  <c r="AJ83" i="1"/>
  <c r="AJ56" i="1"/>
  <c r="AJ84" i="1"/>
  <c r="AW3" i="1"/>
  <c r="AV14" i="1"/>
  <c r="AJ28" i="1"/>
  <c r="AA52" i="1"/>
  <c r="AV61" i="1"/>
  <c r="AW59" i="1"/>
  <c r="Z98" i="1"/>
  <c r="AV103" i="1"/>
  <c r="Z109" i="1"/>
  <c r="AJ132" i="1"/>
  <c r="AJ131" i="1"/>
  <c r="AA176" i="1"/>
  <c r="AA194" i="1"/>
  <c r="AA213" i="1"/>
  <c r="AA165" i="1"/>
  <c r="Z248" i="1"/>
  <c r="AJ187" i="1"/>
  <c r="Z215" i="1"/>
  <c r="Z192" i="1"/>
  <c r="Z212" i="1"/>
  <c r="AI225" i="1"/>
  <c r="AI238" i="1"/>
  <c r="AJ123" i="1"/>
  <c r="AV23" i="1"/>
  <c r="AA27" i="1"/>
  <c r="AI35" i="1"/>
  <c r="AI41" i="1"/>
  <c r="AJ11" i="1"/>
  <c r="AV21" i="1"/>
  <c r="AI12" i="1"/>
  <c r="Z61" i="1"/>
  <c r="AV147" i="1"/>
  <c r="AJ196" i="1"/>
  <c r="AA193" i="1"/>
  <c r="Z18" i="1"/>
  <c r="AA18" i="1"/>
  <c r="AW37" i="1"/>
  <c r="AV37" i="1"/>
  <c r="Z110" i="1"/>
  <c r="AA7" i="1"/>
  <c r="Z7" i="1"/>
  <c r="AW18" i="1"/>
  <c r="AV18" i="1"/>
  <c r="AJ16" i="1"/>
  <c r="AJ21" i="1"/>
  <c r="AI21" i="1"/>
  <c r="AA82" i="1"/>
  <c r="Z82" i="1"/>
  <c r="AJ61" i="1"/>
  <c r="AI61" i="1"/>
  <c r="AJ63" i="1"/>
  <c r="AI78" i="1"/>
  <c r="AJ78" i="1"/>
  <c r="AJ122" i="1"/>
  <c r="AI122" i="1"/>
  <c r="Z179" i="1"/>
  <c r="AA244" i="1"/>
  <c r="Z244" i="1"/>
  <c r="AV113" i="1"/>
  <c r="AW113" i="1"/>
  <c r="AJ67" i="1"/>
  <c r="AI67" i="1"/>
  <c r="AV85" i="1"/>
  <c r="AW85" i="1"/>
  <c r="AV92" i="1"/>
  <c r="AW92" i="1"/>
  <c r="AJ101" i="1"/>
  <c r="AI101" i="1"/>
  <c r="AV105" i="1"/>
  <c r="AW105" i="1"/>
  <c r="AV109" i="1"/>
  <c r="AW118" i="1"/>
  <c r="AV118" i="1"/>
  <c r="AJ34" i="1"/>
  <c r="AI34" i="1"/>
  <c r="AJ155" i="1"/>
  <c r="AI155" i="1"/>
  <c r="AJ113" i="1"/>
  <c r="AI113" i="1"/>
  <c r="AA125" i="1"/>
  <c r="Z125" i="1"/>
  <c r="Z240" i="1"/>
  <c r="AA240" i="1"/>
  <c r="AI247" i="1"/>
  <c r="AJ247" i="1"/>
  <c r="AA96" i="1"/>
  <c r="Z96" i="1"/>
  <c r="AA30" i="1"/>
  <c r="Z30" i="1"/>
  <c r="AJ117" i="1"/>
  <c r="AI117" i="1"/>
  <c r="AI79" i="1"/>
  <c r="AJ79" i="1"/>
  <c r="AJ158" i="1"/>
  <c r="AI158" i="1"/>
  <c r="AJ59" i="1"/>
  <c r="AI59" i="1"/>
  <c r="AA4" i="1"/>
  <c r="Z4" i="1"/>
  <c r="AV76" i="1"/>
  <c r="AW76" i="1"/>
  <c r="AW100" i="1"/>
  <c r="AV100" i="1"/>
  <c r="AW108" i="1"/>
  <c r="AV108" i="1"/>
  <c r="Z97" i="1"/>
  <c r="AI103" i="1"/>
  <c r="AA145" i="1"/>
  <c r="AJ195" i="1"/>
  <c r="Z209" i="1"/>
  <c r="AA209" i="1"/>
  <c r="AI137" i="1"/>
  <c r="AJ137" i="1"/>
  <c r="Z247" i="1"/>
  <c r="AA247" i="1"/>
  <c r="AA219" i="1"/>
  <c r="AJ236" i="1"/>
  <c r="AW40" i="1"/>
  <c r="AW23" i="1"/>
  <c r="AJ55" i="1"/>
  <c r="AI55" i="1"/>
  <c r="AA46" i="1"/>
  <c r="Z46" i="1"/>
  <c r="Z53" i="1"/>
  <c r="AA53" i="1"/>
  <c r="AI160" i="1"/>
  <c r="AJ160" i="1"/>
  <c r="AJ172" i="1"/>
  <c r="AI172" i="1"/>
  <c r="AA177" i="1"/>
  <c r="Z177" i="1"/>
  <c r="AI213" i="1"/>
  <c r="AJ213" i="1"/>
  <c r="AW127" i="1"/>
  <c r="AV127" i="1"/>
  <c r="AJ142" i="1"/>
  <c r="AI142" i="1"/>
  <c r="AI150" i="1"/>
  <c r="AJ150" i="1"/>
  <c r="AI167" i="1"/>
  <c r="AJ167" i="1"/>
  <c r="AA236" i="1"/>
  <c r="Z236" i="1"/>
  <c r="AI108" i="1"/>
  <c r="AJ108" i="1"/>
  <c r="AW139" i="1"/>
  <c r="AV139" i="1"/>
  <c r="AI90" i="1"/>
  <c r="AJ90" i="1"/>
  <c r="Z48" i="1"/>
  <c r="AA48" i="1"/>
  <c r="AW50" i="1"/>
  <c r="AV50" i="1"/>
  <c r="AJ105" i="1"/>
  <c r="AI105" i="1"/>
  <c r="AA15" i="1"/>
  <c r="Z15" i="1"/>
  <c r="AI11" i="1"/>
  <c r="Z127" i="1"/>
  <c r="AJ203" i="1"/>
  <c r="AA43" i="1"/>
  <c r="Z43" i="1"/>
  <c r="AJ26" i="1"/>
  <c r="AI26" i="1"/>
  <c r="Z32" i="1"/>
  <c r="AA32" i="1"/>
  <c r="AW34" i="1"/>
  <c r="AV34" i="1"/>
  <c r="AV51" i="1"/>
  <c r="AW51" i="1"/>
  <c r="AW62" i="1"/>
  <c r="AV62" i="1"/>
  <c r="AI202" i="1"/>
  <c r="AJ202" i="1"/>
  <c r="AA234" i="1"/>
  <c r="Z234" i="1"/>
  <c r="Z14" i="1"/>
  <c r="AA14" i="1"/>
  <c r="AA130" i="1"/>
  <c r="Z130" i="1"/>
  <c r="AI152" i="1"/>
  <c r="AJ152" i="1"/>
  <c r="AJ220" i="1"/>
  <c r="AI98" i="1"/>
  <c r="AJ98" i="1"/>
  <c r="AJ135" i="1"/>
  <c r="AI135" i="1"/>
  <c r="AV9" i="1"/>
  <c r="AI15" i="1"/>
  <c r="Z20" i="1"/>
  <c r="Z74" i="1"/>
  <c r="AJ41" i="1"/>
  <c r="AJ74" i="1"/>
  <c r="AA50" i="1"/>
  <c r="Z69" i="1"/>
  <c r="Z122" i="1"/>
  <c r="AI139" i="1"/>
  <c r="AA134" i="1"/>
  <c r="AW147" i="1"/>
  <c r="AJ224" i="1"/>
  <c r="AI143" i="1"/>
  <c r="AA149" i="1"/>
  <c r="AJ244" i="1"/>
  <c r="AA241" i="1"/>
  <c r="AI7" i="1"/>
  <c r="AA60" i="1"/>
  <c r="AA94" i="1"/>
  <c r="AJ151" i="1"/>
  <c r="AJ157" i="1"/>
  <c r="Z31" i="1"/>
  <c r="AJ149" i="1"/>
  <c r="Z11" i="1"/>
  <c r="AI159" i="1"/>
  <c r="AW15" i="1"/>
  <c r="AV19" i="1"/>
  <c r="Z8" i="1"/>
  <c r="Z10" i="1"/>
  <c r="Z22" i="1"/>
  <c r="AJ36" i="1"/>
  <c r="AJ43" i="1"/>
  <c r="AI58" i="1"/>
  <c r="AI74" i="1"/>
  <c r="AI81" i="1"/>
  <c r="AV87" i="1"/>
  <c r="AJ44" i="1"/>
  <c r="AI57" i="1"/>
  <c r="Z58" i="1"/>
  <c r="AV58" i="1"/>
  <c r="Z73" i="1"/>
  <c r="AW94" i="1"/>
  <c r="AI96" i="1"/>
  <c r="AV99" i="1"/>
  <c r="Z102" i="1"/>
  <c r="Z113" i="1"/>
  <c r="AV117" i="1"/>
  <c r="AA65" i="1"/>
  <c r="AW74" i="1"/>
  <c r="AA90" i="1"/>
  <c r="Z119" i="1"/>
  <c r="Z66" i="1"/>
  <c r="AA100" i="1"/>
  <c r="AV82" i="1"/>
  <c r="AV95" i="1"/>
  <c r="AJ120" i="1"/>
  <c r="AV125" i="1"/>
  <c r="AA85" i="1"/>
  <c r="AW73" i="1"/>
  <c r="AA159" i="1"/>
  <c r="Z182" i="1"/>
  <c r="AI193" i="1"/>
  <c r="AA206" i="1"/>
  <c r="AA72" i="1"/>
  <c r="Z124" i="1"/>
  <c r="AW152" i="1"/>
  <c r="AJ233" i="1"/>
  <c r="AA211" i="1"/>
  <c r="AW141" i="1"/>
  <c r="AV146" i="1"/>
  <c r="AA163" i="1"/>
  <c r="Z188" i="1"/>
  <c r="Z196" i="1"/>
  <c r="AI199" i="1"/>
  <c r="Z204" i="1"/>
  <c r="AI224" i="1"/>
  <c r="AA227" i="1"/>
  <c r="AA33" i="1"/>
  <c r="AJ33" i="1"/>
  <c r="AJ35" i="1"/>
  <c r="AI6" i="1"/>
  <c r="AI75" i="1"/>
  <c r="Z88" i="1"/>
  <c r="Z28" i="1"/>
  <c r="AV49" i="1"/>
  <c r="AI130" i="1"/>
  <c r="AA161" i="1"/>
  <c r="AI214" i="1"/>
  <c r="AI166" i="1"/>
  <c r="AI83" i="1"/>
  <c r="Z218" i="1"/>
  <c r="Z6" i="1"/>
  <c r="AW7" i="1"/>
  <c r="AV11" i="1"/>
  <c r="Z16" i="1"/>
  <c r="AJ14" i="1"/>
  <c r="AI19" i="1"/>
  <c r="AJ50" i="1"/>
  <c r="AJ76" i="1"/>
  <c r="AA74" i="1"/>
  <c r="AW86" i="1"/>
  <c r="AW97" i="1"/>
  <c r="Z126" i="1"/>
  <c r="AW116" i="1"/>
  <c r="AI118" i="1"/>
  <c r="AW133" i="1"/>
  <c r="AI169" i="1"/>
  <c r="AI216" i="1"/>
  <c r="AW67" i="1"/>
  <c r="AA215" i="1"/>
  <c r="AI248" i="1"/>
  <c r="Z235" i="1"/>
  <c r="AJ232" i="1"/>
  <c r="AI239" i="1"/>
  <c r="AV52" i="1"/>
  <c r="AJ60" i="1"/>
  <c r="Z9" i="1"/>
  <c r="Z13" i="1"/>
  <c r="Z59" i="1"/>
  <c r="AI134" i="1"/>
  <c r="Z45" i="1"/>
  <c r="AJ52" i="1"/>
  <c r="Z17" i="1"/>
  <c r="AJ40" i="1"/>
  <c r="AV69" i="1"/>
  <c r="AI76" i="1"/>
  <c r="AV130" i="1"/>
  <c r="AW130" i="1"/>
  <c r="AJ125" i="1"/>
  <c r="AI218" i="1"/>
  <c r="AJ218" i="1"/>
  <c r="AA133" i="1"/>
  <c r="AJ222" i="1"/>
  <c r="AI222" i="1"/>
  <c r="AJ216" i="1"/>
  <c r="AJ238" i="1"/>
  <c r="AV10" i="1"/>
  <c r="Z19" i="1"/>
  <c r="AW24" i="1"/>
  <c r="AV24" i="1"/>
  <c r="AJ15" i="1"/>
  <c r="AA8" i="1"/>
  <c r="AI28" i="1"/>
  <c r="AI65" i="1"/>
  <c r="AJ42" i="1"/>
  <c r="AI44" i="1"/>
  <c r="AV57" i="1"/>
  <c r="AJ64" i="1"/>
  <c r="AJ72" i="1"/>
  <c r="AJ80" i="1"/>
  <c r="Z52" i="1"/>
  <c r="AV59" i="1"/>
  <c r="AI77" i="1"/>
  <c r="AI68" i="1"/>
  <c r="AA70" i="1"/>
  <c r="Z108" i="1"/>
  <c r="Z116" i="1"/>
  <c r="AW65" i="1"/>
  <c r="AW81" i="1"/>
  <c r="AV63" i="1"/>
  <c r="AV67" i="1"/>
  <c r="AV79" i="1"/>
  <c r="AW87" i="1"/>
  <c r="Z76" i="1"/>
  <c r="AI120" i="1"/>
  <c r="Z75" i="1"/>
  <c r="AV102" i="1"/>
  <c r="AV110" i="1"/>
  <c r="AJ121" i="1"/>
  <c r="AI128" i="1"/>
  <c r="AI136" i="1"/>
  <c r="AA119" i="1"/>
  <c r="AV142" i="1"/>
  <c r="Z172" i="1"/>
  <c r="AI226" i="1"/>
  <c r="AJ226" i="1"/>
  <c r="AA73" i="1"/>
  <c r="Z77" i="1"/>
  <c r="AI127" i="1"/>
  <c r="Z141" i="1"/>
  <c r="AA122" i="1"/>
  <c r="AW136" i="1"/>
  <c r="AV141" i="1"/>
  <c r="AA143" i="1"/>
  <c r="Z143" i="1"/>
  <c r="Z151" i="1"/>
  <c r="Z159" i="1"/>
  <c r="Z167" i="1"/>
  <c r="Z175" i="1"/>
  <c r="AV84" i="1"/>
  <c r="AI123" i="1"/>
  <c r="AA132" i="1"/>
  <c r="AJ138" i="1"/>
  <c r="AA173" i="1"/>
  <c r="AA233" i="1"/>
  <c r="AA239" i="1"/>
  <c r="AW143" i="1"/>
  <c r="AJ228" i="1"/>
  <c r="AA235" i="1"/>
  <c r="AI237" i="1"/>
  <c r="AA216" i="1"/>
  <c r="AA224" i="1"/>
  <c r="AA229" i="1"/>
  <c r="AI231" i="1"/>
  <c r="AA237" i="1"/>
  <c r="AJ246" i="1"/>
  <c r="AJ230" i="1"/>
  <c r="AA6" i="1"/>
  <c r="AJ93" i="1"/>
  <c r="AI93" i="1"/>
  <c r="AV12" i="1"/>
  <c r="AA16" i="1"/>
  <c r="AJ8" i="1"/>
  <c r="AI25" i="1"/>
  <c r="AI29" i="1"/>
  <c r="AI27" i="1"/>
  <c r="AJ20" i="1"/>
  <c r="AI36" i="1"/>
  <c r="AI43" i="1"/>
  <c r="AI50" i="1"/>
  <c r="AI45" i="1"/>
  <c r="AI82" i="1"/>
  <c r="AI89" i="1"/>
  <c r="AJ89" i="1"/>
  <c r="AI69" i="1"/>
  <c r="AV71" i="1"/>
  <c r="AV75" i="1"/>
  <c r="Z106" i="1"/>
  <c r="Z114" i="1"/>
  <c r="Z67" i="1"/>
  <c r="AI70" i="1"/>
  <c r="AV74" i="1"/>
  <c r="Z83" i="1"/>
  <c r="AW61" i="1"/>
  <c r="Z65" i="1"/>
  <c r="AW77" i="1"/>
  <c r="Z81" i="1"/>
  <c r="AW82" i="1"/>
  <c r="AV93" i="1"/>
  <c r="AV97" i="1"/>
  <c r="Z129" i="1"/>
  <c r="AA129" i="1"/>
  <c r="AI132" i="1"/>
  <c r="AI140" i="1"/>
  <c r="AI144" i="1"/>
  <c r="AJ144" i="1"/>
  <c r="AI62" i="1"/>
  <c r="Z85" i="1"/>
  <c r="AA124" i="1"/>
  <c r="AV104" i="1"/>
  <c r="AV112" i="1"/>
  <c r="AI126" i="1"/>
  <c r="AV119" i="1"/>
  <c r="AA126" i="1"/>
  <c r="AV133" i="1"/>
  <c r="Z148" i="1"/>
  <c r="Z180" i="1"/>
  <c r="Z186" i="1"/>
  <c r="Z190" i="1"/>
  <c r="Z194" i="1"/>
  <c r="Z198" i="1"/>
  <c r="Z202" i="1"/>
  <c r="Z206" i="1"/>
  <c r="Z210" i="1"/>
  <c r="Z214" i="1"/>
  <c r="AW68" i="1"/>
  <c r="Z150" i="1"/>
  <c r="AJ153" i="1"/>
  <c r="Z158" i="1"/>
  <c r="Z166" i="1"/>
  <c r="AJ169" i="1"/>
  <c r="Z207" i="1"/>
  <c r="Z211" i="1"/>
  <c r="Z120" i="1"/>
  <c r="Z162" i="1"/>
  <c r="AV123" i="1"/>
  <c r="AW132" i="1"/>
  <c r="Z152" i="1"/>
  <c r="Z160" i="1"/>
  <c r="Z168" i="1"/>
  <c r="Z176" i="1"/>
  <c r="Z208" i="1"/>
  <c r="Z223" i="1"/>
  <c r="Z144" i="1"/>
  <c r="AJ189" i="1"/>
  <c r="AJ201" i="1"/>
  <c r="AJ242" i="1"/>
  <c r="AA245" i="1"/>
  <c r="AI233" i="1"/>
  <c r="AV7" i="1"/>
  <c r="AW22" i="1"/>
  <c r="AV22" i="1"/>
  <c r="Z93" i="1"/>
  <c r="AJ193" i="1"/>
  <c r="AV134" i="1"/>
  <c r="AW5" i="1"/>
  <c r="AA10" i="1"/>
  <c r="AI32" i="1"/>
  <c r="AI18" i="1"/>
  <c r="AJ46" i="1"/>
  <c r="Z50" i="1"/>
  <c r="AJ53" i="1"/>
  <c r="Z64" i="1"/>
  <c r="Z99" i="1"/>
  <c r="Z104" i="1"/>
  <c r="Z112" i="1"/>
  <c r="Z54" i="1"/>
  <c r="Z68" i="1"/>
  <c r="AV89" i="1"/>
  <c r="AW89" i="1"/>
  <c r="Z92" i="1"/>
  <c r="AA92" i="1"/>
  <c r="AV94" i="1"/>
  <c r="AW66" i="1"/>
  <c r="AW117" i="1"/>
  <c r="AJ139" i="1"/>
  <c r="AV98" i="1"/>
  <c r="AV106" i="1"/>
  <c r="AV114" i="1"/>
  <c r="AJ133" i="1"/>
  <c r="AJ141" i="1"/>
  <c r="Z117" i="1"/>
  <c r="AV144" i="1"/>
  <c r="AW144" i="1"/>
  <c r="Z156" i="1"/>
  <c r="AV138" i="1"/>
  <c r="Z154" i="1"/>
  <c r="Z170" i="1"/>
  <c r="AW125" i="1"/>
  <c r="Z140" i="1"/>
  <c r="AA157" i="1"/>
  <c r="AJ197" i="1"/>
  <c r="AJ205" i="1"/>
  <c r="Z134" i="1"/>
  <c r="AA137" i="1"/>
  <c r="AV153" i="1"/>
  <c r="AA181" i="1"/>
  <c r="AA243" i="1"/>
  <c r="AI10" i="1"/>
  <c r="AI37" i="1"/>
  <c r="AW121" i="1"/>
  <c r="Z135" i="1"/>
  <c r="Z147" i="1"/>
  <c r="Z178" i="1"/>
  <c r="Z222" i="1"/>
  <c r="AJ248" i="1"/>
  <c r="AA231" i="1"/>
  <c r="AI240" i="1"/>
  <c r="AI4" i="1"/>
  <c r="AW4" i="1"/>
  <c r="D267" i="10"/>
  <c r="B188" i="10" s="1"/>
  <c r="AN186" i="1" s="1"/>
  <c r="AR186" i="1" s="1"/>
  <c r="AW186" i="1" s="1"/>
  <c r="D268" i="10"/>
  <c r="B189" i="10" s="1"/>
  <c r="AN187" i="1" s="1"/>
  <c r="AR187" i="1" s="1"/>
  <c r="AV187" i="1" s="1"/>
  <c r="D269" i="10"/>
  <c r="B190" i="10" s="1"/>
  <c r="AN188" i="1" s="1"/>
  <c r="AR188" i="1" s="1"/>
  <c r="AV188" i="1" s="1"/>
  <c r="D270" i="10"/>
  <c r="D271" i="10"/>
  <c r="D272" i="10"/>
  <c r="B193" i="10" s="1"/>
  <c r="D273" i="10"/>
  <c r="B194" i="10" s="1"/>
  <c r="D274" i="10"/>
  <c r="B195" i="10" s="1"/>
  <c r="AN191" i="1" s="1"/>
  <c r="AR191" i="1" s="1"/>
  <c r="AV191" i="1" s="1"/>
  <c r="D275" i="10"/>
  <c r="B196" i="10" s="1"/>
  <c r="AN192" i="1" s="1"/>
  <c r="AR192" i="1" s="1"/>
  <c r="AW192" i="1" s="1"/>
  <c r="D276" i="10"/>
  <c r="B197" i="10" s="1"/>
  <c r="AN193" i="1" s="1"/>
  <c r="AR193" i="1" s="1"/>
  <c r="AV193" i="1" s="1"/>
  <c r="D277" i="10"/>
  <c r="B198" i="10" s="1"/>
  <c r="AN194" i="1" s="1"/>
  <c r="AR194" i="1" s="1"/>
  <c r="AW194" i="1" s="1"/>
  <c r="D278" i="10"/>
  <c r="B199" i="10" s="1"/>
  <c r="AN195" i="1" s="1"/>
  <c r="AR195" i="1" s="1"/>
  <c r="AV195" i="1" s="1"/>
  <c r="D279" i="10"/>
  <c r="B200" i="10" s="1"/>
  <c r="D280" i="10"/>
  <c r="B201" i="10" s="1"/>
  <c r="D281" i="10"/>
  <c r="B202" i="10" s="1"/>
  <c r="AN196" i="1" s="1"/>
  <c r="AR196" i="1" s="1"/>
  <c r="AW196" i="1" s="1"/>
  <c r="D282" i="10"/>
  <c r="B203" i="10" s="1"/>
  <c r="AN197" i="1" s="1"/>
  <c r="AR197" i="1" s="1"/>
  <c r="AW197" i="1" s="1"/>
  <c r="D283" i="10"/>
  <c r="B204" i="10" s="1"/>
  <c r="D284" i="10"/>
  <c r="B205" i="10" s="1"/>
  <c r="AN198" i="1" s="1"/>
  <c r="AR198" i="1" s="1"/>
  <c r="D285" i="10"/>
  <c r="B206" i="10" s="1"/>
  <c r="AN199" i="1" s="1"/>
  <c r="AR199" i="1" s="1"/>
  <c r="AV199" i="1" s="1"/>
  <c r="D286" i="10"/>
  <c r="B207" i="10" s="1"/>
  <c r="D287" i="10"/>
  <c r="B208" i="10" s="1"/>
  <c r="D288" i="10"/>
  <c r="B209" i="10" s="1"/>
  <c r="AN200" i="1" s="1"/>
  <c r="AR200" i="1" s="1"/>
  <c r="AW200" i="1" s="1"/>
  <c r="D289" i="10"/>
  <c r="B210" i="10" s="1"/>
  <c r="AN201" i="1" s="1"/>
  <c r="AR201" i="1" s="1"/>
  <c r="AW201" i="1" s="1"/>
  <c r="D290" i="10"/>
  <c r="B211" i="10" s="1"/>
  <c r="AN202" i="1" s="1"/>
  <c r="AR202" i="1" s="1"/>
  <c r="AW202" i="1" s="1"/>
  <c r="D291" i="10"/>
  <c r="B212" i="10" s="1"/>
  <c r="AN203" i="1" s="1"/>
  <c r="AR203" i="1" s="1"/>
  <c r="AV203" i="1" s="1"/>
  <c r="D292" i="10"/>
  <c r="B213" i="10" s="1"/>
  <c r="AN204" i="1" s="1"/>
  <c r="AR204" i="1" s="1"/>
  <c r="AV204" i="1" s="1"/>
  <c r="D293" i="10"/>
  <c r="B214" i="10" s="1"/>
  <c r="D294" i="10"/>
  <c r="B215" i="10" s="1"/>
  <c r="D295" i="10"/>
  <c r="B216" i="10" s="1"/>
  <c r="AN205" i="1" s="1"/>
  <c r="AR205" i="1" s="1"/>
  <c r="AW205" i="1" s="1"/>
  <c r="D296" i="10"/>
  <c r="B217" i="10" s="1"/>
  <c r="AN206" i="1" s="1"/>
  <c r="AR206" i="1" s="1"/>
  <c r="AV206" i="1" s="1"/>
  <c r="D297" i="10"/>
  <c r="B218" i="10" s="1"/>
  <c r="AN207" i="1" s="1"/>
  <c r="AR207" i="1" s="1"/>
  <c r="AW207" i="1" s="1"/>
  <c r="D298" i="10"/>
  <c r="B219" i="10" s="1"/>
  <c r="AN208" i="1" s="1"/>
  <c r="AR208" i="1" s="1"/>
  <c r="AW208" i="1" s="1"/>
  <c r="D299" i="10"/>
  <c r="B220" i="10" s="1"/>
  <c r="AN209" i="1" s="1"/>
  <c r="AR209" i="1" s="1"/>
  <c r="AW209" i="1" s="1"/>
  <c r="D300" i="10"/>
  <c r="B221" i="10" s="1"/>
  <c r="D301" i="10"/>
  <c r="B222" i="10" s="1"/>
  <c r="D302" i="10"/>
  <c r="B223" i="10" s="1"/>
  <c r="AN210" i="1" s="1"/>
  <c r="AR210" i="1" s="1"/>
  <c r="AV210" i="1" s="1"/>
  <c r="D303" i="10"/>
  <c r="B224" i="10" s="1"/>
  <c r="AN211" i="1" s="1"/>
  <c r="AR211" i="1" s="1"/>
  <c r="D304" i="10"/>
  <c r="B225" i="10" s="1"/>
  <c r="AN212" i="1" s="1"/>
  <c r="AR212" i="1" s="1"/>
  <c r="AW212" i="1" s="1"/>
  <c r="D305" i="10"/>
  <c r="B226" i="10" s="1"/>
  <c r="AN213" i="1" s="1"/>
  <c r="AR213" i="1" s="1"/>
  <c r="AV213" i="1" s="1"/>
  <c r="D306" i="10"/>
  <c r="B227" i="10" s="1"/>
  <c r="AN214" i="1" s="1"/>
  <c r="AR214" i="1" s="1"/>
  <c r="AW214" i="1" s="1"/>
  <c r="D307" i="10"/>
  <c r="B228" i="10" s="1"/>
  <c r="D308" i="10"/>
  <c r="B229" i="10" s="1"/>
  <c r="D309" i="10"/>
  <c r="B230" i="10" s="1"/>
  <c r="AN215" i="1" s="1"/>
  <c r="AR215" i="1" s="1"/>
  <c r="AV215" i="1" s="1"/>
  <c r="D310" i="10"/>
  <c r="B231" i="10" s="1"/>
  <c r="AN216" i="1" s="1"/>
  <c r="AR216" i="1" s="1"/>
  <c r="AV216" i="1" s="1"/>
  <c r="D311" i="10"/>
  <c r="B232" i="10" s="1"/>
  <c r="AN217" i="1" s="1"/>
  <c r="AR217" i="1" s="1"/>
  <c r="D312" i="10"/>
  <c r="B233" i="10" s="1"/>
  <c r="AN218" i="1" s="1"/>
  <c r="AR218" i="1" s="1"/>
  <c r="D313" i="10"/>
  <c r="B234" i="10" s="1"/>
  <c r="AN219" i="1" s="1"/>
  <c r="AR219" i="1" s="1"/>
  <c r="AV219" i="1" s="1"/>
  <c r="D314" i="10"/>
  <c r="B235" i="10" s="1"/>
  <c r="D315" i="10"/>
  <c r="B236" i="10" s="1"/>
  <c r="D316" i="10"/>
  <c r="B237" i="10" s="1"/>
  <c r="AN220" i="1" s="1"/>
  <c r="AR220" i="1" s="1"/>
  <c r="AV220" i="1" s="1"/>
  <c r="D317" i="10"/>
  <c r="B238" i="10" s="1"/>
  <c r="AN221" i="1" s="1"/>
  <c r="AR221" i="1" s="1"/>
  <c r="AV221" i="1" s="1"/>
  <c r="D318" i="10"/>
  <c r="B239" i="10" s="1"/>
  <c r="AN222" i="1" s="1"/>
  <c r="AR222" i="1" s="1"/>
  <c r="D319" i="10"/>
  <c r="B240" i="10" s="1"/>
  <c r="AN223" i="1" s="1"/>
  <c r="AR223" i="1" s="1"/>
  <c r="D320" i="10"/>
  <c r="B241" i="10" s="1"/>
  <c r="AN224" i="1" s="1"/>
  <c r="AR224" i="1" s="1"/>
  <c r="AW224" i="1" s="1"/>
  <c r="D321" i="10"/>
  <c r="B242" i="10" s="1"/>
  <c r="D322" i="10"/>
  <c r="B243" i="10" s="1"/>
  <c r="D323" i="10"/>
  <c r="B244" i="10" s="1"/>
  <c r="AN225" i="1" s="1"/>
  <c r="AR225" i="1" s="1"/>
  <c r="D324" i="10"/>
  <c r="B245" i="10" s="1"/>
  <c r="AN226" i="1" s="1"/>
  <c r="AR226" i="1" s="1"/>
  <c r="D325" i="10"/>
  <c r="B246" i="10" s="1"/>
  <c r="AN227" i="1" s="1"/>
  <c r="AR227" i="1" s="1"/>
  <c r="AV227" i="1" s="1"/>
  <c r="D326" i="10"/>
  <c r="B247" i="10" s="1"/>
  <c r="AN228" i="1" s="1"/>
  <c r="AR228" i="1" s="1"/>
  <c r="AW228" i="1" s="1"/>
  <c r="D327" i="10"/>
  <c r="B248" i="10" s="1"/>
  <c r="AN229" i="1" s="1"/>
  <c r="AR229" i="1" s="1"/>
  <c r="D328" i="10"/>
  <c r="B249" i="10" s="1"/>
  <c r="D329" i="10"/>
  <c r="B250" i="10" s="1"/>
  <c r="D330" i="10"/>
  <c r="B251" i="10" s="1"/>
  <c r="AN230" i="1" s="1"/>
  <c r="AR230" i="1" s="1"/>
  <c r="AV230" i="1" s="1"/>
  <c r="D331" i="10"/>
  <c r="B252" i="10" s="1"/>
  <c r="AN231" i="1" s="1"/>
  <c r="AR231" i="1" s="1"/>
  <c r="D332" i="10"/>
  <c r="B253" i="10" s="1"/>
  <c r="AN232" i="1" s="1"/>
  <c r="AR232" i="1" s="1"/>
  <c r="AW232" i="1" s="1"/>
  <c r="D333" i="10"/>
  <c r="B254" i="10" s="1"/>
  <c r="AN233" i="1" s="1"/>
  <c r="AR233" i="1" s="1"/>
  <c r="D334" i="10"/>
  <c r="B255" i="10" s="1"/>
  <c r="AN234" i="1" s="1"/>
  <c r="AR234" i="1" s="1"/>
  <c r="AW234" i="1" s="1"/>
  <c r="D335" i="10"/>
  <c r="B256" i="10" s="1"/>
  <c r="D336" i="10"/>
  <c r="B257" i="10" s="1"/>
  <c r="D337" i="10"/>
  <c r="B258" i="10" s="1"/>
  <c r="AN235" i="1" s="1"/>
  <c r="AR235" i="1" s="1"/>
  <c r="D338" i="10"/>
  <c r="B259" i="10" s="1"/>
  <c r="AN236" i="1" s="1"/>
  <c r="AR236" i="1" s="1"/>
  <c r="AW236" i="1" s="1"/>
  <c r="D339" i="10"/>
  <c r="B260" i="10" s="1"/>
  <c r="AN237" i="1" s="1"/>
  <c r="AR237" i="1" s="1"/>
  <c r="D340" i="10"/>
  <c r="B261" i="10" s="1"/>
  <c r="AN238" i="1" s="1"/>
  <c r="AR238" i="1" s="1"/>
  <c r="AV238" i="1" s="1"/>
  <c r="D341" i="10"/>
  <c r="B262" i="10" s="1"/>
  <c r="AN239" i="1" s="1"/>
  <c r="AR239" i="1" s="1"/>
  <c r="D342" i="10"/>
  <c r="B263" i="10" s="1"/>
  <c r="D343" i="10"/>
  <c r="B264" i="10" s="1"/>
  <c r="D344" i="10"/>
  <c r="B265" i="10" s="1"/>
  <c r="D345" i="10"/>
  <c r="B266" i="10" s="1"/>
  <c r="AN240" i="1" s="1"/>
  <c r="AR240" i="1" s="1"/>
  <c r="AW240" i="1" s="1"/>
  <c r="D346" i="10"/>
  <c r="B267" i="10" s="1"/>
  <c r="AN241" i="1" s="1"/>
  <c r="AR241" i="1" s="1"/>
  <c r="D347" i="10"/>
  <c r="B268" i="10" s="1"/>
  <c r="AN242" i="1" s="1"/>
  <c r="AR242" i="1" s="1"/>
  <c r="AW242" i="1" s="1"/>
  <c r="D348" i="10"/>
  <c r="B269" i="10" s="1"/>
  <c r="AN243" i="1" s="1"/>
  <c r="AR243" i="1" s="1"/>
  <c r="AV243" i="1" s="1"/>
  <c r="D349" i="10"/>
  <c r="B270" i="10" s="1"/>
  <c r="D350" i="10"/>
  <c r="B271" i="10" s="1"/>
  <c r="D351" i="10"/>
  <c r="B272" i="10" s="1"/>
  <c r="AN244" i="1" s="1"/>
  <c r="AR244" i="1" s="1"/>
  <c r="AV244" i="1" s="1"/>
  <c r="D352" i="10"/>
  <c r="B273" i="10" s="1"/>
  <c r="AN245" i="1" s="1"/>
  <c r="AR245" i="1" s="1"/>
  <c r="AV245" i="1" s="1"/>
  <c r="D353" i="10"/>
  <c r="B274" i="10" s="1"/>
  <c r="AN246" i="1" s="1"/>
  <c r="AR246" i="1" s="1"/>
  <c r="AW246" i="1" s="1"/>
  <c r="D354" i="10"/>
  <c r="B275" i="10" s="1"/>
  <c r="AN247" i="1" s="1"/>
  <c r="AR247" i="1" s="1"/>
  <c r="AV247" i="1" s="1"/>
  <c r="D355" i="10"/>
  <c r="B276" i="10" s="1"/>
  <c r="AN248" i="1" s="1"/>
  <c r="AR248" i="1" s="1"/>
  <c r="AV248" i="1" s="1"/>
  <c r="D356" i="10"/>
  <c r="B277" i="10" s="1"/>
  <c r="D357" i="10"/>
  <c r="B278" i="10" s="1"/>
  <c r="D232" i="10"/>
  <c r="B153" i="10" s="1"/>
  <c r="AN162" i="1" s="1"/>
  <c r="AR162" i="1" s="1"/>
  <c r="D233" i="10"/>
  <c r="B154" i="10" s="1"/>
  <c r="AN163" i="1" s="1"/>
  <c r="AR163" i="1" s="1"/>
  <c r="AV163" i="1" s="1"/>
  <c r="D234" i="10"/>
  <c r="B155" i="10" s="1"/>
  <c r="AN164" i="1" s="1"/>
  <c r="AR164" i="1" s="1"/>
  <c r="D235" i="10"/>
  <c r="B156" i="10" s="1"/>
  <c r="AN165" i="1" s="1"/>
  <c r="AR165" i="1" s="1"/>
  <c r="AV165" i="1" s="1"/>
  <c r="D236" i="10"/>
  <c r="D237" i="10"/>
  <c r="D238" i="10"/>
  <c r="B159" i="10" s="1"/>
  <c r="D239" i="10"/>
  <c r="B160" i="10" s="1"/>
  <c r="AN167" i="1" s="1"/>
  <c r="AR167" i="1" s="1"/>
  <c r="AV167" i="1" s="1"/>
  <c r="D240" i="10"/>
  <c r="D241" i="10"/>
  <c r="B162" i="10" s="1"/>
  <c r="AN169" i="1" s="1"/>
  <c r="AR169" i="1" s="1"/>
  <c r="AW169" i="1" s="1"/>
  <c r="D242" i="10"/>
  <c r="B163" i="10" s="1"/>
  <c r="AN170" i="1" s="1"/>
  <c r="AR170" i="1" s="1"/>
  <c r="D243" i="10"/>
  <c r="B164" i="10" s="1"/>
  <c r="AN171" i="1" s="1"/>
  <c r="AR171" i="1" s="1"/>
  <c r="AV171" i="1" s="1"/>
  <c r="D244" i="10"/>
  <c r="B165" i="10" s="1"/>
  <c r="D245" i="10"/>
  <c r="B166" i="10" s="1"/>
  <c r="D246" i="10"/>
  <c r="B167" i="10" s="1"/>
  <c r="D247" i="10"/>
  <c r="B168" i="10" s="1"/>
  <c r="AN172" i="1" s="1"/>
  <c r="AR172" i="1" s="1"/>
  <c r="D248" i="10"/>
  <c r="D249" i="10"/>
  <c r="B170" i="10" s="1"/>
  <c r="AN174" i="1" s="1"/>
  <c r="AR174" i="1" s="1"/>
  <c r="D250" i="10"/>
  <c r="B171" i="10" s="1"/>
  <c r="AN175" i="1" s="1"/>
  <c r="AR175" i="1" s="1"/>
  <c r="AV175" i="1" s="1"/>
  <c r="D251" i="10"/>
  <c r="B172" i="10" s="1"/>
  <c r="D252" i="10"/>
  <c r="D253" i="10"/>
  <c r="D254" i="10"/>
  <c r="B175" i="10" s="1"/>
  <c r="AN177" i="1" s="1"/>
  <c r="AR177" i="1" s="1"/>
  <c r="AW177" i="1" s="1"/>
  <c r="D255" i="10"/>
  <c r="B176" i="10" s="1"/>
  <c r="AN178" i="1" s="1"/>
  <c r="AR178" i="1" s="1"/>
  <c r="D256" i="10"/>
  <c r="B177" i="10" s="1"/>
  <c r="AN179" i="1" s="1"/>
  <c r="AR179" i="1" s="1"/>
  <c r="AV179" i="1" s="1"/>
  <c r="D257" i="10"/>
  <c r="B178" i="10" s="1"/>
  <c r="AN180" i="1" s="1"/>
  <c r="AR180" i="1" s="1"/>
  <c r="D258" i="10"/>
  <c r="B179" i="10" s="1"/>
  <c r="D259" i="10"/>
  <c r="B180" i="10" s="1"/>
  <c r="D260" i="10"/>
  <c r="D261" i="10"/>
  <c r="B182" i="10" s="1"/>
  <c r="AN182" i="1" s="1"/>
  <c r="AR182" i="1" s="1"/>
  <c r="AW182" i="1" s="1"/>
  <c r="D262" i="10"/>
  <c r="B183" i="10" s="1"/>
  <c r="AN183" i="1" s="1"/>
  <c r="AR183" i="1" s="1"/>
  <c r="AV183" i="1" s="1"/>
  <c r="D263" i="10"/>
  <c r="B184" i="10" s="1"/>
  <c r="AN184" i="1" s="1"/>
  <c r="AR184" i="1" s="1"/>
  <c r="AV184" i="1" s="1"/>
  <c r="D264" i="10"/>
  <c r="D265" i="10"/>
  <c r="B186" i="10" s="1"/>
  <c r="D266" i="10"/>
  <c r="B187" i="10" s="1"/>
  <c r="B191" i="10"/>
  <c r="AN189" i="1" s="1"/>
  <c r="AR189" i="1" s="1"/>
  <c r="AV189" i="1" s="1"/>
  <c r="B192" i="10"/>
  <c r="AN190" i="1" s="1"/>
  <c r="AR190" i="1" s="1"/>
  <c r="AW190" i="1" s="1"/>
  <c r="B157" i="10"/>
  <c r="AN166" i="1" s="1"/>
  <c r="AR166" i="1" s="1"/>
  <c r="B158" i="10"/>
  <c r="B161" i="10"/>
  <c r="AN168" i="1" s="1"/>
  <c r="AR168" i="1" s="1"/>
  <c r="AV168" i="1" s="1"/>
  <c r="B169" i="10"/>
  <c r="AN173" i="1" s="1"/>
  <c r="AR173" i="1" s="1"/>
  <c r="AV173" i="1" s="1"/>
  <c r="B173" i="10"/>
  <c r="B174" i="10"/>
  <c r="AN176" i="1" s="1"/>
  <c r="AR176" i="1" s="1"/>
  <c r="B181" i="10"/>
  <c r="AN181" i="1" s="1"/>
  <c r="AR181" i="1" s="1"/>
  <c r="AV181" i="1" s="1"/>
  <c r="B185" i="10"/>
  <c r="AN185" i="1" s="1"/>
  <c r="AR185" i="1" s="1"/>
  <c r="AV185" i="1" s="1"/>
  <c r="D221" i="10"/>
  <c r="B142" i="10" s="1"/>
  <c r="AN155" i="1" s="1"/>
  <c r="AR155" i="1" s="1"/>
  <c r="AV155" i="1" s="1"/>
  <c r="D222" i="10"/>
  <c r="B143" i="10" s="1"/>
  <c r="AN156" i="1" s="1"/>
  <c r="AR156" i="1" s="1"/>
  <c r="D223" i="10"/>
  <c r="B144" i="10" s="1"/>
  <c r="D224" i="10"/>
  <c r="B145" i="10" s="1"/>
  <c r="D227" i="10"/>
  <c r="B148" i="10" s="1"/>
  <c r="AN159" i="1" s="1"/>
  <c r="AR159" i="1" s="1"/>
  <c r="AV159" i="1" s="1"/>
  <c r="D225" i="10"/>
  <c r="B146" i="10" s="1"/>
  <c r="AN157" i="1" s="1"/>
  <c r="AR157" i="1" s="1"/>
  <c r="AV157" i="1" s="1"/>
  <c r="D226" i="10"/>
  <c r="B147" i="10" s="1"/>
  <c r="AN158" i="1" s="1"/>
  <c r="AR158" i="1" s="1"/>
  <c r="D228" i="10"/>
  <c r="B149" i="10" s="1"/>
  <c r="AN160" i="1" s="1"/>
  <c r="AR160" i="1" s="1"/>
  <c r="D229" i="10"/>
  <c r="B150" i="10" s="1"/>
  <c r="AN161" i="1" s="1"/>
  <c r="AR161" i="1" s="1"/>
  <c r="AW161" i="1" s="1"/>
  <c r="D230" i="10"/>
  <c r="B151" i="10" s="1"/>
  <c r="D231" i="10"/>
  <c r="B152" i="10" s="1"/>
  <c r="AW188" i="1" l="1"/>
  <c r="AW219" i="1"/>
  <c r="AW199" i="1"/>
  <c r="AW189" i="1"/>
  <c r="AW210" i="1"/>
  <c r="AW191" i="1"/>
  <c r="AW230" i="1"/>
  <c r="AV205" i="1"/>
  <c r="AV236" i="1"/>
  <c r="AV192" i="1"/>
  <c r="AV242" i="1"/>
  <c r="AW163" i="1"/>
  <c r="AW221" i="1"/>
  <c r="AW171" i="1"/>
  <c r="AW195" i="1"/>
  <c r="AW185" i="1"/>
  <c r="AV160" i="1"/>
  <c r="AW160" i="1"/>
  <c r="AV211" i="1"/>
  <c r="AW211" i="1"/>
  <c r="AV166" i="1"/>
  <c r="AW166" i="1"/>
  <c r="AV226" i="1"/>
  <c r="AW226" i="1"/>
  <c r="AV218" i="1"/>
  <c r="AW218" i="1"/>
  <c r="AV161" i="1"/>
  <c r="AW193" i="1"/>
  <c r="AW220" i="1"/>
  <c r="AW204" i="1"/>
  <c r="AW175" i="1"/>
  <c r="AW180" i="1"/>
  <c r="AV180" i="1"/>
  <c r="AW174" i="1"/>
  <c r="AV174" i="1"/>
  <c r="AV237" i="1"/>
  <c r="AW237" i="1"/>
  <c r="AW231" i="1"/>
  <c r="AV231" i="1"/>
  <c r="AV229" i="1"/>
  <c r="AW229" i="1"/>
  <c r="AW225" i="1"/>
  <c r="AV225" i="1"/>
  <c r="AV223" i="1"/>
  <c r="AW223" i="1"/>
  <c r="AV217" i="1"/>
  <c r="AW217" i="1"/>
  <c r="AW244" i="1"/>
  <c r="AV209" i="1"/>
  <c r="AW184" i="1"/>
  <c r="AV207" i="1"/>
  <c r="AW216" i="1"/>
  <c r="AV201" i="1"/>
  <c r="AW206" i="1"/>
  <c r="AV202" i="1"/>
  <c r="AV234" i="1"/>
  <c r="AW157" i="1"/>
  <c r="AV232" i="1"/>
  <c r="AV212" i="1"/>
  <c r="AW181" i="1"/>
  <c r="AV196" i="1"/>
  <c r="AV228" i="1"/>
  <c r="AV240" i="1"/>
  <c r="AV208" i="1"/>
  <c r="AW247" i="1"/>
  <c r="AW173" i="1"/>
  <c r="AW164" i="1"/>
  <c r="AV164" i="1"/>
  <c r="AV198" i="1"/>
  <c r="AW198" i="1"/>
  <c r="AV224" i="1"/>
  <c r="AW155" i="1"/>
  <c r="AW158" i="1"/>
  <c r="AV158" i="1"/>
  <c r="AV162" i="1"/>
  <c r="AW162" i="1"/>
  <c r="AV241" i="1"/>
  <c r="AW241" i="1"/>
  <c r="AW222" i="1"/>
  <c r="AV222" i="1"/>
  <c r="AV177" i="1"/>
  <c r="AW243" i="1"/>
  <c r="AV197" i="1"/>
  <c r="AV194" i="1"/>
  <c r="AW248" i="1"/>
  <c r="AW179" i="1"/>
  <c r="AV246" i="1"/>
  <c r="AW227" i="1"/>
  <c r="AW165" i="1"/>
  <c r="AW167" i="1"/>
  <c r="AW203" i="1"/>
  <c r="AV190" i="1"/>
  <c r="AW213" i="1"/>
  <c r="AV200" i="1"/>
  <c r="AW183" i="1"/>
  <c r="AW170" i="1"/>
  <c r="AV170" i="1"/>
  <c r="AW245" i="1"/>
  <c r="AV156" i="1"/>
  <c r="AW156" i="1"/>
  <c r="AW176" i="1"/>
  <c r="AV176" i="1"/>
  <c r="AV178" i="1"/>
  <c r="AW178" i="1"/>
  <c r="AW172" i="1"/>
  <c r="AV172" i="1"/>
  <c r="AW239" i="1"/>
  <c r="AV239" i="1"/>
  <c r="AW235" i="1"/>
  <c r="AV235" i="1"/>
  <c r="AW233" i="1"/>
  <c r="AV233" i="1"/>
  <c r="AV169" i="1"/>
  <c r="AW238" i="1"/>
  <c r="AW159" i="1"/>
  <c r="AV186" i="1"/>
  <c r="AW215" i="1"/>
  <c r="AW168" i="1"/>
  <c r="AV214" i="1"/>
  <c r="AW187" i="1"/>
  <c r="AV182" i="1"/>
  <c r="G3" i="15"/>
  <c r="G4" i="15"/>
  <c r="G5" i="15"/>
  <c r="G6" i="15"/>
  <c r="G7" i="15"/>
  <c r="G8" i="15"/>
  <c r="G9" i="15"/>
  <c r="G10" i="15"/>
  <c r="G11" i="15"/>
  <c r="G12" i="15"/>
  <c r="G13" i="15"/>
  <c r="G14" i="15"/>
  <c r="G15" i="15"/>
  <c r="G16" i="15"/>
  <c r="G17" i="15"/>
  <c r="G18" i="15"/>
  <c r="G19" i="15"/>
  <c r="G20" i="15"/>
  <c r="G21" i="15"/>
  <c r="G22" i="15"/>
  <c r="G23" i="15"/>
  <c r="G24" i="15"/>
  <c r="G25" i="15"/>
  <c r="G26" i="15"/>
  <c r="G27" i="15"/>
  <c r="G28" i="15"/>
  <c r="G29" i="15"/>
  <c r="G30" i="15"/>
  <c r="G31" i="15"/>
  <c r="G32" i="15"/>
  <c r="G33" i="15"/>
  <c r="G34" i="15"/>
  <c r="G35" i="15"/>
  <c r="G36" i="15"/>
  <c r="G37" i="15"/>
  <c r="G38" i="15"/>
  <c r="G39" i="15"/>
  <c r="G40" i="15"/>
  <c r="G41" i="15"/>
  <c r="G42" i="15"/>
  <c r="G43" i="15"/>
  <c r="G44" i="15"/>
  <c r="G45" i="15"/>
  <c r="G46" i="15"/>
  <c r="G47" i="15"/>
  <c r="G48" i="15"/>
  <c r="G49" i="15"/>
  <c r="G50" i="15"/>
  <c r="G51" i="15"/>
  <c r="G52" i="15"/>
  <c r="G53" i="15"/>
  <c r="G54" i="15"/>
  <c r="G55" i="15"/>
  <c r="G56" i="15"/>
  <c r="G57" i="15"/>
  <c r="G58" i="15"/>
  <c r="G59" i="15"/>
  <c r="G60" i="15"/>
  <c r="G61" i="15"/>
  <c r="G62" i="15"/>
  <c r="G63" i="15"/>
  <c r="G64" i="15"/>
  <c r="G65" i="15"/>
  <c r="G66" i="15"/>
  <c r="G67" i="15"/>
  <c r="G68" i="15"/>
  <c r="G69" i="15"/>
  <c r="G70" i="15"/>
  <c r="G71" i="15"/>
  <c r="G72" i="15"/>
  <c r="G73" i="15"/>
  <c r="G74" i="15"/>
  <c r="G75" i="15"/>
  <c r="G76" i="15"/>
  <c r="G77" i="15"/>
  <c r="G78" i="15"/>
  <c r="G79" i="15"/>
  <c r="G80" i="15"/>
  <c r="G81" i="15"/>
  <c r="G82" i="15"/>
  <c r="G83" i="15"/>
  <c r="G84" i="15"/>
  <c r="G85" i="15"/>
  <c r="G86" i="15"/>
  <c r="G87" i="15"/>
  <c r="G88" i="15"/>
  <c r="G89" i="15"/>
  <c r="G90" i="15"/>
  <c r="G91" i="15"/>
  <c r="G92" i="15"/>
  <c r="G93" i="15"/>
  <c r="G94" i="15"/>
  <c r="G95" i="15"/>
  <c r="G96" i="15"/>
  <c r="G97" i="15"/>
  <c r="G98" i="15"/>
  <c r="G99" i="15"/>
  <c r="G100" i="15"/>
  <c r="G101" i="15"/>
  <c r="G102" i="15"/>
  <c r="G103" i="15"/>
  <c r="G104" i="15"/>
  <c r="G105" i="15"/>
  <c r="G106" i="15"/>
  <c r="G107" i="15"/>
  <c r="G108" i="15"/>
  <c r="G109" i="15"/>
  <c r="G110" i="15"/>
  <c r="G111" i="15"/>
  <c r="G112" i="15"/>
  <c r="G113" i="15"/>
  <c r="G114" i="15"/>
  <c r="G115" i="15"/>
  <c r="G116" i="15"/>
  <c r="G117" i="15"/>
  <c r="G118" i="15"/>
  <c r="G119" i="15"/>
  <c r="G120" i="15"/>
  <c r="G121" i="15"/>
  <c r="G122" i="15"/>
  <c r="G123" i="15"/>
  <c r="G124" i="15"/>
  <c r="G125" i="15"/>
  <c r="G126" i="15"/>
  <c r="G127" i="15"/>
  <c r="G128" i="15"/>
  <c r="G129" i="15"/>
  <c r="G130" i="15"/>
  <c r="G131" i="15"/>
  <c r="G132" i="15"/>
  <c r="G133" i="15"/>
  <c r="G134" i="15"/>
  <c r="G135" i="15"/>
  <c r="G136" i="15"/>
  <c r="G137" i="15"/>
  <c r="G138" i="15"/>
  <c r="G139" i="15"/>
  <c r="G140" i="15"/>
  <c r="G141" i="15"/>
  <c r="G142" i="15"/>
  <c r="G143" i="15"/>
  <c r="G144" i="15"/>
  <c r="G145" i="15"/>
  <c r="G146" i="15"/>
  <c r="G147" i="15"/>
  <c r="G148" i="15"/>
  <c r="G149" i="15"/>
  <c r="G2" i="15"/>
  <c r="H3" i="7" l="1"/>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2" i="7"/>
</calcChain>
</file>

<file path=xl/sharedStrings.xml><?xml version="1.0" encoding="utf-8"?>
<sst xmlns="http://schemas.openxmlformats.org/spreadsheetml/2006/main" count="796" uniqueCount="280">
  <si>
    <t>Date</t>
  </si>
  <si>
    <t>Gemni Returns</t>
  </si>
  <si>
    <t>SP500_Rtn</t>
  </si>
  <si>
    <t>Volume</t>
  </si>
  <si>
    <t>Adj Close</t>
  </si>
  <si>
    <t>Close</t>
  </si>
  <si>
    <t>Low</t>
  </si>
  <si>
    <t>High</t>
  </si>
  <si>
    <t>Open</t>
  </si>
  <si>
    <t>Goog_Trend</t>
  </si>
  <si>
    <t>4pm EDT</t>
  </si>
  <si>
    <t>BTCUSD</t>
  </si>
  <si>
    <t>~163K</t>
  </si>
  <si>
    <t>~584K</t>
  </si>
  <si>
    <t>~1.21M</t>
  </si>
  <si>
    <t>~768K</t>
  </si>
  <si>
    <t>~962K</t>
  </si>
  <si>
    <t>~1.38M</t>
  </si>
  <si>
    <t>~649K</t>
  </si>
  <si>
    <t>~1.83M</t>
  </si>
  <si>
    <t>~1.88M</t>
  </si>
  <si>
    <t>~1.15M</t>
  </si>
  <si>
    <t>~1.10M</t>
  </si>
  <si>
    <t>Time</t>
  </si>
  <si>
    <t>Symbol</t>
  </si>
  <si>
    <t>Notional (USD)</t>
  </si>
  <si>
    <t>Price</t>
  </si>
  <si>
    <t>Absolute Diff*</t>
  </si>
  <si>
    <t>4pm EST</t>
  </si>
  <si>
    <t>~152K</t>
  </si>
  <si>
    <t>~350K</t>
  </si>
  <si>
    <t>~750K</t>
  </si>
  <si>
    <t>~41.2K</t>
  </si>
  <si>
    <t>~35.4K</t>
  </si>
  <si>
    <t>~1.53M</t>
  </si>
  <si>
    <t>~1.12M</t>
  </si>
  <si>
    <t>~2.79M</t>
  </si>
  <si>
    <t>~1.60M</t>
  </si>
  <si>
    <t>~1.14M</t>
  </si>
  <si>
    <t>&lt;0.01%</t>
  </si>
  <si>
    <t>~30.9K</t>
  </si>
  <si>
    <t>~1.79M</t>
  </si>
  <si>
    <t>~1.07M</t>
  </si>
  <si>
    <t>~78.0K</t>
  </si>
  <si>
    <t>~2.62M</t>
  </si>
  <si>
    <t>~1.24M</t>
  </si>
  <si>
    <t>~128K</t>
  </si>
  <si>
    <t>~2.70M</t>
  </si>
  <si>
    <t>~6.72M</t>
  </si>
  <si>
    <t>~101K</t>
  </si>
  <si>
    <t>~1.27M</t>
  </si>
  <si>
    <t>~189K</t>
  </si>
  <si>
    <t>~178K</t>
  </si>
  <si>
    <t>~3.06M</t>
  </si>
  <si>
    <t>~539K</t>
  </si>
  <si>
    <t>~351K</t>
  </si>
  <si>
    <t>~194K</t>
  </si>
  <si>
    <t>~1.52M</t>
  </si>
  <si>
    <t>~34.3K</t>
  </si>
  <si>
    <t>~16.8K</t>
  </si>
  <si>
    <t>~1.33M</t>
  </si>
  <si>
    <t>~365K</t>
  </si>
  <si>
    <t>~1.40M</t>
  </si>
  <si>
    <t>~985.50</t>
  </si>
  <si>
    <t>~149K</t>
  </si>
  <si>
    <t>~20.8K</t>
  </si>
  <si>
    <t>~416K</t>
  </si>
  <si>
    <t>~497K</t>
  </si>
  <si>
    <t>~125K</t>
  </si>
  <si>
    <t>~262K</t>
  </si>
  <si>
    <t>~360K</t>
  </si>
  <si>
    <t>~13.0K</t>
  </si>
  <si>
    <t>~4.9K</t>
  </si>
  <si>
    <t>~1.72M</t>
  </si>
  <si>
    <t>~738K</t>
  </si>
  <si>
    <t>~401K</t>
  </si>
  <si>
    <t>~538K</t>
  </si>
  <si>
    <t>~379K</t>
  </si>
  <si>
    <t>~11.6K</t>
  </si>
  <si>
    <t>~17.1K</t>
  </si>
  <si>
    <t>~230K</t>
  </si>
  <si>
    <t>~437K</t>
  </si>
  <si>
    <t>~724K</t>
  </si>
  <si>
    <t>~293K</t>
  </si>
  <si>
    <t>~373K</t>
  </si>
  <si>
    <t>~395.85</t>
  </si>
  <si>
    <t>~2.72M</t>
  </si>
  <si>
    <t>~1.63M</t>
  </si>
  <si>
    <t>~1.19M</t>
  </si>
  <si>
    <t>~37.2K</t>
  </si>
  <si>
    <t>~1.36M</t>
  </si>
  <si>
    <t>~706K</t>
  </si>
  <si>
    <t>~405K</t>
  </si>
  <si>
    <t>~820K</t>
  </si>
  <si>
    <t>~587K</t>
  </si>
  <si>
    <t>~10.8K</t>
  </si>
  <si>
    <t>~2.0K</t>
  </si>
  <si>
    <t>~850K</t>
  </si>
  <si>
    <t>~4.90M</t>
  </si>
  <si>
    <t>~872K</t>
  </si>
  <si>
    <t>~204K</t>
  </si>
  <si>
    <t>~21.9K</t>
  </si>
  <si>
    <t>~13.1K</t>
  </si>
  <si>
    <t>~1.41M</t>
  </si>
  <si>
    <t>~1.84M</t>
  </si>
  <si>
    <t>~913K</t>
  </si>
  <si>
    <t>~844K</t>
  </si>
  <si>
    <t>~496.45</t>
  </si>
  <si>
    <t>~782.65</t>
  </si>
  <si>
    <t>~176K</t>
  </si>
  <si>
    <t>~834K</t>
  </si>
  <si>
    <t>~5.64M</t>
  </si>
  <si>
    <t>~1.17M</t>
  </si>
  <si>
    <t>~1.43M</t>
  </si>
  <si>
    <t>~483.02</t>
  </si>
  <si>
    <t>~46.87</t>
  </si>
  <si>
    <t>~645K</t>
  </si>
  <si>
    <t>~1.50M</t>
  </si>
  <si>
    <t>~797K</t>
  </si>
  <si>
    <t>~1.59M</t>
  </si>
  <si>
    <t>~1.1K</t>
  </si>
  <si>
    <t>~1.0K</t>
  </si>
  <si>
    <t>~170K</t>
  </si>
  <si>
    <t>~945K</t>
  </si>
  <si>
    <t>~3.43M</t>
  </si>
  <si>
    <t>~971K</t>
  </si>
  <si>
    <t>~1.16M</t>
  </si>
  <si>
    <t>~55.71</t>
  </si>
  <si>
    <t>~0.99</t>
  </si>
  <si>
    <t>~1.35M</t>
  </si>
  <si>
    <t>~1.48M</t>
  </si>
  <si>
    <t>~1.32M</t>
  </si>
  <si>
    <t>~238K</t>
  </si>
  <si>
    <t>~1.68M</t>
  </si>
  <si>
    <t>~938.88</t>
  </si>
  <si>
    <t>~1.98M</t>
  </si>
  <si>
    <t>~2.35M</t>
  </si>
  <si>
    <t>~2.90M</t>
  </si>
  <si>
    <t>~1.71M</t>
  </si>
  <si>
    <t>~98.17</t>
  </si>
  <si>
    <t>~99.00</t>
  </si>
  <si>
    <t>~1.49M</t>
  </si>
  <si>
    <t>~3.19M</t>
  </si>
  <si>
    <t>~2.43M</t>
  </si>
  <si>
    <t>Gemni</t>
  </si>
  <si>
    <t>CoinDesk</t>
  </si>
  <si>
    <t>CoinDesk Returns</t>
  </si>
  <si>
    <t>Close Price</t>
  </si>
  <si>
    <t>Day</t>
  </si>
  <si>
    <t>Bitcoin: (Worldwide)</t>
  </si>
  <si>
    <t>Volume_</t>
  </si>
  <si>
    <t>CFE data is compiled for the convenience of site visitors and is furnished without responsibility for accuracy and is accepted by the site visitor on the condition that transmission or omissions shall not be made the basis for any claim demand or cause for action.  Your use of Cboe data is subject to the Terms and Conditions for use of Cboe Websites.</t>
  </si>
  <si>
    <t>VOLATILITY INDEX VOLUME</t>
  </si>
  <si>
    <t>VOLATILITY INDEX OI</t>
  </si>
  <si>
    <t>S&amp;P 500 Variance Volume</t>
  </si>
  <si>
    <t>S&amp;P 500 Variance OI</t>
  </si>
  <si>
    <t>CBOE Russell 2000 Volatility Index VOLUME</t>
  </si>
  <si>
    <t>CBOE Russell 2000 Volatility Index OI</t>
  </si>
  <si>
    <t>BIT COIN VOLUME</t>
  </si>
  <si>
    <t>BIT COIN OI</t>
  </si>
  <si>
    <t>CBOE EMERGING MKT VOL INDEX SEC. FUTURES VOLUME</t>
  </si>
  <si>
    <t>CBOE EMERGING MKT VOL INDEX SEC. FUTURES  OI</t>
  </si>
  <si>
    <t>Nasdaq-100 Volatility Index VOLUME</t>
  </si>
  <si>
    <t>Nasdaq-100 Volatility Index OI</t>
  </si>
  <si>
    <t>CBOE Short Term Volatility Index VOLUME</t>
  </si>
  <si>
    <t>CBOE Short Term Volatility Index OI</t>
  </si>
  <si>
    <t>CBOE BRAZIL EFT VOL. INDEX SEC. FUTURE VOLUME</t>
  </si>
  <si>
    <t>CBOE BRAZIL EFT VOL. INDEX SEC. FUTURE OI</t>
  </si>
  <si>
    <t>CBOE GOLD ETF VOLATILITY INDEX VOLUME</t>
  </si>
  <si>
    <t>CBOE GOLD ETF VOLATILITY INDEX OI</t>
  </si>
  <si>
    <t>CBOE OIL ETF VOL. INDEX SEC. FUTURES VOLUME</t>
  </si>
  <si>
    <t>CBOE OIL ETF VOL. INDEX SEC. FUTURES OI</t>
  </si>
  <si>
    <t>CBOE Mini-VIX VOLUME</t>
  </si>
  <si>
    <t>CBOE Mini-VIX OI</t>
  </si>
  <si>
    <t xml:space="preserve">RPX - Radar Logic 28 Day Real Estate Index VOLUME </t>
  </si>
  <si>
    <t>RPX - Radar Logic 28 Day Real Estate Index OI</t>
  </si>
  <si>
    <t>3-Month Variance Volume</t>
  </si>
  <si>
    <t>3-Month Variance OI</t>
  </si>
  <si>
    <t>12-Month Variance VOLUME</t>
  </si>
  <si>
    <t>12-Month Variance OI</t>
  </si>
  <si>
    <t>CFE US Gas at the Pump VOLUME</t>
  </si>
  <si>
    <t>CFE US Gas at the Pump OI</t>
  </si>
  <si>
    <t>CFE Midwest Gas at the Pump VOLUME</t>
  </si>
  <si>
    <t>CFE Midwest Gas at the Pump OI</t>
  </si>
  <si>
    <t>CFE Rocky Mountain Gas at the Pump VOLUME</t>
  </si>
  <si>
    <t>CFE Rocky Mountain Gas at the Pump OI</t>
  </si>
  <si>
    <t>CFE East Coast Gas at the Pump VOLUME</t>
  </si>
  <si>
    <t>CFE East Coast Gas at the Pump OI</t>
  </si>
  <si>
    <t>CFE Gulf Coast Gas at the Pump VOLUME</t>
  </si>
  <si>
    <t>CFE Gulf Coast Gas at the Pump OI</t>
  </si>
  <si>
    <t>CFE West Coast Gas at the Pump VOLUME</t>
  </si>
  <si>
    <t>CFE West Coast Gas at the Pump OI</t>
  </si>
  <si>
    <t>CHINA INDEX FUTURES VOLUME</t>
  </si>
  <si>
    <t>CHINA INDEX FUTURES OI</t>
  </si>
  <si>
    <t>CBOE S&amp;P 500 BUYWRITE INDEX VOLUME</t>
  </si>
  <si>
    <t>CBOE S&amp;P 500 BUYWRITE INDEX OI</t>
  </si>
  <si>
    <t>CBOE Nasdaq-100 Volatility Index VOLUME</t>
  </si>
  <si>
    <t>CBOE Nasdaq-100 Volatility Index OI</t>
  </si>
  <si>
    <t>DJIA Volatility Index VOLUME</t>
  </si>
  <si>
    <t>DJIA Volatility Index OI</t>
  </si>
  <si>
    <t>Gemni_Vol</t>
  </si>
  <si>
    <t>Bitstamp</t>
  </si>
  <si>
    <t>BitstampReturns</t>
  </si>
  <si>
    <t>epoch</t>
  </si>
  <si>
    <t>Hourstamp</t>
  </si>
  <si>
    <t>r_hourstamp</t>
  </si>
  <si>
    <t>Human time UTC</t>
  </si>
  <si>
    <t>Human time EST</t>
  </si>
  <si>
    <t>Day hour</t>
  </si>
  <si>
    <t>Indicator</t>
  </si>
  <si>
    <t>value</t>
  </si>
  <si>
    <t>x</t>
  </si>
  <si>
    <t>date</t>
  </si>
  <si>
    <t>Weekly Factor</t>
  </si>
  <si>
    <t>Week</t>
  </si>
  <si>
    <t>Bitcoin: (United States)</t>
  </si>
  <si>
    <t>Weekly Weights Table</t>
  </si>
  <si>
    <t>Unscaled Daily Value for period</t>
  </si>
  <si>
    <t>https://finance.yahoo.com/quote/%5EGSPC/history?period1=1506194853&amp;period2=1537730853&amp;interval=1d&amp;filter=history&amp;frequency=1d</t>
  </si>
  <si>
    <t>https://trends.google.com/trends/explore?date=2018-05-03%202018-06-22&amp;geo=US&amp;q=Bitcoin</t>
  </si>
  <si>
    <t>http://www.cboe.com/products/vix-index-volatility/volatility-on-etfs/cboe-gold-etf-volatility-index-gvz</t>
  </si>
  <si>
    <t>SPDR_Rtn</t>
  </si>
  <si>
    <t>BC_Ft_Rtn</t>
  </si>
  <si>
    <t>BC_Ft_Low</t>
  </si>
  <si>
    <t>BC_Ft_High</t>
  </si>
  <si>
    <t>BC_Ft_Close</t>
  </si>
  <si>
    <t>SP500_Close</t>
  </si>
  <si>
    <t>SP500_High</t>
  </si>
  <si>
    <t>SP500_Low</t>
  </si>
  <si>
    <t>SP500_Vol</t>
  </si>
  <si>
    <t>VIX_Close</t>
  </si>
  <si>
    <t>VIX_High</t>
  </si>
  <si>
    <t>VIX_Low</t>
  </si>
  <si>
    <t>SPDR_Close</t>
  </si>
  <si>
    <t>SPDR_High</t>
  </si>
  <si>
    <t>SPDR_Low</t>
  </si>
  <si>
    <t>SPDR_Vol</t>
  </si>
  <si>
    <t>GoldVIX_Close</t>
  </si>
  <si>
    <t>GoldVIX_High</t>
  </si>
  <si>
    <t>GoldVIX_Low</t>
  </si>
  <si>
    <t>BC_Ft_Vol</t>
  </si>
  <si>
    <t>BC_Ft_GN</t>
  </si>
  <si>
    <t>BC_Ft_BN</t>
  </si>
  <si>
    <t>BC_Ft_BN_Z</t>
  </si>
  <si>
    <t>BC_Ft_GN_Z</t>
  </si>
  <si>
    <t>SP500_GN</t>
  </si>
  <si>
    <t>SP500_GN_Z</t>
  </si>
  <si>
    <t>SP500_BN_Z</t>
  </si>
  <si>
    <t>SPDR_GN</t>
  </si>
  <si>
    <t>SPDR_BN</t>
  </si>
  <si>
    <t>SPDR_GN_Z</t>
  </si>
  <si>
    <t>SPDR_BN_Z</t>
  </si>
  <si>
    <t>SP500_BN</t>
  </si>
  <si>
    <t>https://www.coindesk.com/price/</t>
  </si>
  <si>
    <t>BC_Close</t>
  </si>
  <si>
    <t>BC_Vol</t>
  </si>
  <si>
    <t>BC_High</t>
  </si>
  <si>
    <t>BC_Low</t>
  </si>
  <si>
    <t>BC_Rtn</t>
  </si>
  <si>
    <t>BC_GN</t>
  </si>
  <si>
    <t>BC_BN</t>
  </si>
  <si>
    <t>BC_GN_Z</t>
  </si>
  <si>
    <t>BC_BN_Z</t>
  </si>
  <si>
    <t>VIX_GN</t>
  </si>
  <si>
    <t>VIX_BN</t>
  </si>
  <si>
    <t>VIX_GN_Z</t>
  </si>
  <si>
    <t>VIX_BN_Z</t>
  </si>
  <si>
    <t>VIX_Rtn</t>
  </si>
  <si>
    <t>FRED Graph Observations</t>
  </si>
  <si>
    <t>Federal Reserve Economic Data</t>
  </si>
  <si>
    <t>Link: https://fred.stlouisfed.org</t>
  </si>
  <si>
    <t>Help: https://fred.stlouisfed.org/help-faq</t>
  </si>
  <si>
    <t>Economic Research Division</t>
  </si>
  <si>
    <t>Federal Reserve Bank of St. Louis</t>
  </si>
  <si>
    <t>GOLDPMGBD228NLBM</t>
  </si>
  <si>
    <t>Gold Fixing Price 3:00 P.M. (London time) in London Bullion Market, based in U.S. Dollars, U.S. Dollars per Troy Ounce, Daily, Not Seasonally Adjusted</t>
  </si>
  <si>
    <t>Frequency: Daily</t>
  </si>
  <si>
    <t>observation_date</t>
  </si>
  <si>
    <t>Return</t>
  </si>
  <si>
    <t>Gold_Rtn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</si>
</sst>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m/d/yy\ h:mm;@"/>
    <numFmt numFmtId="165" formatCode="0.000"/>
    <numFmt numFmtId="166" formatCode="0.0000"/>
    <numFmt numFmtId="167" formatCode="yyyy\-mm\-dd"/>
    <numFmt numFmtId="168" formatCode="0.0"/>
  </numFmts>
  <fonts count="23" x14ac:knownFonts="1">
    <font>
      <sz val="11"/>
      <color theme="1"/>
      <name val="Calibri"/>
      <family val="2"/>
      <scheme val="minor"/>
    </font>
    <font>
      <sz val="10"/>
      <name val="Arial"/>
      <family val="2"/>
    </font>
    <font>
      <sz val="11"/>
      <color theme="1"/>
      <name val="Calibri"/>
      <family val="2"/>
      <scheme val="minor"/>
    </font>
    <font>
      <sz val="10"/>
      <color rgb="FF3D414D"/>
      <name val="Arial"/>
      <family val="2"/>
    </font>
    <font>
      <b/>
      <sz val="10"/>
      <color rgb="FF3D414D"/>
      <name val="Arial"/>
      <family val="2"/>
    </font>
    <font>
      <sz val="10"/>
      <name val="Arial"/>
      <family val="2"/>
    </font>
    <font>
      <sz val="1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7">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
      <patternFill patternType="solid">
        <fgColor theme="0" tint="-0.24997711111789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bottom style="medium">
        <color rgb="FFD4D6D9"/>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6">
    <xf numFmtId="0" fontId="0" fillId="0" borderId="0"/>
    <xf numFmtId="0" fontId="1" fillId="0" borderId="0"/>
    <xf numFmtId="43" fontId="2" fillId="0" borderId="0" applyFont="0" applyFill="0" applyBorder="0" applyAlignment="0" applyProtection="0"/>
    <xf numFmtId="44" fontId="2" fillId="0" borderId="0" applyFont="0" applyFill="0" applyBorder="0" applyAlignment="0" applyProtection="0"/>
    <xf numFmtId="0" fontId="5" fillId="0" borderId="0"/>
    <xf numFmtId="0" fontId="7" fillId="0" borderId="0" applyNumberFormat="0" applyFill="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4" borderId="0" applyNumberFormat="0" applyBorder="0" applyAlignment="0" applyProtection="0"/>
    <xf numFmtId="0" fontId="12" fillId="5" borderId="0" applyNumberFormat="0" applyBorder="0" applyAlignment="0" applyProtection="0"/>
    <xf numFmtId="0" fontId="13" fillId="6" borderId="0" applyNumberFormat="0" applyBorder="0" applyAlignment="0" applyProtection="0"/>
    <xf numFmtId="0" fontId="14" fillId="7" borderId="6" applyNumberFormat="0" applyAlignment="0" applyProtection="0"/>
    <xf numFmtId="0" fontId="15" fillId="8" borderId="7" applyNumberFormat="0" applyAlignment="0" applyProtection="0"/>
    <xf numFmtId="0" fontId="16" fillId="8" borderId="6" applyNumberFormat="0" applyAlignment="0" applyProtection="0"/>
    <xf numFmtId="0" fontId="17" fillId="0" borderId="8" applyNumberFormat="0" applyFill="0" applyAlignment="0" applyProtection="0"/>
    <xf numFmtId="0" fontId="18" fillId="9" borderId="9" applyNumberFormat="0" applyAlignment="0" applyProtection="0"/>
    <xf numFmtId="0" fontId="19" fillId="0" borderId="0" applyNumberFormat="0" applyFill="0" applyBorder="0" applyAlignment="0" applyProtection="0"/>
    <xf numFmtId="0" fontId="2" fillId="10" borderId="10" applyNumberFormat="0" applyFont="0" applyAlignment="0" applyProtection="0"/>
    <xf numFmtId="0" fontId="20" fillId="0" borderId="0" applyNumberFormat="0" applyFill="0" applyBorder="0" applyAlignment="0" applyProtection="0"/>
    <xf numFmtId="0" fontId="21" fillId="0" borderId="11" applyNumberFormat="0" applyFill="0" applyAlignment="0" applyProtection="0"/>
    <xf numFmtId="0" fontId="2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2"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2"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cellStyleXfs>
  <cellXfs count="60">
    <xf numFmtId="0" fontId="0" fillId="0" borderId="0" xfId="0"/>
    <xf numFmtId="14" fontId="0" fillId="0" borderId="0" xfId="0" applyNumberFormat="1"/>
    <xf numFmtId="2" fontId="0" fillId="0" borderId="0" xfId="0" applyNumberFormat="1"/>
    <xf numFmtId="14" fontId="3" fillId="2" borderId="2" xfId="0" applyNumberFormat="1" applyFont="1" applyFill="1" applyBorder="1" applyAlignment="1">
      <alignment horizontal="center" vertical="center" wrapText="1"/>
    </xf>
    <xf numFmtId="0" fontId="3" fillId="2" borderId="2" xfId="0" applyFont="1" applyFill="1" applyBorder="1" applyAlignment="1">
      <alignment horizontal="center" vertical="center" wrapText="1"/>
    </xf>
    <xf numFmtId="10" fontId="3" fillId="2" borderId="2" xfId="0" applyNumberFormat="1" applyFont="1" applyFill="1" applyBorder="1" applyAlignment="1">
      <alignment horizontal="center" vertical="center" wrapText="1"/>
    </xf>
    <xf numFmtId="0" fontId="4" fillId="2" borderId="2" xfId="0" applyFont="1" applyFill="1" applyBorder="1" applyAlignment="1">
      <alignment horizontal="center" vertical="center" wrapText="1"/>
    </xf>
    <xf numFmtId="14" fontId="3" fillId="3" borderId="2" xfId="0" applyNumberFormat="1" applyFont="1" applyFill="1" applyBorder="1" applyAlignment="1">
      <alignment horizontal="center" vertical="center" wrapText="1"/>
    </xf>
    <xf numFmtId="44" fontId="4" fillId="2" borderId="2" xfId="3" applyFont="1" applyFill="1" applyBorder="1" applyAlignment="1">
      <alignment horizontal="center" vertical="center" wrapText="1"/>
    </xf>
    <xf numFmtId="44" fontId="3" fillId="2" borderId="2" xfId="3" applyFont="1" applyFill="1" applyBorder="1" applyAlignment="1">
      <alignment horizontal="center" vertical="center" wrapText="1"/>
    </xf>
    <xf numFmtId="44" fontId="0" fillId="0" borderId="0" xfId="3" applyFont="1"/>
    <xf numFmtId="0" fontId="4" fillId="2" borderId="0" xfId="0" applyFont="1" applyFill="1" applyBorder="1" applyAlignment="1">
      <alignment horizontal="center" vertical="center" wrapText="1"/>
    </xf>
    <xf numFmtId="44" fontId="3" fillId="2" borderId="0" xfId="3" applyFont="1" applyFill="1" applyBorder="1" applyAlignment="1">
      <alignment horizontal="center" vertical="center" wrapText="1"/>
    </xf>
    <xf numFmtId="43" fontId="0" fillId="0" borderId="0" xfId="2" applyFont="1"/>
    <xf numFmtId="14" fontId="0" fillId="0" borderId="0" xfId="0" applyNumberFormat="1" applyAlignment="1">
      <alignment vertical="center" wrapText="1"/>
    </xf>
    <xf numFmtId="3" fontId="0" fillId="0" borderId="0" xfId="0" applyNumberFormat="1" applyAlignment="1">
      <alignment vertical="center" wrapText="1"/>
    </xf>
    <xf numFmtId="0" fontId="6" fillId="0" borderId="0" xfId="0" applyFont="1"/>
    <xf numFmtId="0" fontId="6" fillId="0" borderId="0" xfId="0" applyNumberFormat="1" applyFont="1"/>
    <xf numFmtId="164" fontId="6" fillId="0" borderId="0" xfId="0" applyNumberFormat="1" applyFont="1"/>
    <xf numFmtId="14" fontId="6" fillId="0" borderId="0" xfId="0" applyNumberFormat="1" applyFont="1"/>
    <xf numFmtId="14" fontId="0" fillId="3" borderId="0" xfId="0" applyNumberFormat="1" applyFill="1"/>
    <xf numFmtId="0" fontId="0" fillId="3" borderId="0" xfId="0" applyFill="1"/>
    <xf numFmtId="0" fontId="0" fillId="0" borderId="0" xfId="0"/>
    <xf numFmtId="14" fontId="0" fillId="0" borderId="0" xfId="0" applyNumberFormat="1"/>
    <xf numFmtId="0" fontId="0" fillId="0" borderId="0" xfId="0"/>
    <xf numFmtId="14" fontId="0" fillId="0" borderId="0" xfId="0" applyNumberFormat="1"/>
    <xf numFmtId="2" fontId="0" fillId="3" borderId="0" xfId="0" applyNumberFormat="1" applyFill="1"/>
    <xf numFmtId="0" fontId="0" fillId="0" borderId="0" xfId="0" applyFill="1" applyBorder="1"/>
    <xf numFmtId="0" fontId="0" fillId="0" borderId="0" xfId="0" applyBorder="1"/>
    <xf numFmtId="0" fontId="0" fillId="3" borderId="0" xfId="0" applyFill="1" applyBorder="1"/>
    <xf numFmtId="1" fontId="0" fillId="0" borderId="0" xfId="0" applyNumberFormat="1"/>
    <xf numFmtId="0" fontId="0" fillId="36" borderId="1" xfId="0" applyFill="1" applyBorder="1" applyAlignment="1">
      <alignment wrapText="1"/>
    </xf>
    <xf numFmtId="0" fontId="0" fillId="0" borderId="0" xfId="0" applyNumberFormat="1" applyBorder="1"/>
    <xf numFmtId="0" fontId="0" fillId="0" borderId="0" xfId="0" applyNumberFormat="1"/>
    <xf numFmtId="1" fontId="0" fillId="36" borderId="1" xfId="0" applyNumberFormat="1" applyFill="1" applyBorder="1" applyAlignment="1">
      <alignment vertical="top" wrapText="1"/>
    </xf>
    <xf numFmtId="0" fontId="0" fillId="36" borderId="1" xfId="0" applyFill="1" applyBorder="1"/>
    <xf numFmtId="0" fontId="0" fillId="36" borderId="1" xfId="0" applyFill="1" applyBorder="1" applyAlignment="1">
      <alignment vertical="top"/>
    </xf>
    <xf numFmtId="14" fontId="0" fillId="35" borderId="0" xfId="0" applyNumberFormat="1" applyFill="1" applyBorder="1"/>
    <xf numFmtId="14" fontId="0" fillId="35" borderId="0" xfId="0" applyNumberFormat="1" applyFill="1"/>
    <xf numFmtId="0" fontId="0" fillId="35" borderId="1" xfId="0" applyFill="1" applyBorder="1" applyAlignment="1">
      <alignment wrapText="1"/>
    </xf>
    <xf numFmtId="0" fontId="0" fillId="35" borderId="0" xfId="0" applyFill="1"/>
    <xf numFmtId="1" fontId="0" fillId="35" borderId="0" xfId="0" applyNumberFormat="1" applyFill="1"/>
    <xf numFmtId="165" fontId="0" fillId="35" borderId="0" xfId="0" applyNumberFormat="1" applyFill="1"/>
    <xf numFmtId="0" fontId="0" fillId="0" borderId="0" xfId="0"/>
    <xf numFmtId="0" fontId="0" fillId="0" borderId="0" xfId="0"/>
    <xf numFmtId="14" fontId="0" fillId="0" borderId="0" xfId="0" applyNumberFormat="1"/>
    <xf numFmtId="0" fontId="0" fillId="0" borderId="0" xfId="0"/>
    <xf numFmtId="14" fontId="0" fillId="0" borderId="0" xfId="0" applyNumberFormat="1"/>
    <xf numFmtId="166" fontId="0" fillId="35" borderId="0" xfId="0" applyNumberFormat="1" applyFill="1"/>
    <xf numFmtId="14" fontId="0" fillId="0" borderId="0" xfId="0" applyNumberFormat="1" applyFill="1"/>
    <xf numFmtId="0" fontId="0" fillId="0" borderId="0" xfId="0" applyFill="1"/>
    <xf numFmtId="0" fontId="1" fillId="0" borderId="0" xfId="1"/>
    <xf numFmtId="167" fontId="1" fillId="0" borderId="0" xfId="1" applyNumberFormat="1" applyFont="1" applyFill="1" applyBorder="1" applyAlignment="1" applyProtection="1"/>
    <xf numFmtId="165" fontId="1" fillId="0" borderId="0" xfId="1" applyNumberFormat="1" applyFont="1" applyFill="1" applyBorder="1" applyAlignment="1" applyProtection="1"/>
    <xf numFmtId="0" fontId="1" fillId="0" borderId="0" xfId="1" applyNumberFormat="1" applyFont="1" applyFill="1" applyBorder="1" applyAlignment="1" applyProtection="1">
      <alignment horizontal="right"/>
    </xf>
    <xf numFmtId="165" fontId="1" fillId="0" borderId="0" xfId="1" applyNumberFormat="1"/>
    <xf numFmtId="165" fontId="1" fillId="0" borderId="0" xfId="1" applyNumberFormat="1" applyFont="1" applyFill="1" applyBorder="1" applyAlignment="1" applyProtection="1">
      <alignment horizontal="right"/>
    </xf>
    <xf numFmtId="166" fontId="0" fillId="0" borderId="0" xfId="0" applyNumberFormat="1"/>
    <xf numFmtId="0" fontId="0" fillId="0" borderId="0" xfId="0" applyAlignment="1">
      <alignment horizontal="left" vertical="top" wrapText="1"/>
    </xf>
    <xf numFmtId="168" fontId="0" fillId="35" borderId="0" xfId="0" applyNumberFormat="1" applyFill="1"/>
  </cellXfs>
  <cellStyles count="46">
    <cellStyle name="20% - Accent1" xfId="23" builtinId="30" customBuiltin="1"/>
    <cellStyle name="20% - Accent2" xfId="27" builtinId="34" customBuiltin="1"/>
    <cellStyle name="20% - Accent3" xfId="31" builtinId="38" customBuiltin="1"/>
    <cellStyle name="20% - Accent4" xfId="35" builtinId="42" customBuiltin="1"/>
    <cellStyle name="20% - Accent5" xfId="39" builtinId="46" customBuiltin="1"/>
    <cellStyle name="20% - Accent6" xfId="43" builtinId="50" customBuiltin="1"/>
    <cellStyle name="40% - Accent1" xfId="24" builtinId="31" customBuiltin="1"/>
    <cellStyle name="40% - Accent2" xfId="28" builtinId="35" customBuiltin="1"/>
    <cellStyle name="40% - Accent3" xfId="32" builtinId="39" customBuiltin="1"/>
    <cellStyle name="40% - Accent4" xfId="36" builtinId="43" customBuiltin="1"/>
    <cellStyle name="40% - Accent5" xfId="40" builtinId="47" customBuiltin="1"/>
    <cellStyle name="40% - Accent6" xfId="44" builtinId="51" customBuiltin="1"/>
    <cellStyle name="60% - Accent1" xfId="25" builtinId="32" customBuiltin="1"/>
    <cellStyle name="60% - Accent2" xfId="29" builtinId="36" customBuiltin="1"/>
    <cellStyle name="60% - Accent3" xfId="33" builtinId="40" customBuiltin="1"/>
    <cellStyle name="60% - Accent4" xfId="37" builtinId="44" customBuiltin="1"/>
    <cellStyle name="60% - Accent5" xfId="41" builtinId="48" customBuiltin="1"/>
    <cellStyle name="60% - Accent6" xfId="45" builtinId="52" customBuiltin="1"/>
    <cellStyle name="Accent1" xfId="22" builtinId="29" customBuiltin="1"/>
    <cellStyle name="Accent2" xfId="26" builtinId="33" customBuiltin="1"/>
    <cellStyle name="Accent3" xfId="30" builtinId="37" customBuiltin="1"/>
    <cellStyle name="Accent4" xfId="34" builtinId="41" customBuiltin="1"/>
    <cellStyle name="Accent5" xfId="38" builtinId="45" customBuiltin="1"/>
    <cellStyle name="Accent6" xfId="42" builtinId="49" customBuiltin="1"/>
    <cellStyle name="Bad" xfId="11" builtinId="27" customBuiltin="1"/>
    <cellStyle name="Calculation" xfId="15" builtinId="22" customBuiltin="1"/>
    <cellStyle name="Check Cell" xfId="17" builtinId="23" customBuiltin="1"/>
    <cellStyle name="Comma" xfId="2" builtinId="3"/>
    <cellStyle name="Currency" xfId="3" builtinId="4"/>
    <cellStyle name="Explanatory Text" xfId="20" builtinId="53" customBuiltin="1"/>
    <cellStyle name="Good" xfId="10" builtinId="26" customBuiltin="1"/>
    <cellStyle name="Heading 1" xfId="6" builtinId="16" customBuiltin="1"/>
    <cellStyle name="Heading 2" xfId="7" builtinId="17" customBuiltin="1"/>
    <cellStyle name="Heading 3" xfId="8" builtinId="18" customBuiltin="1"/>
    <cellStyle name="Heading 4" xfId="9" builtinId="19" customBuiltin="1"/>
    <cellStyle name="Input" xfId="13" builtinId="20" customBuiltin="1"/>
    <cellStyle name="Linked Cell" xfId="16" builtinId="24" customBuiltin="1"/>
    <cellStyle name="Neutral" xfId="12" builtinId="28" customBuiltin="1"/>
    <cellStyle name="Normal" xfId="0" builtinId="0"/>
    <cellStyle name="Normal 2" xfId="1" xr:uid="{00000000-0005-0000-0000-000003000000}"/>
    <cellStyle name="Normal 3" xfId="4" xr:uid="{00000000-0005-0000-0000-000004000000}"/>
    <cellStyle name="Note" xfId="19" builtinId="10" customBuiltin="1"/>
    <cellStyle name="Output" xfId="14" builtinId="21" customBuiltin="1"/>
    <cellStyle name="Title" xfId="5" builtinId="15" customBuiltin="1"/>
    <cellStyle name="Total" xfId="21" builtinId="25" customBuiltin="1"/>
    <cellStyle name="Warning Text" xfId="18"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247650</xdr:colOff>
      <xdr:row>0</xdr:row>
      <xdr:rowOff>47625</xdr:rowOff>
    </xdr:from>
    <xdr:to>
      <xdr:col>16</xdr:col>
      <xdr:colOff>399421</xdr:colOff>
      <xdr:row>16</xdr:row>
      <xdr:rowOff>47244</xdr:rowOff>
    </xdr:to>
    <xdr:pic>
      <xdr:nvPicPr>
        <xdr:cNvPr id="2" name="Picture 1">
          <a:extLst>
            <a:ext uri="{FF2B5EF4-FFF2-40B4-BE49-F238E27FC236}">
              <a16:creationId xmlns:a16="http://schemas.microsoft.com/office/drawing/2014/main" id="{4527516F-8778-4430-AFF1-541FC20E2D1B}"/>
            </a:ext>
          </a:extLst>
        </xdr:cNvPr>
        <xdr:cNvPicPr>
          <a:picLocks noChangeAspect="1"/>
        </xdr:cNvPicPr>
      </xdr:nvPicPr>
      <xdr:blipFill>
        <a:blip xmlns:r="http://schemas.openxmlformats.org/officeDocument/2006/relationships" r:embed="rId1"/>
        <a:stretch>
          <a:fillRect/>
        </a:stretch>
      </xdr:blipFill>
      <xdr:spPr>
        <a:xfrm>
          <a:off x="5229225" y="238125"/>
          <a:ext cx="5028571" cy="30476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66675</xdr:colOff>
      <xdr:row>1</xdr:row>
      <xdr:rowOff>171450</xdr:rowOff>
    </xdr:from>
    <xdr:to>
      <xdr:col>18</xdr:col>
      <xdr:colOff>427818</xdr:colOff>
      <xdr:row>18</xdr:row>
      <xdr:rowOff>18664</xdr:rowOff>
    </xdr:to>
    <xdr:pic>
      <xdr:nvPicPr>
        <xdr:cNvPr id="2" name="Picture 1">
          <a:extLst>
            <a:ext uri="{FF2B5EF4-FFF2-40B4-BE49-F238E27FC236}">
              <a16:creationId xmlns:a16="http://schemas.microsoft.com/office/drawing/2014/main" id="{3AC6A26A-3FA7-41C8-9774-5DDB8C0DF23D}"/>
            </a:ext>
          </a:extLst>
        </xdr:cNvPr>
        <xdr:cNvPicPr>
          <a:picLocks noChangeAspect="1"/>
        </xdr:cNvPicPr>
      </xdr:nvPicPr>
      <xdr:blipFill>
        <a:blip xmlns:r="http://schemas.openxmlformats.org/officeDocument/2006/relationships" r:embed="rId1"/>
        <a:stretch>
          <a:fillRect/>
        </a:stretch>
      </xdr:blipFill>
      <xdr:spPr>
        <a:xfrm>
          <a:off x="5048250" y="361950"/>
          <a:ext cx="6457143" cy="308571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10</xdr:col>
      <xdr:colOff>95250</xdr:colOff>
      <xdr:row>1</xdr:row>
      <xdr:rowOff>38100</xdr:rowOff>
    </xdr:from>
    <xdr:to>
      <xdr:col>15</xdr:col>
      <xdr:colOff>447675</xdr:colOff>
      <xdr:row>16</xdr:row>
      <xdr:rowOff>76200</xdr:rowOff>
    </xdr:to>
    <xdr:sp macro="" textlink="">
      <xdr:nvSpPr>
        <xdr:cNvPr id="3" name="TextBox 2">
          <a:extLst>
            <a:ext uri="{FF2B5EF4-FFF2-40B4-BE49-F238E27FC236}">
              <a16:creationId xmlns:a16="http://schemas.microsoft.com/office/drawing/2014/main" id="{F44BBD66-69F5-499A-8BDF-A300C3C31260}"/>
            </a:ext>
          </a:extLst>
        </xdr:cNvPr>
        <xdr:cNvSpPr txBox="1"/>
      </xdr:nvSpPr>
      <xdr:spPr>
        <a:xfrm>
          <a:off x="8505825" y="228600"/>
          <a:ext cx="3162300" cy="2895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 Daily</a:t>
          </a:r>
          <a:r>
            <a:rPr lang="en-US" sz="1100" baseline="0"/>
            <a:t> data was gathered for 12/11/17 through 5/3/18. However, google trends did not have daily offered from 12/11/17 through 9/23/18 but they had weekly data.</a:t>
          </a:r>
          <a:br>
            <a:rPr lang="en-US" sz="1100" baseline="0"/>
          </a:br>
          <a:br>
            <a:rPr lang="en-US" sz="1100" baseline="0"/>
          </a:br>
          <a:r>
            <a:rPr lang="en-US" sz="1100" baseline="0"/>
            <a:t>I took  90 day intervals until I covered the remaining data and scaled these values by the weekly value for the total period. The data is already weighted to have a value of 100 as the largest views that day and is normalized.</a:t>
          </a:r>
        </a:p>
        <a:p>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len/AppData/Local/Temp/multiTimeline-4.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ekly Weights"/>
    </sheetNames>
    <sheetDataSet>
      <sheetData sheetId="0">
        <row r="1">
          <cell r="A1" t="str">
            <v>Category: All categories</v>
          </cell>
        </row>
        <row r="3">
          <cell r="A3" t="str">
            <v>Week</v>
          </cell>
          <cell r="B3" t="str">
            <v>Bitcoin: (United States)</v>
          </cell>
        </row>
        <row r="4">
          <cell r="A4">
            <v>43086</v>
          </cell>
          <cell r="B4">
            <v>100</v>
          </cell>
        </row>
        <row r="5">
          <cell r="A5">
            <v>43093</v>
          </cell>
          <cell r="B5">
            <v>57</v>
          </cell>
        </row>
        <row r="6">
          <cell r="A6">
            <v>43100</v>
          </cell>
          <cell r="B6">
            <v>42</v>
          </cell>
        </row>
        <row r="7">
          <cell r="A7">
            <v>43107</v>
          </cell>
          <cell r="B7">
            <v>40</v>
          </cell>
        </row>
        <row r="8">
          <cell r="A8">
            <v>43114</v>
          </cell>
          <cell r="B8">
            <v>52</v>
          </cell>
        </row>
        <row r="9">
          <cell r="A9">
            <v>43121</v>
          </cell>
          <cell r="B9">
            <v>34</v>
          </cell>
        </row>
        <row r="10">
          <cell r="A10">
            <v>43128</v>
          </cell>
          <cell r="B10">
            <v>37</v>
          </cell>
        </row>
        <row r="11">
          <cell r="A11">
            <v>43135</v>
          </cell>
          <cell r="B11">
            <v>44</v>
          </cell>
        </row>
        <row r="12">
          <cell r="A12">
            <v>43142</v>
          </cell>
          <cell r="B12">
            <v>23</v>
          </cell>
        </row>
        <row r="13">
          <cell r="A13">
            <v>43149</v>
          </cell>
          <cell r="B13">
            <v>20</v>
          </cell>
        </row>
        <row r="14">
          <cell r="A14">
            <v>43156</v>
          </cell>
          <cell r="B14">
            <v>17</v>
          </cell>
        </row>
        <row r="15">
          <cell r="A15">
            <v>43163</v>
          </cell>
          <cell r="B15">
            <v>17</v>
          </cell>
        </row>
        <row r="16">
          <cell r="A16">
            <v>43170</v>
          </cell>
          <cell r="B16">
            <v>18</v>
          </cell>
        </row>
        <row r="17">
          <cell r="A17">
            <v>43177</v>
          </cell>
          <cell r="B17">
            <v>16</v>
          </cell>
        </row>
        <row r="18">
          <cell r="A18">
            <v>43184</v>
          </cell>
          <cell r="B18">
            <v>15</v>
          </cell>
        </row>
        <row r="19">
          <cell r="A19">
            <v>43191</v>
          </cell>
          <cell r="B19">
            <v>15</v>
          </cell>
        </row>
        <row r="20">
          <cell r="A20">
            <v>43198</v>
          </cell>
          <cell r="B20">
            <v>14</v>
          </cell>
        </row>
        <row r="21">
          <cell r="A21">
            <v>43205</v>
          </cell>
          <cell r="B21">
            <v>12</v>
          </cell>
        </row>
        <row r="22">
          <cell r="A22">
            <v>43212</v>
          </cell>
          <cell r="B22">
            <v>13</v>
          </cell>
        </row>
        <row r="23">
          <cell r="A23">
            <v>43219</v>
          </cell>
          <cell r="B23">
            <v>11</v>
          </cell>
        </row>
        <row r="24">
          <cell r="A24">
            <v>43226</v>
          </cell>
          <cell r="B24">
            <v>11</v>
          </cell>
        </row>
        <row r="25">
          <cell r="A25">
            <v>43233</v>
          </cell>
          <cell r="B25">
            <v>10</v>
          </cell>
        </row>
        <row r="26">
          <cell r="A26">
            <v>43240</v>
          </cell>
          <cell r="B26">
            <v>10</v>
          </cell>
        </row>
        <row r="27">
          <cell r="A27">
            <v>43247</v>
          </cell>
          <cell r="B27">
            <v>9</v>
          </cell>
        </row>
        <row r="28">
          <cell r="A28">
            <v>43254</v>
          </cell>
          <cell r="B28">
            <v>8</v>
          </cell>
        </row>
        <row r="29">
          <cell r="A29">
            <v>43261</v>
          </cell>
          <cell r="B29">
            <v>12</v>
          </cell>
        </row>
        <row r="30">
          <cell r="A30">
            <v>43268</v>
          </cell>
          <cell r="B30">
            <v>9</v>
          </cell>
        </row>
        <row r="31">
          <cell r="A31">
            <v>43275</v>
          </cell>
          <cell r="B31">
            <v>11</v>
          </cell>
        </row>
        <row r="32">
          <cell r="A32">
            <v>43282</v>
          </cell>
          <cell r="B32">
            <v>9</v>
          </cell>
        </row>
        <row r="33">
          <cell r="A33">
            <v>43289</v>
          </cell>
          <cell r="B33">
            <v>8</v>
          </cell>
        </row>
        <row r="34">
          <cell r="A34">
            <v>43296</v>
          </cell>
          <cell r="B34">
            <v>10</v>
          </cell>
        </row>
        <row r="35">
          <cell r="A35">
            <v>43303</v>
          </cell>
          <cell r="B35">
            <v>11</v>
          </cell>
        </row>
        <row r="36">
          <cell r="A36">
            <v>43310</v>
          </cell>
          <cell r="B36">
            <v>9</v>
          </cell>
        </row>
        <row r="37">
          <cell r="A37">
            <v>43317</v>
          </cell>
          <cell r="B37">
            <v>10</v>
          </cell>
        </row>
        <row r="38">
          <cell r="A38">
            <v>43324</v>
          </cell>
          <cell r="B38">
            <v>10</v>
          </cell>
        </row>
        <row r="39">
          <cell r="A39">
            <v>43331</v>
          </cell>
          <cell r="B39">
            <v>8</v>
          </cell>
        </row>
        <row r="40">
          <cell r="A40">
            <v>43338</v>
          </cell>
          <cell r="B40">
            <v>8</v>
          </cell>
        </row>
        <row r="41">
          <cell r="A41">
            <v>43345</v>
          </cell>
          <cell r="B41">
            <v>9</v>
          </cell>
        </row>
        <row r="42">
          <cell r="A42">
            <v>43352</v>
          </cell>
          <cell r="B42">
            <v>8</v>
          </cell>
        </row>
        <row r="43">
          <cell r="A43">
            <v>43359</v>
          </cell>
          <cell r="B43">
            <v>7</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DB7E4-30FA-48DA-8DFB-73BA8441585A}">
  <dimension ref="A1:AX192"/>
  <sheetViews>
    <sheetView tabSelected="1" workbookViewId="0">
      <pane xSplit="1" ySplit="1" topLeftCell="B2" activePane="bottomRight" state="frozen"/>
      <selection activeCell="F343" sqref="F343"/>
      <selection pane="topRight" activeCell="F343" sqref="F343"/>
      <selection pane="bottomLeft" activeCell="F343" sqref="F343"/>
      <selection pane="bottomRight" activeCell="E10" sqref="E10"/>
    </sheetView>
  </sheetViews>
  <sheetFormatPr defaultRowHeight="15" x14ac:dyDescent="0.25"/>
  <cols>
    <col min="1" max="1" width="10.7109375" style="49" bestFit="1" customWidth="1"/>
    <col min="2" max="4" width="10.7109375" style="49" customWidth="1"/>
    <col min="5" max="5" width="12.5703125" style="50" bestFit="1" customWidth="1"/>
    <col min="6" max="6" width="10" style="50" bestFit="1" customWidth="1"/>
    <col min="7" max="8" width="10" style="50" customWidth="1"/>
    <col min="9" max="9" width="14" style="50" customWidth="1"/>
    <col min="10" max="10" width="14.140625" style="50" customWidth="1"/>
    <col min="11" max="11" width="12" style="50" bestFit="1" customWidth="1"/>
    <col min="12" max="14" width="12" style="50" customWidth="1"/>
    <col min="15" max="15" width="13.7109375" style="50" bestFit="1" customWidth="1"/>
    <col min="16" max="16" width="10.7109375" style="50" bestFit="1" customWidth="1"/>
    <col min="17" max="17" width="11.7109375" style="50" bestFit="1" customWidth="1"/>
    <col min="18" max="21" width="11.7109375" style="50" customWidth="1"/>
    <col min="22" max="22" width="13.28515625" style="50" customWidth="1"/>
    <col min="23" max="24" width="11" style="50" bestFit="1" customWidth="1"/>
    <col min="25" max="25" width="9" style="50" bestFit="1" customWidth="1"/>
    <col min="26" max="26" width="11" style="50" bestFit="1" customWidth="1"/>
    <col min="27" max="30" width="11.7109375" style="50" customWidth="1"/>
    <col min="31" max="31" width="9.140625" style="50"/>
    <col min="32" max="32" width="10" style="50" bestFit="1" customWidth="1"/>
    <col min="33" max="16384" width="9.140625" style="50"/>
  </cols>
  <sheetData>
    <row r="1" spans="1:50" s="31" customFormat="1" ht="30" x14ac:dyDescent="0.25">
      <c r="A1" s="38" t="s">
        <v>0</v>
      </c>
      <c r="B1" s="34" t="s">
        <v>225</v>
      </c>
      <c r="C1" s="34" t="s">
        <v>224</v>
      </c>
      <c r="D1" s="34" t="s">
        <v>223</v>
      </c>
      <c r="E1" s="34" t="s">
        <v>240</v>
      </c>
      <c r="F1" s="36" t="s">
        <v>222</v>
      </c>
      <c r="G1" s="39" t="s">
        <v>241</v>
      </c>
      <c r="H1" s="39" t="s">
        <v>242</v>
      </c>
      <c r="I1" s="39" t="s">
        <v>244</v>
      </c>
      <c r="J1" s="39" t="s">
        <v>243</v>
      </c>
      <c r="K1" s="35" t="s">
        <v>230</v>
      </c>
      <c r="L1" s="35" t="s">
        <v>231</v>
      </c>
      <c r="M1" s="35" t="s">
        <v>232</v>
      </c>
      <c r="N1" s="35" t="s">
        <v>267</v>
      </c>
      <c r="O1" s="39" t="s">
        <v>263</v>
      </c>
      <c r="P1" s="39" t="s">
        <v>264</v>
      </c>
      <c r="Q1" s="39" t="s">
        <v>265</v>
      </c>
      <c r="R1" s="39" t="s">
        <v>266</v>
      </c>
      <c r="S1" s="35" t="s">
        <v>226</v>
      </c>
      <c r="T1" s="35" t="s">
        <v>227</v>
      </c>
      <c r="U1" s="35" t="s">
        <v>228</v>
      </c>
      <c r="V1" s="35" t="s">
        <v>229</v>
      </c>
      <c r="W1" s="35" t="s">
        <v>2</v>
      </c>
      <c r="X1" s="39" t="s">
        <v>245</v>
      </c>
      <c r="Y1" s="39" t="s">
        <v>252</v>
      </c>
      <c r="Z1" s="39" t="s">
        <v>246</v>
      </c>
      <c r="AA1" s="39" t="s">
        <v>247</v>
      </c>
      <c r="AB1" s="35" t="s">
        <v>233</v>
      </c>
      <c r="AC1" s="35" t="s">
        <v>234</v>
      </c>
      <c r="AD1" s="35" t="s">
        <v>235</v>
      </c>
      <c r="AE1" s="35" t="s">
        <v>236</v>
      </c>
      <c r="AF1" s="35" t="s">
        <v>221</v>
      </c>
      <c r="AG1" s="39" t="s">
        <v>248</v>
      </c>
      <c r="AH1" s="39" t="s">
        <v>249</v>
      </c>
      <c r="AI1" s="39" t="s">
        <v>250</v>
      </c>
      <c r="AJ1" s="39" t="s">
        <v>251</v>
      </c>
      <c r="AK1" s="35" t="s">
        <v>237</v>
      </c>
      <c r="AL1" s="35" t="s">
        <v>238</v>
      </c>
      <c r="AM1" s="35" t="s">
        <v>239</v>
      </c>
      <c r="AN1" s="35" t="s">
        <v>9</v>
      </c>
      <c r="AO1" s="35" t="s">
        <v>254</v>
      </c>
      <c r="AP1" s="35" t="s">
        <v>256</v>
      </c>
      <c r="AQ1" s="35" t="s">
        <v>257</v>
      </c>
      <c r="AR1" s="35" t="s">
        <v>255</v>
      </c>
      <c r="AS1" s="35" t="s">
        <v>258</v>
      </c>
      <c r="AT1" s="39" t="s">
        <v>259</v>
      </c>
      <c r="AU1" s="39" t="s">
        <v>260</v>
      </c>
      <c r="AV1" s="39" t="s">
        <v>261</v>
      </c>
      <c r="AW1" s="39" t="s">
        <v>262</v>
      </c>
      <c r="AX1" s="31" t="s">
        <v>279</v>
      </c>
    </row>
    <row r="2" spans="1:50" x14ac:dyDescent="0.25">
      <c r="A2" s="38">
        <v>43081</v>
      </c>
      <c r="B2" s="30">
        <v>18020</v>
      </c>
      <c r="C2" s="30">
        <v>18760</v>
      </c>
      <c r="D2" s="30">
        <v>17400</v>
      </c>
      <c r="E2" s="30">
        <v>1537</v>
      </c>
      <c r="F2" s="30">
        <v>-525</v>
      </c>
      <c r="G2" s="41">
        <v>1360</v>
      </c>
      <c r="H2" s="41">
        <v>1885</v>
      </c>
      <c r="I2" s="41">
        <v>644.16640986132506</v>
      </c>
      <c r="J2" s="41">
        <v>892.83359013867494</v>
      </c>
      <c r="K2" s="46">
        <v>9.92</v>
      </c>
      <c r="L2" s="46">
        <v>9.92</v>
      </c>
      <c r="M2" s="46">
        <v>9.2100000000000009</v>
      </c>
      <c r="N2" s="46">
        <v>0.58000000000000007</v>
      </c>
      <c r="O2" s="41">
        <v>0.70999999999999908</v>
      </c>
      <c r="P2" s="41">
        <v>0.12999999999999901</v>
      </c>
      <c r="Q2" s="48">
        <v>0.84523809523809612</v>
      </c>
      <c r="R2" s="48">
        <v>0.15476190476190393</v>
      </c>
      <c r="S2" s="46">
        <v>2664.110107</v>
      </c>
      <c r="T2" s="46">
        <v>2669.719971</v>
      </c>
      <c r="U2" s="46">
        <v>2659.780029</v>
      </c>
      <c r="V2" s="46">
        <v>3555680000</v>
      </c>
      <c r="W2" s="2">
        <v>4.1201169999999365</v>
      </c>
      <c r="X2" s="41">
        <v>9.9399419999999736</v>
      </c>
      <c r="Y2" s="41">
        <v>5.8198250000000371</v>
      </c>
      <c r="Z2" s="41">
        <v>2242625349.1285677</v>
      </c>
      <c r="AA2" s="41">
        <v>1313054650.8714323</v>
      </c>
      <c r="AB2" s="46">
        <v>118.150002</v>
      </c>
      <c r="AC2" s="46">
        <v>118.16999800000001</v>
      </c>
      <c r="AD2" s="46">
        <v>117.400002</v>
      </c>
      <c r="AE2" s="46">
        <v>8020100</v>
      </c>
      <c r="AF2" s="2">
        <v>0.14000000000000057</v>
      </c>
      <c r="AG2" s="42">
        <v>0.76999600000000612</v>
      </c>
      <c r="AH2" s="42">
        <v>0.62999600000000555</v>
      </c>
      <c r="AI2" s="41">
        <v>4411057.2914702352</v>
      </c>
      <c r="AJ2" s="41">
        <v>3609042.7085297648</v>
      </c>
      <c r="AK2" s="46">
        <v>12.14</v>
      </c>
      <c r="AL2" s="46">
        <v>12.44</v>
      </c>
      <c r="AM2" s="46">
        <v>10.89</v>
      </c>
      <c r="AN2" s="46">
        <v>57</v>
      </c>
      <c r="AO2" s="46">
        <v>17178.099999999999</v>
      </c>
      <c r="AP2" s="46">
        <v>17631.419999999998</v>
      </c>
      <c r="AQ2" s="46">
        <v>16259.28</v>
      </c>
      <c r="AR2" s="46">
        <v>57</v>
      </c>
      <c r="AS2" s="46">
        <v>478.41999999999825</v>
      </c>
      <c r="AT2" s="42">
        <v>1372.1399999999976</v>
      </c>
      <c r="AU2" s="42">
        <v>893.71999999999935</v>
      </c>
      <c r="AV2" s="41">
        <v>34.51756948796482</v>
      </c>
      <c r="AW2" s="41">
        <v>22.48243051203518</v>
      </c>
      <c r="AX2" s="50">
        <v>-6.25</v>
      </c>
    </row>
    <row r="3" spans="1:50" x14ac:dyDescent="0.25">
      <c r="A3" s="38">
        <v>43082</v>
      </c>
      <c r="B3" s="30">
        <v>17055</v>
      </c>
      <c r="C3" s="30">
        <v>18320</v>
      </c>
      <c r="D3" s="30">
        <v>16160</v>
      </c>
      <c r="E3" s="30">
        <v>1585</v>
      </c>
      <c r="F3" s="30">
        <v>-965</v>
      </c>
      <c r="G3" s="41">
        <v>2160</v>
      </c>
      <c r="H3" s="41">
        <v>3125</v>
      </c>
      <c r="I3" s="41">
        <v>647.79564806054873</v>
      </c>
      <c r="J3" s="41">
        <v>937.20435193945127</v>
      </c>
      <c r="K3" s="46">
        <v>10.18</v>
      </c>
      <c r="L3" s="46">
        <v>10.210000000000001</v>
      </c>
      <c r="M3" s="46">
        <v>9.65</v>
      </c>
      <c r="N3" s="46">
        <v>0.25999999999999979</v>
      </c>
      <c r="O3" s="41">
        <v>0.5600000000000005</v>
      </c>
      <c r="P3" s="41">
        <v>0.30000000000000071</v>
      </c>
      <c r="Q3" s="48">
        <v>0.65116279069767413</v>
      </c>
      <c r="R3" s="48">
        <v>0.34883720930232592</v>
      </c>
      <c r="S3" s="46">
        <v>2662.8500979999999</v>
      </c>
      <c r="T3" s="46">
        <v>2671.8798830000001</v>
      </c>
      <c r="U3" s="46">
        <v>2662.8500979999999</v>
      </c>
      <c r="V3" s="46">
        <v>3542370000</v>
      </c>
      <c r="W3" s="2">
        <v>-1.2600090000000819</v>
      </c>
      <c r="X3" s="41">
        <v>9.0297850000001745</v>
      </c>
      <c r="Y3" s="41">
        <v>10.289794000000256</v>
      </c>
      <c r="Z3" s="41">
        <v>1655669592.5128548</v>
      </c>
      <c r="AA3" s="41">
        <v>1886700407.4871452</v>
      </c>
      <c r="AB3" s="46">
        <v>119.16999800000001</v>
      </c>
      <c r="AC3" s="46">
        <v>119.349998</v>
      </c>
      <c r="AD3" s="46">
        <v>118.010002</v>
      </c>
      <c r="AE3" s="46">
        <v>10086700</v>
      </c>
      <c r="AF3" s="2">
        <v>1.0199960000000061</v>
      </c>
      <c r="AG3" s="42">
        <v>1.3399959999999993</v>
      </c>
      <c r="AH3" s="42">
        <v>0.31999999999999318</v>
      </c>
      <c r="AI3" s="41">
        <v>8142271.2182439324</v>
      </c>
      <c r="AJ3" s="41">
        <v>1944428.7817560679</v>
      </c>
      <c r="AK3" s="46">
        <v>10.87</v>
      </c>
      <c r="AL3" s="46">
        <v>12.59</v>
      </c>
      <c r="AM3" s="46">
        <v>10.75</v>
      </c>
      <c r="AN3" s="46">
        <v>50</v>
      </c>
      <c r="AO3" s="46">
        <v>16407.2</v>
      </c>
      <c r="AP3" s="46">
        <v>17384.560000000001</v>
      </c>
      <c r="AQ3" s="46">
        <v>15799.87</v>
      </c>
      <c r="AR3" s="46">
        <v>50</v>
      </c>
      <c r="AS3" s="46">
        <v>-770.89999999999782</v>
      </c>
      <c r="AT3" s="42">
        <v>1584.6900000000005</v>
      </c>
      <c r="AU3" s="42">
        <v>2355.5899999999983</v>
      </c>
      <c r="AV3" s="41">
        <v>20.108850132477908</v>
      </c>
      <c r="AW3" s="41">
        <v>29.891149867522092</v>
      </c>
      <c r="AX3" s="50">
        <v>1.75</v>
      </c>
    </row>
    <row r="4" spans="1:50" x14ac:dyDescent="0.25">
      <c r="A4" s="38">
        <v>43083</v>
      </c>
      <c r="B4" s="30">
        <v>16800</v>
      </c>
      <c r="C4" s="30">
        <v>17530</v>
      </c>
      <c r="D4" s="30">
        <v>16500</v>
      </c>
      <c r="E4" s="30">
        <v>1054</v>
      </c>
      <c r="F4" s="30">
        <v>-255</v>
      </c>
      <c r="G4" s="41">
        <v>1030</v>
      </c>
      <c r="H4" s="41">
        <v>1285</v>
      </c>
      <c r="I4" s="41">
        <v>468.9503239740821</v>
      </c>
      <c r="J4" s="41">
        <v>585.04967602591796</v>
      </c>
      <c r="K4" s="46">
        <v>10.49</v>
      </c>
      <c r="L4" s="46">
        <v>10.54</v>
      </c>
      <c r="M4" s="46">
        <v>9.7799999999999994</v>
      </c>
      <c r="N4" s="46">
        <v>0.3100000000000005</v>
      </c>
      <c r="O4" s="41">
        <v>0.75999999999999979</v>
      </c>
      <c r="P4" s="41">
        <v>0.44999999999999929</v>
      </c>
      <c r="Q4" s="48">
        <v>0.62809917355371936</v>
      </c>
      <c r="R4" s="48">
        <v>0.3719008264462807</v>
      </c>
      <c r="S4" s="46">
        <v>2652.01001</v>
      </c>
      <c r="T4" s="46">
        <v>2668.0900879999999</v>
      </c>
      <c r="U4" s="46">
        <v>2652.01001</v>
      </c>
      <c r="V4" s="46">
        <v>3430030000</v>
      </c>
      <c r="W4" s="2">
        <v>-10.840087999999923</v>
      </c>
      <c r="X4" s="41">
        <v>16.080077999999958</v>
      </c>
      <c r="Y4" s="41">
        <v>26.920165999999881</v>
      </c>
      <c r="Z4" s="41">
        <v>1282670627.2257445</v>
      </c>
      <c r="AA4" s="41">
        <v>2147359372.7742555</v>
      </c>
      <c r="AB4" s="46">
        <v>118.93</v>
      </c>
      <c r="AC4" s="46">
        <v>119.290001</v>
      </c>
      <c r="AD4" s="46">
        <v>118.709999</v>
      </c>
      <c r="AE4" s="46">
        <v>6993600</v>
      </c>
      <c r="AF4" s="2">
        <v>-0.23999799999999993</v>
      </c>
      <c r="AG4" s="42">
        <v>0.58000200000000746</v>
      </c>
      <c r="AH4" s="42">
        <v>0.82000000000000739</v>
      </c>
      <c r="AI4" s="41">
        <v>2897354.4232079731</v>
      </c>
      <c r="AJ4" s="41">
        <v>4096245.5767920264</v>
      </c>
      <c r="AK4" s="46">
        <v>10.4</v>
      </c>
      <c r="AL4" s="46">
        <v>10.87</v>
      </c>
      <c r="AM4" s="46">
        <v>10.11</v>
      </c>
      <c r="AN4" s="46">
        <v>41</v>
      </c>
      <c r="AO4" s="46">
        <v>16531.080000000002</v>
      </c>
      <c r="AP4" s="46">
        <v>17023.04</v>
      </c>
      <c r="AQ4" s="46">
        <v>16123.12</v>
      </c>
      <c r="AR4" s="46">
        <v>41</v>
      </c>
      <c r="AS4" s="46">
        <v>123.88000000000102</v>
      </c>
      <c r="AT4" s="42">
        <v>899.92000000000007</v>
      </c>
      <c r="AU4" s="42">
        <v>776.03999999999905</v>
      </c>
      <c r="AV4" s="41">
        <v>22.01527482756153</v>
      </c>
      <c r="AW4" s="41">
        <v>18.98472517243847</v>
      </c>
      <c r="AX4" s="50">
        <v>8.3499999999999091</v>
      </c>
    </row>
    <row r="5" spans="1:50" x14ac:dyDescent="0.25">
      <c r="A5" s="38">
        <v>43084</v>
      </c>
      <c r="B5" s="30">
        <v>18105</v>
      </c>
      <c r="C5" s="30">
        <v>18600</v>
      </c>
      <c r="D5" s="30">
        <v>16740</v>
      </c>
      <c r="E5" s="30">
        <v>1515</v>
      </c>
      <c r="F5" s="30">
        <v>1305</v>
      </c>
      <c r="G5" s="41">
        <v>1860</v>
      </c>
      <c r="H5" s="41">
        <v>555</v>
      </c>
      <c r="I5" s="41">
        <v>1166.8322981366459</v>
      </c>
      <c r="J5" s="41">
        <v>348.16770186335401</v>
      </c>
      <c r="K5" s="46">
        <v>9.42</v>
      </c>
      <c r="L5" s="46">
        <v>10.199999999999999</v>
      </c>
      <c r="M5" s="46">
        <v>9.2200000000000006</v>
      </c>
      <c r="N5" s="46">
        <v>-1.0700000000000003</v>
      </c>
      <c r="O5" s="41">
        <v>0.97999999999999865</v>
      </c>
      <c r="P5" s="41">
        <v>2.0499999999999989</v>
      </c>
      <c r="Q5" s="48">
        <v>0.32343234323432324</v>
      </c>
      <c r="R5" s="48">
        <v>0.67656765676567676</v>
      </c>
      <c r="S5" s="46">
        <v>2675.8100589999999</v>
      </c>
      <c r="T5" s="46">
        <v>2679.6298830000001</v>
      </c>
      <c r="U5" s="46">
        <v>2659.139893</v>
      </c>
      <c r="V5" s="46">
        <v>5723920000</v>
      </c>
      <c r="W5" s="2">
        <v>23.800048999999944</v>
      </c>
      <c r="X5" s="41">
        <v>27.619873000000098</v>
      </c>
      <c r="Y5" s="41">
        <v>3.8198240000001533</v>
      </c>
      <c r="Z5" s="41">
        <v>5028481777.7397566</v>
      </c>
      <c r="AA5" s="41">
        <v>695438222.2602433</v>
      </c>
      <c r="AB5" s="46">
        <v>119.18</v>
      </c>
      <c r="AC5" s="46">
        <v>119.5</v>
      </c>
      <c r="AD5" s="46">
        <v>118.970001</v>
      </c>
      <c r="AE5" s="46">
        <v>7532000</v>
      </c>
      <c r="AF5" s="2">
        <v>0.25</v>
      </c>
      <c r="AG5" s="42">
        <v>0.56999999999999318</v>
      </c>
      <c r="AH5" s="42">
        <v>0.31999999999999318</v>
      </c>
      <c r="AI5" s="41">
        <v>4823865.1685393425</v>
      </c>
      <c r="AJ5" s="41">
        <v>2708134.831460658</v>
      </c>
      <c r="AK5" s="46">
        <v>9.43</v>
      </c>
      <c r="AL5" s="46">
        <v>10.4</v>
      </c>
      <c r="AM5" s="46">
        <v>9.41</v>
      </c>
      <c r="AN5" s="46">
        <v>36</v>
      </c>
      <c r="AO5" s="46">
        <v>17601.939999999999</v>
      </c>
      <c r="AP5" s="46">
        <v>17872.55</v>
      </c>
      <c r="AQ5" s="46">
        <v>16522.02</v>
      </c>
      <c r="AR5" s="46">
        <v>36</v>
      </c>
      <c r="AS5" s="46">
        <v>1070.8599999999969</v>
      </c>
      <c r="AT5" s="42">
        <v>1350.5299999999988</v>
      </c>
      <c r="AU5" s="42">
        <v>279.67000000000189</v>
      </c>
      <c r="AV5" s="41">
        <v>29.823997055575965</v>
      </c>
      <c r="AW5" s="41">
        <v>6.1760029444240363</v>
      </c>
      <c r="AX5" s="50">
        <v>3.5999999999999091</v>
      </c>
    </row>
    <row r="6" spans="1:50" x14ac:dyDescent="0.25">
      <c r="A6" s="38">
        <v>43087</v>
      </c>
      <c r="B6" s="30">
        <v>19055</v>
      </c>
      <c r="C6" s="30">
        <v>20500</v>
      </c>
      <c r="D6" s="30">
        <v>18170</v>
      </c>
      <c r="E6" s="30">
        <v>3864</v>
      </c>
      <c r="F6" s="30">
        <v>950</v>
      </c>
      <c r="G6" s="41">
        <v>2395</v>
      </c>
      <c r="H6" s="41">
        <v>1445</v>
      </c>
      <c r="I6" s="41">
        <v>2409.96875</v>
      </c>
      <c r="J6" s="41">
        <v>1454.03125</v>
      </c>
      <c r="K6" s="46">
        <v>9.5299999999999994</v>
      </c>
      <c r="L6" s="46">
        <v>9.89</v>
      </c>
      <c r="M6" s="46">
        <v>9.24</v>
      </c>
      <c r="N6" s="46">
        <v>0.10999999999999943</v>
      </c>
      <c r="O6" s="41">
        <v>0.65000000000000036</v>
      </c>
      <c r="P6" s="41">
        <v>0.54000000000000092</v>
      </c>
      <c r="Q6" s="48">
        <v>0.54621848739495771</v>
      </c>
      <c r="R6" s="48">
        <v>0.45378151260504229</v>
      </c>
      <c r="S6" s="46">
        <v>2690.1599120000001</v>
      </c>
      <c r="T6" s="46">
        <v>2694.969971</v>
      </c>
      <c r="U6" s="46">
        <v>2685.919922</v>
      </c>
      <c r="V6" s="46">
        <v>3724660000</v>
      </c>
      <c r="W6" s="2">
        <v>14.349853000000167</v>
      </c>
      <c r="X6" s="41">
        <v>19.159912000000077</v>
      </c>
      <c r="Y6" s="41">
        <v>4.8100589999999102</v>
      </c>
      <c r="Z6" s="41">
        <v>2977231713.3767214</v>
      </c>
      <c r="AA6" s="41">
        <v>747428286.62327862</v>
      </c>
      <c r="AB6" s="46">
        <v>119.730003</v>
      </c>
      <c r="AC6" s="46">
        <v>119.989998</v>
      </c>
      <c r="AD6" s="46">
        <v>119.599998</v>
      </c>
      <c r="AE6" s="46">
        <v>5452200</v>
      </c>
      <c r="AF6" s="2">
        <v>0.55000299999998958</v>
      </c>
      <c r="AG6" s="42">
        <v>0.80999799999999311</v>
      </c>
      <c r="AH6" s="42">
        <v>0.25999500000000353</v>
      </c>
      <c r="AI6" s="41">
        <v>4127383.1656842395</v>
      </c>
      <c r="AJ6" s="41">
        <v>1324816.8343157605</v>
      </c>
      <c r="AK6" s="46">
        <v>9.93</v>
      </c>
      <c r="AL6" s="46">
        <v>9.94</v>
      </c>
      <c r="AM6" s="46">
        <v>9.43</v>
      </c>
      <c r="AN6" s="46">
        <v>43</v>
      </c>
      <c r="AO6" s="46">
        <v>18960.52</v>
      </c>
      <c r="AP6" s="46">
        <v>19227.080000000002</v>
      </c>
      <c r="AQ6" s="46">
        <v>18094.189999999999</v>
      </c>
      <c r="AR6" s="46">
        <v>43</v>
      </c>
      <c r="AS6" s="46">
        <v>1358.5800000000017</v>
      </c>
      <c r="AT6" s="42">
        <v>1625.1400000000031</v>
      </c>
      <c r="AU6" s="42">
        <v>266.56000000000131</v>
      </c>
      <c r="AV6" s="41">
        <v>36.940857429825009</v>
      </c>
      <c r="AW6" s="41">
        <v>6.0591425701749904</v>
      </c>
      <c r="AX6" s="50">
        <v>6</v>
      </c>
    </row>
    <row r="7" spans="1:50" x14ac:dyDescent="0.25">
      <c r="A7" s="38">
        <v>43088</v>
      </c>
      <c r="B7" s="30">
        <v>17555</v>
      </c>
      <c r="C7" s="30">
        <v>19650</v>
      </c>
      <c r="D7" s="30">
        <v>17530</v>
      </c>
      <c r="E7" s="30">
        <v>2602</v>
      </c>
      <c r="F7" s="30">
        <v>-1500</v>
      </c>
      <c r="G7" s="41">
        <v>2120</v>
      </c>
      <c r="H7" s="41">
        <v>3620</v>
      </c>
      <c r="I7" s="41">
        <v>961.01742160278741</v>
      </c>
      <c r="J7" s="41">
        <v>1640.9825783972126</v>
      </c>
      <c r="K7" s="46">
        <v>10.029999999999999</v>
      </c>
      <c r="L7" s="46">
        <v>10.15</v>
      </c>
      <c r="M7" s="46">
        <v>9.18</v>
      </c>
      <c r="N7" s="46">
        <v>0.5</v>
      </c>
      <c r="O7" s="41">
        <v>0.97000000000000064</v>
      </c>
      <c r="P7" s="41">
        <v>0.47000000000000064</v>
      </c>
      <c r="Q7" s="48">
        <v>0.67361111111111094</v>
      </c>
      <c r="R7" s="48">
        <v>0.32638888888888906</v>
      </c>
      <c r="S7" s="46">
        <v>2681.469971</v>
      </c>
      <c r="T7" s="46">
        <v>2694.4399410000001</v>
      </c>
      <c r="U7" s="46">
        <v>2680.73999</v>
      </c>
      <c r="V7" s="46">
        <v>3368590000</v>
      </c>
      <c r="W7" s="2">
        <v>-8.6899410000000898</v>
      </c>
      <c r="X7" s="41">
        <v>13.699951000000056</v>
      </c>
      <c r="Y7" s="41">
        <v>22.389892000000145</v>
      </c>
      <c r="Z7" s="41">
        <v>1278739781.1370344</v>
      </c>
      <c r="AA7" s="41">
        <v>2089850218.8629656</v>
      </c>
      <c r="AB7" s="46">
        <v>119.82</v>
      </c>
      <c r="AC7" s="46">
        <v>119.900002</v>
      </c>
      <c r="AD7" s="46">
        <v>119.529999</v>
      </c>
      <c r="AE7" s="46">
        <v>4018900</v>
      </c>
      <c r="AF7" s="2">
        <v>8.9996999999996774E-2</v>
      </c>
      <c r="AG7" s="42">
        <v>0.37000299999999697</v>
      </c>
      <c r="AH7" s="42">
        <v>0.2800060000000002</v>
      </c>
      <c r="AI7" s="41">
        <v>2287668.4118219814</v>
      </c>
      <c r="AJ7" s="41">
        <v>1731231.5881780186</v>
      </c>
      <c r="AK7" s="46">
        <v>10.32</v>
      </c>
      <c r="AL7" s="46">
        <v>10.33</v>
      </c>
      <c r="AM7" s="46">
        <v>9.59</v>
      </c>
      <c r="AN7" s="46">
        <v>44</v>
      </c>
      <c r="AO7" s="46">
        <v>17608.349999999999</v>
      </c>
      <c r="AP7" s="46">
        <v>19026.21</v>
      </c>
      <c r="AQ7" s="46">
        <v>16837.77</v>
      </c>
      <c r="AR7" s="46">
        <v>44</v>
      </c>
      <c r="AS7" s="46">
        <v>-1352.1700000000019</v>
      </c>
      <c r="AT7" s="42">
        <v>2188.4399999999987</v>
      </c>
      <c r="AU7" s="42">
        <v>3540.6100000000006</v>
      </c>
      <c r="AV7" s="41">
        <v>16.807561463069785</v>
      </c>
      <c r="AW7" s="41">
        <v>27.192438536930215</v>
      </c>
      <c r="AX7" s="50">
        <v>-0.25</v>
      </c>
    </row>
    <row r="8" spans="1:50" x14ac:dyDescent="0.25">
      <c r="A8" s="38">
        <v>43089</v>
      </c>
      <c r="B8" s="30">
        <v>16700</v>
      </c>
      <c r="C8" s="30">
        <v>18190</v>
      </c>
      <c r="D8" s="30">
        <v>15660</v>
      </c>
      <c r="E8" s="30">
        <v>4238</v>
      </c>
      <c r="F8" s="30">
        <v>-855</v>
      </c>
      <c r="G8" s="41">
        <v>2530</v>
      </c>
      <c r="H8" s="41">
        <v>3385</v>
      </c>
      <c r="I8" s="41">
        <v>1812.7032967032967</v>
      </c>
      <c r="J8" s="41">
        <v>2425.2967032967031</v>
      </c>
      <c r="K8" s="46">
        <v>9.7200000000000006</v>
      </c>
      <c r="L8" s="46">
        <v>9.85</v>
      </c>
      <c r="M8" s="46">
        <v>8.9</v>
      </c>
      <c r="N8" s="46">
        <v>-0.30999999999999872</v>
      </c>
      <c r="O8" s="41">
        <v>0.94999999999999929</v>
      </c>
      <c r="P8" s="41">
        <v>1.259999999999998</v>
      </c>
      <c r="Q8" s="48">
        <v>0.42986425339366535</v>
      </c>
      <c r="R8" s="48">
        <v>0.57013574660633459</v>
      </c>
      <c r="S8" s="46">
        <v>2679.25</v>
      </c>
      <c r="T8" s="46">
        <v>2691.01001</v>
      </c>
      <c r="U8" s="46">
        <v>2676.110107</v>
      </c>
      <c r="V8" s="46">
        <v>3241030000</v>
      </c>
      <c r="W8" s="2">
        <v>-2.2199709999999868</v>
      </c>
      <c r="X8" s="41">
        <v>14.899902999999995</v>
      </c>
      <c r="Y8" s="41">
        <v>17.119873999999982</v>
      </c>
      <c r="Z8" s="41">
        <v>1508162677.7129028</v>
      </c>
      <c r="AA8" s="41">
        <v>1732867322.2870972</v>
      </c>
      <c r="AB8" s="46">
        <v>120.139999</v>
      </c>
      <c r="AC8" s="46">
        <v>120.360001</v>
      </c>
      <c r="AD8" s="46">
        <v>119.80999799999999</v>
      </c>
      <c r="AE8" s="46">
        <v>5734600</v>
      </c>
      <c r="AF8" s="2">
        <v>0.31999900000000991</v>
      </c>
      <c r="AG8" s="42">
        <v>0.55000300000000379</v>
      </c>
      <c r="AH8" s="42">
        <v>0.23000399999999388</v>
      </c>
      <c r="AI8" s="41">
        <v>4043613.9724387489</v>
      </c>
      <c r="AJ8" s="41">
        <v>1690986.0275612513</v>
      </c>
      <c r="AK8" s="46">
        <v>9.7899999999999991</v>
      </c>
      <c r="AL8" s="46">
        <v>10.25</v>
      </c>
      <c r="AM8" s="46">
        <v>9.58</v>
      </c>
      <c r="AN8" s="46">
        <v>68</v>
      </c>
      <c r="AO8" s="46">
        <v>16454.72</v>
      </c>
      <c r="AP8" s="46">
        <v>17822.57</v>
      </c>
      <c r="AQ8" s="46">
        <v>15577.74</v>
      </c>
      <c r="AR8" s="46">
        <v>68</v>
      </c>
      <c r="AS8" s="46">
        <v>-1153.6299999999974</v>
      </c>
      <c r="AT8" s="42">
        <v>2244.83</v>
      </c>
      <c r="AU8" s="42">
        <v>3398.4599999999973</v>
      </c>
      <c r="AV8" s="41">
        <v>27.049547338520629</v>
      </c>
      <c r="AW8" s="41">
        <v>40.950452661479375</v>
      </c>
      <c r="AX8" s="50">
        <v>4.2000000000000455</v>
      </c>
    </row>
    <row r="9" spans="1:50" x14ac:dyDescent="0.25">
      <c r="A9" s="38">
        <v>43090</v>
      </c>
      <c r="B9" s="30">
        <v>15290</v>
      </c>
      <c r="C9" s="30">
        <v>17200</v>
      </c>
      <c r="D9" s="30">
        <v>15080</v>
      </c>
      <c r="E9" s="30">
        <v>4616</v>
      </c>
      <c r="F9" s="30">
        <v>-1410</v>
      </c>
      <c r="G9" s="41">
        <v>2120</v>
      </c>
      <c r="H9" s="41">
        <v>3530</v>
      </c>
      <c r="I9" s="41">
        <v>1732.0212389380531</v>
      </c>
      <c r="J9" s="41">
        <v>2883.9787610619469</v>
      </c>
      <c r="K9" s="46">
        <v>9.6199999999999992</v>
      </c>
      <c r="L9" s="46">
        <v>9.86</v>
      </c>
      <c r="M9" s="46">
        <v>9.1999999999999993</v>
      </c>
      <c r="N9" s="46">
        <v>-0.10000000000000142</v>
      </c>
      <c r="O9" s="41">
        <v>0.66000000000000014</v>
      </c>
      <c r="P9" s="41">
        <v>0.76000000000000156</v>
      </c>
      <c r="Q9" s="48">
        <v>0.46478873239436574</v>
      </c>
      <c r="R9" s="48">
        <v>0.53521126760563431</v>
      </c>
      <c r="S9" s="46">
        <v>2684.570068</v>
      </c>
      <c r="T9" s="46">
        <v>2692.639893</v>
      </c>
      <c r="U9" s="46">
        <v>2682.3999020000001</v>
      </c>
      <c r="V9" s="46">
        <v>3273390000</v>
      </c>
      <c r="W9" s="2">
        <v>5.320067999999992</v>
      </c>
      <c r="X9" s="41">
        <v>13.389893000000029</v>
      </c>
      <c r="Y9" s="41">
        <v>8.0698250000000371</v>
      </c>
      <c r="Z9" s="41">
        <v>2042447242.1897604</v>
      </c>
      <c r="AA9" s="41">
        <v>1230942757.8102396</v>
      </c>
      <c r="AB9" s="46">
        <v>120.30999799999999</v>
      </c>
      <c r="AC9" s="46">
        <v>120.449997</v>
      </c>
      <c r="AD9" s="46">
        <v>120</v>
      </c>
      <c r="AE9" s="46">
        <v>4823700</v>
      </c>
      <c r="AF9" s="2">
        <v>0.16999899999999002</v>
      </c>
      <c r="AG9" s="42">
        <v>0.44999699999999621</v>
      </c>
      <c r="AH9" s="42">
        <v>0.27999800000000619</v>
      </c>
      <c r="AI9" s="41">
        <v>2973514.2417413471</v>
      </c>
      <c r="AJ9" s="41">
        <v>1850185.7582586531</v>
      </c>
      <c r="AK9" s="46">
        <v>9.64</v>
      </c>
      <c r="AL9" s="46">
        <v>9.86</v>
      </c>
      <c r="AM9" s="46">
        <v>9.49</v>
      </c>
      <c r="AN9" s="46">
        <v>46</v>
      </c>
      <c r="AO9" s="46">
        <v>15561.05</v>
      </c>
      <c r="AP9" s="46">
        <v>17301.21</v>
      </c>
      <c r="AQ9" s="46">
        <v>15081.5</v>
      </c>
      <c r="AR9" s="46">
        <v>46</v>
      </c>
      <c r="AS9" s="46">
        <v>-893.67000000000189</v>
      </c>
      <c r="AT9" s="42">
        <v>2219.7099999999991</v>
      </c>
      <c r="AU9" s="42">
        <v>3113.380000000001</v>
      </c>
      <c r="AV9" s="41">
        <v>19.145872280422786</v>
      </c>
      <c r="AW9" s="41">
        <v>26.854127719577214</v>
      </c>
      <c r="AX9" s="50">
        <v>0</v>
      </c>
    </row>
    <row r="10" spans="1:50" x14ac:dyDescent="0.25">
      <c r="A10" s="38">
        <v>43091</v>
      </c>
      <c r="B10" s="30">
        <v>13960</v>
      </c>
      <c r="C10" s="30">
        <v>15840</v>
      </c>
      <c r="D10" s="30">
        <v>11300</v>
      </c>
      <c r="E10" s="30">
        <v>12554</v>
      </c>
      <c r="F10" s="30">
        <v>-1330</v>
      </c>
      <c r="G10" s="41">
        <v>4540</v>
      </c>
      <c r="H10" s="41">
        <v>5870</v>
      </c>
      <c r="I10" s="41">
        <v>5475.0393852065317</v>
      </c>
      <c r="J10" s="41">
        <v>7078.9606147934683</v>
      </c>
      <c r="K10" s="46">
        <v>9.9</v>
      </c>
      <c r="L10" s="46">
        <v>10.18</v>
      </c>
      <c r="M10" s="46">
        <v>9.35</v>
      </c>
      <c r="N10" s="46">
        <v>0.28000000000000114</v>
      </c>
      <c r="O10" s="41">
        <v>0.83000000000000007</v>
      </c>
      <c r="P10" s="41">
        <v>0.54999999999999893</v>
      </c>
      <c r="Q10" s="48">
        <v>0.60144927536231929</v>
      </c>
      <c r="R10" s="48">
        <v>0.39855072463768065</v>
      </c>
      <c r="S10" s="46">
        <v>2683.3400879999999</v>
      </c>
      <c r="T10" s="46">
        <v>2685.3500979999999</v>
      </c>
      <c r="U10" s="46">
        <v>2678.1298830000001</v>
      </c>
      <c r="V10" s="46">
        <v>2399830000</v>
      </c>
      <c r="W10" s="2">
        <v>-1.2299800000000687</v>
      </c>
      <c r="X10" s="41">
        <v>7.2202149999998255</v>
      </c>
      <c r="Y10" s="41">
        <v>8.4501949999998942</v>
      </c>
      <c r="Z10" s="41">
        <v>1105732942.7532458</v>
      </c>
      <c r="AA10" s="41">
        <v>1294097057.2467542</v>
      </c>
      <c r="AB10" s="46">
        <v>120.94000200000001</v>
      </c>
      <c r="AC10" s="46">
        <v>121.139999</v>
      </c>
      <c r="AD10" s="46">
        <v>120.57</v>
      </c>
      <c r="AE10" s="46">
        <v>5791300</v>
      </c>
      <c r="AF10" s="2">
        <v>0.63000400000001378</v>
      </c>
      <c r="AG10" s="42">
        <v>0.83000100000000998</v>
      </c>
      <c r="AH10" s="42">
        <v>0.19999699999999621</v>
      </c>
      <c r="AI10" s="41">
        <v>4666790.4125056835</v>
      </c>
      <c r="AJ10" s="41">
        <v>1124509.5874943167</v>
      </c>
      <c r="AK10" s="46">
        <v>10.01</v>
      </c>
      <c r="AL10" s="46">
        <v>10.039999999999999</v>
      </c>
      <c r="AM10" s="46">
        <v>9.3800000000000008</v>
      </c>
      <c r="AN10" s="46">
        <v>100</v>
      </c>
      <c r="AO10" s="46">
        <v>13857.14</v>
      </c>
      <c r="AP10" s="46">
        <v>15690.81</v>
      </c>
      <c r="AQ10" s="46">
        <v>10834.94</v>
      </c>
      <c r="AR10" s="46">
        <v>97</v>
      </c>
      <c r="AS10" s="46">
        <v>-1703.9099999999999</v>
      </c>
      <c r="AT10" s="42">
        <v>4855.869999999999</v>
      </c>
      <c r="AU10" s="42">
        <v>6559.7799999999988</v>
      </c>
      <c r="AV10" s="41">
        <v>41.260847170331957</v>
      </c>
      <c r="AW10" s="41">
        <v>55.739152829668043</v>
      </c>
      <c r="AX10" s="50">
        <v>-1.4000000000000909</v>
      </c>
    </row>
    <row r="11" spans="1:50" x14ac:dyDescent="0.25">
      <c r="A11" s="38">
        <v>43095</v>
      </c>
      <c r="B11" s="30">
        <v>15810</v>
      </c>
      <c r="C11" s="30">
        <v>16070</v>
      </c>
      <c r="D11" s="30">
        <v>13790</v>
      </c>
      <c r="E11" s="30">
        <v>2333</v>
      </c>
      <c r="F11" s="30">
        <v>1850</v>
      </c>
      <c r="G11" s="41">
        <v>2280</v>
      </c>
      <c r="H11" s="41">
        <v>430</v>
      </c>
      <c r="I11" s="41">
        <v>1962.8191881918819</v>
      </c>
      <c r="J11" s="41">
        <v>370.18081180811811</v>
      </c>
      <c r="K11" s="46">
        <v>10.25</v>
      </c>
      <c r="L11" s="46">
        <v>10.46</v>
      </c>
      <c r="M11" s="46">
        <v>10.130000000000001</v>
      </c>
      <c r="N11" s="46">
        <v>0.34999999999999964</v>
      </c>
      <c r="O11" s="41">
        <v>0.5600000000000005</v>
      </c>
      <c r="P11" s="41">
        <v>0.21000000000000085</v>
      </c>
      <c r="Q11" s="48">
        <v>0.72727272727272663</v>
      </c>
      <c r="R11" s="48">
        <v>0.27272727272727337</v>
      </c>
      <c r="S11" s="46">
        <v>2680.5</v>
      </c>
      <c r="T11" s="46">
        <v>2682.73999</v>
      </c>
      <c r="U11" s="46">
        <v>2677.959961</v>
      </c>
      <c r="V11" s="46">
        <v>1968780000</v>
      </c>
      <c r="W11" s="2">
        <v>-2.8400879999999233</v>
      </c>
      <c r="X11" s="41">
        <v>4.7800290000000132</v>
      </c>
      <c r="Y11" s="41">
        <v>7.6201169999999365</v>
      </c>
      <c r="Z11" s="41">
        <v>758928604.11644053</v>
      </c>
      <c r="AA11" s="41">
        <v>1209851395.8835595</v>
      </c>
      <c r="AB11" s="46">
        <v>121.769997</v>
      </c>
      <c r="AC11" s="46">
        <v>121.870003</v>
      </c>
      <c r="AD11" s="46">
        <v>121.510002</v>
      </c>
      <c r="AE11" s="46">
        <v>8224400</v>
      </c>
      <c r="AF11" s="2">
        <v>0.82999499999999671</v>
      </c>
      <c r="AG11" s="42">
        <v>0.93000099999999009</v>
      </c>
      <c r="AH11" s="42">
        <v>0.10000599999999338</v>
      </c>
      <c r="AI11" s="41">
        <v>7425872.0808693934</v>
      </c>
      <c r="AJ11" s="41">
        <v>798527.91913060669</v>
      </c>
      <c r="AK11" s="46">
        <v>11.17</v>
      </c>
      <c r="AL11" s="46">
        <v>11.27</v>
      </c>
      <c r="AM11" s="46">
        <v>10.84</v>
      </c>
      <c r="AN11" s="46">
        <v>35</v>
      </c>
      <c r="AO11" s="46">
        <v>15745.26</v>
      </c>
      <c r="AP11" s="46">
        <v>16079.32</v>
      </c>
      <c r="AQ11" s="46">
        <v>13851.13</v>
      </c>
      <c r="AR11" s="46">
        <v>35</v>
      </c>
      <c r="AS11" s="46">
        <v>1888.1200000000008</v>
      </c>
      <c r="AT11" s="42">
        <v>2228.1900000000005</v>
      </c>
      <c r="AU11" s="42">
        <v>340.06999999999971</v>
      </c>
      <c r="AV11" s="41">
        <v>30.365558782989268</v>
      </c>
      <c r="AW11" s="41">
        <v>4.6344412170107345</v>
      </c>
      <c r="AX11" s="50">
        <v>-0.15555555555556566</v>
      </c>
    </row>
    <row r="12" spans="1:50" x14ac:dyDescent="0.25">
      <c r="A12" s="38">
        <v>43096</v>
      </c>
      <c r="B12" s="30">
        <v>14945</v>
      </c>
      <c r="C12" s="30">
        <v>16570</v>
      </c>
      <c r="D12" s="30">
        <v>14460</v>
      </c>
      <c r="E12" s="30">
        <v>2765</v>
      </c>
      <c r="F12" s="30">
        <v>-865</v>
      </c>
      <c r="G12" s="41">
        <v>2110</v>
      </c>
      <c r="H12" s="41">
        <v>2975</v>
      </c>
      <c r="I12" s="41">
        <v>1147.3254670599804</v>
      </c>
      <c r="J12" s="41">
        <v>1617.6745329400196</v>
      </c>
      <c r="K12" s="46">
        <v>10.47</v>
      </c>
      <c r="L12" s="46">
        <v>10.79</v>
      </c>
      <c r="M12" s="46">
        <v>9.7100000000000009</v>
      </c>
      <c r="N12" s="46">
        <v>0.22000000000000064</v>
      </c>
      <c r="O12" s="41">
        <v>1.0799999999999983</v>
      </c>
      <c r="P12" s="41">
        <v>0.85999999999999766</v>
      </c>
      <c r="Q12" s="48">
        <v>0.55670103092783529</v>
      </c>
      <c r="R12" s="48">
        <v>0.44329896907216465</v>
      </c>
      <c r="S12" s="46">
        <v>2682.6201169999999</v>
      </c>
      <c r="T12" s="46">
        <v>2685.639893</v>
      </c>
      <c r="U12" s="46">
        <v>2678.9099120000001</v>
      </c>
      <c r="V12" s="46">
        <v>2202080000</v>
      </c>
      <c r="W12" s="2">
        <v>2.1201169999999365</v>
      </c>
      <c r="X12" s="41">
        <v>6.7299809999999525</v>
      </c>
      <c r="Y12" s="41">
        <v>4.6098640000000159</v>
      </c>
      <c r="Z12" s="41">
        <v>1306892339.3996952</v>
      </c>
      <c r="AA12" s="41">
        <v>895187660.60030484</v>
      </c>
      <c r="AB12" s="46">
        <v>122.230003</v>
      </c>
      <c r="AC12" s="46">
        <v>122.339996</v>
      </c>
      <c r="AD12" s="46">
        <v>121.879997</v>
      </c>
      <c r="AE12" s="46">
        <v>6232700</v>
      </c>
      <c r="AF12" s="2">
        <v>0.46000599999999281</v>
      </c>
      <c r="AG12" s="42">
        <v>0.5699989999999957</v>
      </c>
      <c r="AH12" s="42">
        <v>0.10999300000000289</v>
      </c>
      <c r="AI12" s="41">
        <v>5224521.4168695817</v>
      </c>
      <c r="AJ12" s="41">
        <v>1008178.5831304183</v>
      </c>
      <c r="AK12" s="46">
        <v>10.73</v>
      </c>
      <c r="AL12" s="46">
        <v>10.97</v>
      </c>
      <c r="AM12" s="46">
        <v>10.48</v>
      </c>
      <c r="AN12" s="46">
        <v>33</v>
      </c>
      <c r="AO12" s="46">
        <v>15378.28</v>
      </c>
      <c r="AP12" s="46">
        <v>16477.36</v>
      </c>
      <c r="AQ12" s="46">
        <v>14533.23</v>
      </c>
      <c r="AR12" s="46">
        <v>33</v>
      </c>
      <c r="AS12" s="46">
        <v>-366.97999999999956</v>
      </c>
      <c r="AT12" s="42">
        <v>1944.130000000001</v>
      </c>
      <c r="AU12" s="42">
        <v>2311.1100000000006</v>
      </c>
      <c r="AV12" s="41">
        <v>15.077008582359635</v>
      </c>
      <c r="AW12" s="41">
        <v>17.922991417640365</v>
      </c>
      <c r="AX12" s="50">
        <v>15.472222222222399</v>
      </c>
    </row>
    <row r="13" spans="1:50" x14ac:dyDescent="0.25">
      <c r="A13" s="38">
        <v>43097</v>
      </c>
      <c r="B13" s="30">
        <v>13755</v>
      </c>
      <c r="C13" s="30">
        <v>15300</v>
      </c>
      <c r="D13" s="30">
        <v>13350</v>
      </c>
      <c r="E13" s="30">
        <v>3378</v>
      </c>
      <c r="F13" s="30">
        <v>-1190</v>
      </c>
      <c r="G13" s="41">
        <v>1950</v>
      </c>
      <c r="H13" s="41">
        <v>3140</v>
      </c>
      <c r="I13" s="41">
        <v>1294.1257367387034</v>
      </c>
      <c r="J13" s="41">
        <v>2083.8742632612966</v>
      </c>
      <c r="K13" s="46">
        <v>10.18</v>
      </c>
      <c r="L13" s="46">
        <v>10.44</v>
      </c>
      <c r="M13" s="46">
        <v>10.07</v>
      </c>
      <c r="N13" s="46">
        <v>-0.29000000000000092</v>
      </c>
      <c r="O13" s="41">
        <v>0.36999999999999922</v>
      </c>
      <c r="P13" s="41">
        <v>0.66000000000000014</v>
      </c>
      <c r="Q13" s="48">
        <v>0.35922330097087324</v>
      </c>
      <c r="R13" s="48">
        <v>0.64077669902912671</v>
      </c>
      <c r="S13" s="46">
        <v>2687.540039</v>
      </c>
      <c r="T13" s="46">
        <v>2687.6599120000001</v>
      </c>
      <c r="U13" s="46">
        <v>2682.6899410000001</v>
      </c>
      <c r="V13" s="46">
        <v>2153330000</v>
      </c>
      <c r="W13" s="2">
        <v>4.9199220000000423</v>
      </c>
      <c r="X13" s="41">
        <v>5.0397950000001401</v>
      </c>
      <c r="Y13" s="41">
        <v>0.11987300000009782</v>
      </c>
      <c r="Z13" s="41">
        <v>2103302337.9313943</v>
      </c>
      <c r="AA13" s="41">
        <v>50027662.068605721</v>
      </c>
      <c r="AB13" s="46">
        <v>122.849998</v>
      </c>
      <c r="AC13" s="46">
        <v>122.91999800000001</v>
      </c>
      <c r="AD13" s="46">
        <v>122.55999799999999</v>
      </c>
      <c r="AE13" s="46">
        <v>5732700</v>
      </c>
      <c r="AF13" s="2">
        <v>0.61999500000000296</v>
      </c>
      <c r="AG13" s="42">
        <v>0.68999500000001035</v>
      </c>
      <c r="AH13" s="42">
        <v>7.000000000000739E-2</v>
      </c>
      <c r="AI13" s="41">
        <v>5204684.6841097204</v>
      </c>
      <c r="AJ13" s="41">
        <v>528015.3158902796</v>
      </c>
      <c r="AK13" s="46">
        <v>10.43</v>
      </c>
      <c r="AL13" s="46">
        <v>10.82</v>
      </c>
      <c r="AM13" s="46">
        <v>10.41</v>
      </c>
      <c r="AN13" s="46">
        <v>33</v>
      </c>
      <c r="AO13" s="46">
        <v>14428.76</v>
      </c>
      <c r="AP13" s="46">
        <v>15470.43</v>
      </c>
      <c r="AQ13" s="46">
        <v>13498.78</v>
      </c>
      <c r="AR13" s="46">
        <v>33</v>
      </c>
      <c r="AS13" s="46">
        <v>-949.52000000000044</v>
      </c>
      <c r="AT13" s="42">
        <v>1971.6499999999996</v>
      </c>
      <c r="AU13" s="42">
        <v>2921.17</v>
      </c>
      <c r="AV13" s="41">
        <v>13.297944743522139</v>
      </c>
      <c r="AW13" s="41">
        <v>19.702055256477859</v>
      </c>
      <c r="AX13" s="50">
        <v>11.599999999999909</v>
      </c>
    </row>
    <row r="14" spans="1:50" x14ac:dyDescent="0.25">
      <c r="A14" s="38">
        <v>43098</v>
      </c>
      <c r="B14" s="30">
        <v>14550</v>
      </c>
      <c r="C14" s="30">
        <v>15010</v>
      </c>
      <c r="D14" s="30">
        <v>13580</v>
      </c>
      <c r="E14" s="30">
        <v>4790</v>
      </c>
      <c r="F14" s="30">
        <v>795</v>
      </c>
      <c r="G14" s="41">
        <v>1430</v>
      </c>
      <c r="H14" s="41">
        <v>635</v>
      </c>
      <c r="I14" s="41">
        <v>3317.0460048426148</v>
      </c>
      <c r="J14" s="41">
        <v>1472.953995157385</v>
      </c>
      <c r="K14" s="46">
        <v>11.04</v>
      </c>
      <c r="L14" s="46">
        <v>11.06</v>
      </c>
      <c r="M14" s="46">
        <v>9.9499999999999993</v>
      </c>
      <c r="N14" s="46">
        <v>0.85999999999999943</v>
      </c>
      <c r="O14" s="41">
        <v>1.1100000000000012</v>
      </c>
      <c r="P14" s="41">
        <v>0.25000000000000178</v>
      </c>
      <c r="Q14" s="48">
        <v>0.81617647058823439</v>
      </c>
      <c r="R14" s="48">
        <v>0.18382352941176561</v>
      </c>
      <c r="S14" s="46">
        <v>2673.610107</v>
      </c>
      <c r="T14" s="46">
        <v>2692.1201169999999</v>
      </c>
      <c r="U14" s="46">
        <v>2673.610107</v>
      </c>
      <c r="V14" s="46">
        <v>2443490000</v>
      </c>
      <c r="W14" s="2">
        <v>-13.929932000000008</v>
      </c>
      <c r="X14" s="41">
        <v>18.510009999999966</v>
      </c>
      <c r="Y14" s="41">
        <v>32.439941999999974</v>
      </c>
      <c r="Z14" s="41">
        <v>887714758.49280429</v>
      </c>
      <c r="AA14" s="41">
        <v>1555775241.5071959</v>
      </c>
      <c r="AB14" s="46">
        <v>123.650002</v>
      </c>
      <c r="AC14" s="46">
        <v>124.089996</v>
      </c>
      <c r="AD14" s="46">
        <v>123.459999</v>
      </c>
      <c r="AE14" s="46">
        <v>7852100</v>
      </c>
      <c r="AF14" s="2">
        <v>0.80000400000000127</v>
      </c>
      <c r="AG14" s="42">
        <v>1.2399979999999999</v>
      </c>
      <c r="AH14" s="42">
        <v>0.43999399999999866</v>
      </c>
      <c r="AI14" s="41">
        <v>5795615.8694803352</v>
      </c>
      <c r="AJ14" s="41">
        <v>2056484.1305196646</v>
      </c>
      <c r="AK14" s="46">
        <v>10.96</v>
      </c>
      <c r="AL14" s="46">
        <v>11.39</v>
      </c>
      <c r="AM14" s="46">
        <v>10.8</v>
      </c>
      <c r="AN14" s="46">
        <v>29</v>
      </c>
      <c r="AO14" s="46">
        <v>14427.87</v>
      </c>
      <c r="AP14" s="46">
        <v>15076.06</v>
      </c>
      <c r="AQ14" s="46">
        <v>13982.93</v>
      </c>
      <c r="AR14" s="46">
        <v>29</v>
      </c>
      <c r="AS14" s="46">
        <v>-0.88999999999941792</v>
      </c>
      <c r="AT14" s="42">
        <v>1093.1299999999992</v>
      </c>
      <c r="AU14" s="42">
        <v>1094.0199999999986</v>
      </c>
      <c r="AV14" s="41">
        <v>14.494099627368954</v>
      </c>
      <c r="AW14" s="41">
        <v>14.505900372631045</v>
      </c>
      <c r="AX14" s="50">
        <v>-12.890740740740739</v>
      </c>
    </row>
    <row r="15" spans="1:50" x14ac:dyDescent="0.25">
      <c r="A15" s="38">
        <v>43102</v>
      </c>
      <c r="B15" s="30">
        <v>15055</v>
      </c>
      <c r="C15" s="30">
        <v>15280</v>
      </c>
      <c r="D15" s="30">
        <v>13060</v>
      </c>
      <c r="E15" s="30">
        <v>3135</v>
      </c>
      <c r="F15" s="30">
        <v>505</v>
      </c>
      <c r="G15" s="41">
        <v>2220</v>
      </c>
      <c r="H15" s="41">
        <v>1715</v>
      </c>
      <c r="I15" s="41">
        <v>1768.6658195679797</v>
      </c>
      <c r="J15" s="41">
        <v>1366.3341804320203</v>
      </c>
      <c r="K15" s="46">
        <v>9.77</v>
      </c>
      <c r="L15" s="46">
        <v>11.07</v>
      </c>
      <c r="M15" s="46">
        <v>9.52</v>
      </c>
      <c r="N15" s="46">
        <v>-1.2699999999999996</v>
      </c>
      <c r="O15" s="41">
        <v>1.5500000000000007</v>
      </c>
      <c r="P15" s="41">
        <v>2.8200000000000003</v>
      </c>
      <c r="Q15" s="48">
        <v>0.35469107551487422</v>
      </c>
      <c r="R15" s="48">
        <v>0.64530892448512578</v>
      </c>
      <c r="S15" s="46">
        <v>2695.8100589999999</v>
      </c>
      <c r="T15" s="46">
        <v>2695.889893</v>
      </c>
      <c r="U15" s="46">
        <v>2682.360107</v>
      </c>
      <c r="V15" s="46">
        <v>3367250000</v>
      </c>
      <c r="W15" s="2">
        <v>22.199951999999939</v>
      </c>
      <c r="X15" s="41">
        <v>22.279786000000058</v>
      </c>
      <c r="Y15" s="41">
        <v>7.9834000000118976E-2</v>
      </c>
      <c r="Z15" s="41">
        <v>3355227387.9654307</v>
      </c>
      <c r="AA15" s="41">
        <v>12022612.034569392</v>
      </c>
      <c r="AB15" s="46">
        <v>125.150002</v>
      </c>
      <c r="AC15" s="46">
        <v>125.18</v>
      </c>
      <c r="AD15" s="46">
        <v>124.389999</v>
      </c>
      <c r="AE15" s="46">
        <v>11762500</v>
      </c>
      <c r="AF15" s="2">
        <v>1.5</v>
      </c>
      <c r="AG15" s="42">
        <v>1.5299980000000062</v>
      </c>
      <c r="AH15" s="42">
        <v>2.9998000000006186E-2</v>
      </c>
      <c r="AI15" s="41">
        <v>11536312.577083485</v>
      </c>
      <c r="AJ15" s="41">
        <v>226187.4229165139</v>
      </c>
      <c r="AK15" s="46">
        <v>11.96</v>
      </c>
      <c r="AL15" s="46">
        <v>12</v>
      </c>
      <c r="AM15" s="46">
        <v>11.6</v>
      </c>
      <c r="AN15" s="46">
        <v>31</v>
      </c>
      <c r="AO15" s="46">
        <v>14740.76</v>
      </c>
      <c r="AP15" s="46">
        <v>15216.76</v>
      </c>
      <c r="AQ15" s="46">
        <v>14169.87</v>
      </c>
      <c r="AR15" s="46">
        <v>31</v>
      </c>
      <c r="AS15" s="46">
        <v>312.88999999999942</v>
      </c>
      <c r="AT15" s="42">
        <v>1046.8899999999994</v>
      </c>
      <c r="AU15" s="42">
        <v>734</v>
      </c>
      <c r="AV15" s="41">
        <v>18.22324231142855</v>
      </c>
      <c r="AW15" s="41">
        <v>12.776757688571449</v>
      </c>
      <c r="AX15" s="50">
        <v>29.21358024691358</v>
      </c>
    </row>
    <row r="16" spans="1:50" x14ac:dyDescent="0.25">
      <c r="A16" s="38">
        <v>43103</v>
      </c>
      <c r="B16" s="30">
        <v>14995</v>
      </c>
      <c r="C16" s="30">
        <v>15530</v>
      </c>
      <c r="D16" s="30">
        <v>14650</v>
      </c>
      <c r="E16" s="30">
        <v>2519</v>
      </c>
      <c r="F16" s="30">
        <v>-60</v>
      </c>
      <c r="G16" s="41">
        <v>880</v>
      </c>
      <c r="H16" s="41">
        <v>940</v>
      </c>
      <c r="I16" s="41">
        <v>1217.9780219780221</v>
      </c>
      <c r="J16" s="41">
        <v>1301.0219780219779</v>
      </c>
      <c r="K16" s="46">
        <v>9.15</v>
      </c>
      <c r="L16" s="46">
        <v>9.65</v>
      </c>
      <c r="M16" s="46">
        <v>8.94</v>
      </c>
      <c r="N16" s="46">
        <v>-0.61999999999999922</v>
      </c>
      <c r="O16" s="41">
        <v>0.71000000000000085</v>
      </c>
      <c r="P16" s="41">
        <v>1.33</v>
      </c>
      <c r="Q16" s="48">
        <v>0.34803921568627477</v>
      </c>
      <c r="R16" s="48">
        <v>0.65196078431372528</v>
      </c>
      <c r="S16" s="46">
        <v>2713.0600589999999</v>
      </c>
      <c r="T16" s="46">
        <v>2714.3701169999999</v>
      </c>
      <c r="U16" s="46">
        <v>2697.7700199999999</v>
      </c>
      <c r="V16" s="46">
        <v>3538660000</v>
      </c>
      <c r="W16" s="2">
        <v>17.25</v>
      </c>
      <c r="X16" s="41">
        <v>18.560058000000026</v>
      </c>
      <c r="Y16" s="41">
        <v>1.3100580000000264</v>
      </c>
      <c r="Z16" s="41">
        <v>3305352361.4195266</v>
      </c>
      <c r="AA16" s="41">
        <v>233307638.58047336</v>
      </c>
      <c r="AB16" s="46">
        <v>124.82</v>
      </c>
      <c r="AC16" s="46">
        <v>125.089996</v>
      </c>
      <c r="AD16" s="46">
        <v>124.099998</v>
      </c>
      <c r="AE16" s="46">
        <v>7904300</v>
      </c>
      <c r="AF16" s="2">
        <v>-0.33000200000000746</v>
      </c>
      <c r="AG16" s="42">
        <v>0.98999799999999993</v>
      </c>
      <c r="AH16" s="42">
        <v>1.3200000000000074</v>
      </c>
      <c r="AI16" s="41">
        <v>3387553.23225387</v>
      </c>
      <c r="AJ16" s="41">
        <v>4516746.76774613</v>
      </c>
      <c r="AK16" s="46">
        <v>11.56</v>
      </c>
      <c r="AL16" s="46">
        <v>11.96</v>
      </c>
      <c r="AM16" s="46">
        <v>11.03</v>
      </c>
      <c r="AN16" s="46">
        <v>32</v>
      </c>
      <c r="AO16" s="46">
        <v>15134.65</v>
      </c>
      <c r="AP16" s="46">
        <v>15393.97</v>
      </c>
      <c r="AQ16" s="46">
        <v>14169.87</v>
      </c>
      <c r="AR16" s="46">
        <v>32</v>
      </c>
      <c r="AS16" s="46">
        <v>393.88999999999942</v>
      </c>
      <c r="AT16" s="42">
        <v>1224.0999999999985</v>
      </c>
      <c r="AU16" s="42">
        <v>830.20999999999913</v>
      </c>
      <c r="AV16" s="41">
        <v>19.067813523762236</v>
      </c>
      <c r="AW16" s="41">
        <v>12.932186476237765</v>
      </c>
      <c r="AX16" s="50">
        <v>2.8500000000001364</v>
      </c>
    </row>
    <row r="17" spans="1:50" x14ac:dyDescent="0.25">
      <c r="A17" s="38">
        <v>43104</v>
      </c>
      <c r="B17" s="30">
        <v>14945</v>
      </c>
      <c r="C17" s="30">
        <v>15480</v>
      </c>
      <c r="D17" s="30">
        <v>14200</v>
      </c>
      <c r="E17" s="30">
        <v>3175</v>
      </c>
      <c r="F17" s="30">
        <v>-50</v>
      </c>
      <c r="G17" s="41">
        <v>1280</v>
      </c>
      <c r="H17" s="41">
        <v>1330</v>
      </c>
      <c r="I17" s="41">
        <v>1557.0881226053639</v>
      </c>
      <c r="J17" s="41">
        <v>1617.9118773946361</v>
      </c>
      <c r="K17" s="46">
        <v>9.2200000000000006</v>
      </c>
      <c r="L17" s="46">
        <v>9.31</v>
      </c>
      <c r="M17" s="46">
        <v>8.92</v>
      </c>
      <c r="N17" s="46">
        <v>7.0000000000000284E-2</v>
      </c>
      <c r="O17" s="41">
        <v>0.39000000000000057</v>
      </c>
      <c r="P17" s="41">
        <v>0.32000000000000028</v>
      </c>
      <c r="Q17" s="48">
        <v>0.54929577464788748</v>
      </c>
      <c r="R17" s="48">
        <v>0.45070422535211252</v>
      </c>
      <c r="S17" s="46">
        <v>2723.98999</v>
      </c>
      <c r="T17" s="46">
        <v>2729.290039</v>
      </c>
      <c r="U17" s="46">
        <v>2719.070068</v>
      </c>
      <c r="V17" s="46">
        <v>3695260000</v>
      </c>
      <c r="W17" s="2">
        <v>10.929931000000124</v>
      </c>
      <c r="X17" s="41">
        <v>16.229980000000069</v>
      </c>
      <c r="Y17" s="41">
        <v>5.3000489999999445</v>
      </c>
      <c r="Z17" s="41">
        <v>2785597543.5425663</v>
      </c>
      <c r="AA17" s="41">
        <v>909662456.4574337</v>
      </c>
      <c r="AB17" s="46">
        <v>125.459999</v>
      </c>
      <c r="AC17" s="46">
        <v>125.849998</v>
      </c>
      <c r="AD17" s="46">
        <v>124.739998</v>
      </c>
      <c r="AE17" s="46">
        <v>7329700</v>
      </c>
      <c r="AF17" s="2">
        <v>0.63999900000000309</v>
      </c>
      <c r="AG17" s="42">
        <v>1.1099999999999994</v>
      </c>
      <c r="AH17" s="42">
        <v>0.47000099999999634</v>
      </c>
      <c r="AI17" s="41">
        <v>5149342.9434538446</v>
      </c>
      <c r="AJ17" s="41">
        <v>2180357.0565461554</v>
      </c>
      <c r="AK17" s="46">
        <v>11.8</v>
      </c>
      <c r="AL17" s="46">
        <v>11.9</v>
      </c>
      <c r="AM17" s="46">
        <v>11.25</v>
      </c>
      <c r="AN17" s="46">
        <v>30</v>
      </c>
      <c r="AO17" s="46">
        <v>15155.23</v>
      </c>
      <c r="AP17" s="46">
        <v>15394.99</v>
      </c>
      <c r="AQ17" s="46">
        <v>14169.87</v>
      </c>
      <c r="AR17" s="46">
        <v>30</v>
      </c>
      <c r="AS17" s="46">
        <v>20.579999999999927</v>
      </c>
      <c r="AT17" s="42">
        <v>1225.119999999999</v>
      </c>
      <c r="AU17" s="42">
        <v>1204.5399999999991</v>
      </c>
      <c r="AV17" s="41">
        <v>15.127054814253846</v>
      </c>
      <c r="AW17" s="41">
        <v>14.872945185746152</v>
      </c>
      <c r="AX17" s="50">
        <v>-0.40000000000009095</v>
      </c>
    </row>
    <row r="18" spans="1:50" x14ac:dyDescent="0.25">
      <c r="A18" s="38">
        <v>43105</v>
      </c>
      <c r="B18" s="30">
        <v>16775</v>
      </c>
      <c r="C18" s="30">
        <v>16790</v>
      </c>
      <c r="D18" s="30">
        <v>14850</v>
      </c>
      <c r="E18" s="30">
        <v>3568</v>
      </c>
      <c r="F18" s="30">
        <v>1830</v>
      </c>
      <c r="G18" s="41">
        <v>1940</v>
      </c>
      <c r="H18" s="41">
        <v>110</v>
      </c>
      <c r="I18" s="41">
        <v>3376.5463414634146</v>
      </c>
      <c r="J18" s="41">
        <v>191.45365853658538</v>
      </c>
      <c r="K18" s="46">
        <v>9.2200000000000006</v>
      </c>
      <c r="L18" s="46">
        <v>9.5399999999999991</v>
      </c>
      <c r="M18" s="46">
        <v>9</v>
      </c>
      <c r="N18" s="46">
        <v>0</v>
      </c>
      <c r="O18" s="41">
        <v>0.53999999999999915</v>
      </c>
      <c r="P18" s="41">
        <v>0.53999999999999915</v>
      </c>
      <c r="Q18" s="48">
        <v>0.5</v>
      </c>
      <c r="R18" s="48">
        <v>0.5</v>
      </c>
      <c r="S18" s="46">
        <v>2743.1499020000001</v>
      </c>
      <c r="T18" s="46">
        <v>2743.4499510000001</v>
      </c>
      <c r="U18" s="46">
        <v>2727.919922</v>
      </c>
      <c r="V18" s="46">
        <v>3236620000</v>
      </c>
      <c r="W18" s="2">
        <v>19.159912000000077</v>
      </c>
      <c r="X18" s="41">
        <v>19.459961000000021</v>
      </c>
      <c r="Y18" s="41">
        <v>0.3000489999999445</v>
      </c>
      <c r="Z18" s="41">
        <v>3187473031.2292442</v>
      </c>
      <c r="AA18" s="41">
        <v>49146968.770755783</v>
      </c>
      <c r="AB18" s="46">
        <v>125.33000199999999</v>
      </c>
      <c r="AC18" s="46">
        <v>125.480003</v>
      </c>
      <c r="AD18" s="46">
        <v>124.83000199999999</v>
      </c>
      <c r="AE18" s="46">
        <v>5739900</v>
      </c>
      <c r="AF18" s="2">
        <v>-0.12999700000000303</v>
      </c>
      <c r="AG18" s="42">
        <v>0.65000100000000316</v>
      </c>
      <c r="AH18" s="42">
        <v>0.77999800000000619</v>
      </c>
      <c r="AI18" s="41">
        <v>2609051.2929729279</v>
      </c>
      <c r="AJ18" s="41">
        <v>3130848.7070270721</v>
      </c>
      <c r="AK18" s="46">
        <v>11.26</v>
      </c>
      <c r="AL18" s="46">
        <v>11.36</v>
      </c>
      <c r="AM18" s="46">
        <v>11.02</v>
      </c>
      <c r="AN18" s="46">
        <v>30</v>
      </c>
      <c r="AO18" s="46">
        <v>16937.169999999998</v>
      </c>
      <c r="AP18" s="46">
        <v>17118.36</v>
      </c>
      <c r="AQ18" s="46">
        <v>14169.87</v>
      </c>
      <c r="AR18" s="46">
        <v>30</v>
      </c>
      <c r="AS18" s="46">
        <v>1781.9399999999987</v>
      </c>
      <c r="AT18" s="42">
        <v>2948.49</v>
      </c>
      <c r="AU18" s="42">
        <v>1166.5500000000011</v>
      </c>
      <c r="AV18" s="41">
        <v>21.495465414673973</v>
      </c>
      <c r="AW18" s="41">
        <v>8.504534585326029</v>
      </c>
      <c r="AX18" s="50">
        <v>2.6500000000000909</v>
      </c>
    </row>
    <row r="19" spans="1:50" x14ac:dyDescent="0.25">
      <c r="A19" s="38">
        <v>43108</v>
      </c>
      <c r="B19" s="30">
        <v>14940</v>
      </c>
      <c r="C19" s="30">
        <v>16540</v>
      </c>
      <c r="D19" s="30">
        <v>13960</v>
      </c>
      <c r="E19" s="30">
        <v>5126</v>
      </c>
      <c r="F19" s="30">
        <v>-1835</v>
      </c>
      <c r="G19" s="41">
        <v>2580</v>
      </c>
      <c r="H19" s="41">
        <v>4415</v>
      </c>
      <c r="I19" s="41">
        <v>1890.6476054324517</v>
      </c>
      <c r="J19" s="41">
        <v>3235.3523945675483</v>
      </c>
      <c r="K19" s="46">
        <v>9.52</v>
      </c>
      <c r="L19" s="46">
        <v>9.89</v>
      </c>
      <c r="M19" s="46">
        <v>9.32</v>
      </c>
      <c r="N19" s="46">
        <v>0.29999999999999893</v>
      </c>
      <c r="O19" s="41">
        <v>0.66999999999999993</v>
      </c>
      <c r="P19" s="41">
        <v>0.37000000000000099</v>
      </c>
      <c r="Q19" s="48">
        <v>0.64423076923076861</v>
      </c>
      <c r="R19" s="48">
        <v>0.35576923076923139</v>
      </c>
      <c r="S19" s="46">
        <v>2747.709961</v>
      </c>
      <c r="T19" s="46">
        <v>2748.51001</v>
      </c>
      <c r="U19" s="46">
        <v>2737.6000979999999</v>
      </c>
      <c r="V19" s="46">
        <v>3242650000</v>
      </c>
      <c r="W19" s="2">
        <v>4.5600589999999102</v>
      </c>
      <c r="X19" s="41">
        <v>10.909912000000077</v>
      </c>
      <c r="Y19" s="41">
        <v>6.3498530000001665</v>
      </c>
      <c r="Z19" s="41">
        <v>2049681797.3361602</v>
      </c>
      <c r="AA19" s="41">
        <v>1192968202.6638398</v>
      </c>
      <c r="AB19" s="46">
        <v>125.30999799999999</v>
      </c>
      <c r="AC19" s="46">
        <v>125.32</v>
      </c>
      <c r="AD19" s="46">
        <v>124.900002</v>
      </c>
      <c r="AE19" s="46">
        <v>3566700</v>
      </c>
      <c r="AF19" s="2">
        <v>-2.0004000000000133E-2</v>
      </c>
      <c r="AG19" s="42">
        <v>0.41999799999999254</v>
      </c>
      <c r="AH19" s="42">
        <v>0.44000199999999268</v>
      </c>
      <c r="AI19" s="41">
        <v>1741868.4495348826</v>
      </c>
      <c r="AJ19" s="41">
        <v>1824831.5504651172</v>
      </c>
      <c r="AK19" s="46">
        <v>11.19</v>
      </c>
      <c r="AL19" s="46">
        <v>11.46</v>
      </c>
      <c r="AM19" s="46">
        <v>11.14</v>
      </c>
      <c r="AN19" s="46">
        <v>29</v>
      </c>
      <c r="AO19" s="46">
        <v>14970.36</v>
      </c>
      <c r="AP19" s="46">
        <v>16269.69</v>
      </c>
      <c r="AQ19" s="46">
        <v>14169.87</v>
      </c>
      <c r="AR19" s="46">
        <v>29</v>
      </c>
      <c r="AS19" s="46">
        <v>-1966.8099999999977</v>
      </c>
      <c r="AT19" s="42">
        <v>2099.8199999999997</v>
      </c>
      <c r="AU19" s="42">
        <v>4066.6299999999974</v>
      </c>
      <c r="AV19" s="41">
        <v>9.8751761548378756</v>
      </c>
      <c r="AW19" s="41">
        <v>19.124823845162126</v>
      </c>
      <c r="AX19" s="50">
        <v>2.7999999999999545</v>
      </c>
    </row>
    <row r="20" spans="1:50" x14ac:dyDescent="0.25">
      <c r="A20" s="38">
        <v>43109</v>
      </c>
      <c r="B20" s="30">
        <v>14790</v>
      </c>
      <c r="C20" s="30">
        <v>15430</v>
      </c>
      <c r="D20" s="30">
        <v>14250</v>
      </c>
      <c r="E20" s="30">
        <v>2776</v>
      </c>
      <c r="F20" s="30">
        <v>-150</v>
      </c>
      <c r="G20" s="41">
        <v>1180</v>
      </c>
      <c r="H20" s="41">
        <v>1330</v>
      </c>
      <c r="I20" s="41">
        <v>1305.0517928286852</v>
      </c>
      <c r="J20" s="41">
        <v>1470.9482071713148</v>
      </c>
      <c r="K20" s="46">
        <v>10.08</v>
      </c>
      <c r="L20" s="46">
        <v>10.09</v>
      </c>
      <c r="M20" s="46">
        <v>9.3699999999999992</v>
      </c>
      <c r="N20" s="46">
        <v>0.5600000000000005</v>
      </c>
      <c r="O20" s="41">
        <v>0.72000000000000064</v>
      </c>
      <c r="P20" s="41">
        <v>0.16000000000000014</v>
      </c>
      <c r="Q20" s="48">
        <v>0.81818181818181823</v>
      </c>
      <c r="R20" s="48">
        <v>0.18181818181818182</v>
      </c>
      <c r="S20" s="46">
        <v>2751.290039</v>
      </c>
      <c r="T20" s="46">
        <v>2759.139893</v>
      </c>
      <c r="U20" s="46">
        <v>2747.860107</v>
      </c>
      <c r="V20" s="46">
        <v>3453480000</v>
      </c>
      <c r="W20" s="2">
        <v>3.5800779999999577</v>
      </c>
      <c r="X20" s="41">
        <v>11.429932000000008</v>
      </c>
      <c r="Y20" s="41">
        <v>7.8498540000000503</v>
      </c>
      <c r="Z20" s="41">
        <v>2047379652.6247704</v>
      </c>
      <c r="AA20" s="41">
        <v>1406100347.3752298</v>
      </c>
      <c r="AB20" s="46">
        <v>124.730003</v>
      </c>
      <c r="AC20" s="46">
        <v>124.860001</v>
      </c>
      <c r="AD20" s="46">
        <v>124.230003</v>
      </c>
      <c r="AE20" s="46">
        <v>9153600</v>
      </c>
      <c r="AF20" s="2">
        <v>-0.57999499999999671</v>
      </c>
      <c r="AG20" s="42">
        <v>0.6299980000000005</v>
      </c>
      <c r="AH20" s="42">
        <v>1.2099929999999972</v>
      </c>
      <c r="AI20" s="41">
        <v>3134118.4238401232</v>
      </c>
      <c r="AJ20" s="41">
        <v>6019481.5761598777</v>
      </c>
      <c r="AK20" s="46">
        <v>10.79</v>
      </c>
      <c r="AL20" s="46">
        <v>11.58</v>
      </c>
      <c r="AM20" s="46">
        <v>10.57</v>
      </c>
      <c r="AN20" s="46">
        <v>27</v>
      </c>
      <c r="AO20" s="46">
        <v>14439.47</v>
      </c>
      <c r="AP20" s="46">
        <v>15360.13</v>
      </c>
      <c r="AQ20" s="46">
        <v>14169.87</v>
      </c>
      <c r="AR20" s="46">
        <v>27</v>
      </c>
      <c r="AS20" s="46">
        <v>-530.89000000000124</v>
      </c>
      <c r="AT20" s="42">
        <v>1190.2599999999984</v>
      </c>
      <c r="AU20" s="42">
        <v>1721.1499999999996</v>
      </c>
      <c r="AV20" s="41">
        <v>11.03830102939812</v>
      </c>
      <c r="AW20" s="41">
        <v>15.96169897060188</v>
      </c>
      <c r="AX20" s="50">
        <v>-8.9500000000000455</v>
      </c>
    </row>
    <row r="21" spans="1:50" x14ac:dyDescent="0.25">
      <c r="A21" s="38">
        <v>43110</v>
      </c>
      <c r="B21" s="30">
        <v>14445</v>
      </c>
      <c r="C21" s="30">
        <v>14800</v>
      </c>
      <c r="D21" s="30">
        <v>13490</v>
      </c>
      <c r="E21" s="30">
        <v>4464</v>
      </c>
      <c r="F21" s="30">
        <v>-345</v>
      </c>
      <c r="G21" s="41">
        <v>1310</v>
      </c>
      <c r="H21" s="41">
        <v>1655</v>
      </c>
      <c r="I21" s="41">
        <v>1972.2900505902192</v>
      </c>
      <c r="J21" s="41">
        <v>2491.7099494097806</v>
      </c>
      <c r="K21" s="46">
        <v>9.82</v>
      </c>
      <c r="L21" s="46">
        <v>10.85</v>
      </c>
      <c r="M21" s="46">
        <v>9.82</v>
      </c>
      <c r="N21" s="46">
        <v>-0.25999999999999979</v>
      </c>
      <c r="O21" s="41">
        <v>1.0299999999999994</v>
      </c>
      <c r="P21" s="41">
        <v>1.2899999999999991</v>
      </c>
      <c r="Q21" s="48">
        <v>0.44396551724137934</v>
      </c>
      <c r="R21" s="48">
        <v>0.55603448275862066</v>
      </c>
      <c r="S21" s="46">
        <v>2748.2299800000001</v>
      </c>
      <c r="T21" s="46">
        <v>2750.8000489999999</v>
      </c>
      <c r="U21" s="46">
        <v>2736.0600589999999</v>
      </c>
      <c r="V21" s="46">
        <v>3576350000</v>
      </c>
      <c r="W21" s="2">
        <v>-3.0600589999999102</v>
      </c>
      <c r="X21" s="41">
        <v>14.739990000000034</v>
      </c>
      <c r="Y21" s="41">
        <v>17.800048999999944</v>
      </c>
      <c r="Z21" s="41">
        <v>1620015367.4216604</v>
      </c>
      <c r="AA21" s="41">
        <v>1956334632.5783398</v>
      </c>
      <c r="AB21" s="46">
        <v>125.029999</v>
      </c>
      <c r="AC21" s="46">
        <v>125.30999799999999</v>
      </c>
      <c r="AD21" s="46">
        <v>124.720001</v>
      </c>
      <c r="AE21" s="46">
        <v>14809300</v>
      </c>
      <c r="AF21" s="2">
        <v>0.29999600000000726</v>
      </c>
      <c r="AG21" s="42">
        <v>0.58999699999999677</v>
      </c>
      <c r="AH21" s="42">
        <v>0.29000099999998952</v>
      </c>
      <c r="AI21" s="41">
        <v>9928934.5795105081</v>
      </c>
      <c r="AJ21" s="41">
        <v>4880365.420489491</v>
      </c>
      <c r="AK21" s="46">
        <v>10.79</v>
      </c>
      <c r="AL21" s="46">
        <v>11.06</v>
      </c>
      <c r="AM21" s="46">
        <v>10.79</v>
      </c>
      <c r="AN21" s="46">
        <v>29</v>
      </c>
      <c r="AO21" s="46">
        <v>14890.72</v>
      </c>
      <c r="AP21" s="46">
        <v>14890.72</v>
      </c>
      <c r="AQ21" s="46">
        <v>13455.7</v>
      </c>
      <c r="AR21" s="46">
        <v>29</v>
      </c>
      <c r="AS21" s="46">
        <v>451.25</v>
      </c>
      <c r="AT21" s="42">
        <v>1435.0199999999986</v>
      </c>
      <c r="AU21" s="42">
        <v>983.76999999999862</v>
      </c>
      <c r="AV21" s="41">
        <v>17.20512322276841</v>
      </c>
      <c r="AW21" s="41">
        <v>11.794876777231588</v>
      </c>
      <c r="AX21" s="50">
        <v>8.75</v>
      </c>
    </row>
    <row r="22" spans="1:50" x14ac:dyDescent="0.25">
      <c r="A22" s="38">
        <v>43111</v>
      </c>
      <c r="B22" s="30">
        <v>13320</v>
      </c>
      <c r="C22" s="30">
        <v>14990</v>
      </c>
      <c r="D22" s="30">
        <v>12820</v>
      </c>
      <c r="E22" s="30">
        <v>5989</v>
      </c>
      <c r="F22" s="30">
        <v>-1125</v>
      </c>
      <c r="G22" s="41">
        <v>2170</v>
      </c>
      <c r="H22" s="41">
        <v>3295</v>
      </c>
      <c r="I22" s="41">
        <v>2378.0658737419944</v>
      </c>
      <c r="J22" s="41">
        <v>3610.9341262580056</v>
      </c>
      <c r="K22" s="46">
        <v>9.8800000000000008</v>
      </c>
      <c r="L22" s="46">
        <v>10.02</v>
      </c>
      <c r="M22" s="46">
        <v>9.6199999999999992</v>
      </c>
      <c r="N22" s="46">
        <v>6.0000000000000497E-2</v>
      </c>
      <c r="O22" s="41">
        <v>0.40000000000000036</v>
      </c>
      <c r="P22" s="41">
        <v>0.33999999999999986</v>
      </c>
      <c r="Q22" s="48">
        <v>0.5405405405405409</v>
      </c>
      <c r="R22" s="48">
        <v>0.45945945945945915</v>
      </c>
      <c r="S22" s="46">
        <v>2767.5600589999999</v>
      </c>
      <c r="T22" s="46">
        <v>2767.5600589999999</v>
      </c>
      <c r="U22" s="46">
        <v>2752.780029</v>
      </c>
      <c r="V22" s="46">
        <v>3641320000</v>
      </c>
      <c r="W22" s="2">
        <v>19.330078999999841</v>
      </c>
      <c r="X22" s="41">
        <v>19.330078999999841</v>
      </c>
      <c r="Y22" s="41">
        <v>0</v>
      </c>
      <c r="Z22" s="41">
        <v>3641320000</v>
      </c>
      <c r="AA22" s="41">
        <v>0</v>
      </c>
      <c r="AB22" s="46">
        <v>125.44000200000001</v>
      </c>
      <c r="AC22" s="46">
        <v>125.660004</v>
      </c>
      <c r="AD22" s="46">
        <v>125.25</v>
      </c>
      <c r="AE22" s="46">
        <v>5994700</v>
      </c>
      <c r="AF22" s="2">
        <v>0.41000300000000323</v>
      </c>
      <c r="AG22" s="42">
        <v>0.63000499999999704</v>
      </c>
      <c r="AH22" s="42">
        <v>0.22000199999999381</v>
      </c>
      <c r="AI22" s="41">
        <v>4443129.2607002323</v>
      </c>
      <c r="AJ22" s="41">
        <v>1551570.739299767</v>
      </c>
      <c r="AK22" s="46">
        <v>10.96</v>
      </c>
      <c r="AL22" s="46">
        <v>11</v>
      </c>
      <c r="AM22" s="46">
        <v>10.53</v>
      </c>
      <c r="AN22" s="46">
        <v>33</v>
      </c>
      <c r="AO22" s="46">
        <v>13287.26</v>
      </c>
      <c r="AP22" s="46">
        <v>14942.61</v>
      </c>
      <c r="AQ22" s="46">
        <v>12836.91</v>
      </c>
      <c r="AR22" s="46">
        <v>33</v>
      </c>
      <c r="AS22" s="46">
        <v>-1603.4599999999991</v>
      </c>
      <c r="AT22" s="42">
        <v>2105.7000000000007</v>
      </c>
      <c r="AU22" s="42">
        <v>3709.16</v>
      </c>
      <c r="AV22" s="41">
        <v>11.95008994197625</v>
      </c>
      <c r="AW22" s="41">
        <v>21.049910058023752</v>
      </c>
      <c r="AX22" s="50">
        <v>3.2999999999999545</v>
      </c>
    </row>
    <row r="23" spans="1:50" x14ac:dyDescent="0.25">
      <c r="A23" s="38">
        <v>43112</v>
      </c>
      <c r="B23" s="30">
        <v>13800</v>
      </c>
      <c r="C23" s="30">
        <v>14090</v>
      </c>
      <c r="D23" s="30">
        <v>12870</v>
      </c>
      <c r="E23" s="30">
        <v>2999</v>
      </c>
      <c r="F23" s="30">
        <v>480</v>
      </c>
      <c r="G23" s="41">
        <v>1220</v>
      </c>
      <c r="H23" s="41">
        <v>740</v>
      </c>
      <c r="I23" s="41">
        <v>1866.7244897959183</v>
      </c>
      <c r="J23" s="41">
        <v>1132.2755102040817</v>
      </c>
      <c r="K23" s="46">
        <v>10.16</v>
      </c>
      <c r="L23" s="46">
        <v>10.31</v>
      </c>
      <c r="M23" s="46">
        <v>9.5399999999999991</v>
      </c>
      <c r="N23" s="46">
        <v>0.27999999999999936</v>
      </c>
      <c r="O23" s="41">
        <v>0.77000000000000135</v>
      </c>
      <c r="P23" s="41">
        <v>0.49000000000000199</v>
      </c>
      <c r="Q23" s="48">
        <v>0.61111111111111061</v>
      </c>
      <c r="R23" s="48">
        <v>0.38888888888888945</v>
      </c>
      <c r="S23" s="46">
        <v>2786.23999</v>
      </c>
      <c r="T23" s="46">
        <v>2787.8500979999999</v>
      </c>
      <c r="U23" s="46">
        <v>2769.639893</v>
      </c>
      <c r="V23" s="46">
        <v>3573970000</v>
      </c>
      <c r="W23" s="2">
        <v>18.679931000000124</v>
      </c>
      <c r="X23" s="41">
        <v>20.290038999999979</v>
      </c>
      <c r="Y23" s="41">
        <v>1.6101079999998547</v>
      </c>
      <c r="Z23" s="41">
        <v>3311210225.4304719</v>
      </c>
      <c r="AA23" s="41">
        <v>262759774.56952795</v>
      </c>
      <c r="AB23" s="46">
        <v>126.959999</v>
      </c>
      <c r="AC23" s="46">
        <v>127.129997</v>
      </c>
      <c r="AD23" s="46">
        <v>125.80999799999999</v>
      </c>
      <c r="AE23" s="46">
        <v>9258600</v>
      </c>
      <c r="AF23" s="2">
        <v>1.5199969999999894</v>
      </c>
      <c r="AG23" s="42">
        <v>1.6899949999999961</v>
      </c>
      <c r="AH23" s="42">
        <v>0.16999800000000675</v>
      </c>
      <c r="AI23" s="41">
        <v>8412390.6417927053</v>
      </c>
      <c r="AJ23" s="41">
        <v>846209.35820729437</v>
      </c>
      <c r="AK23" s="46">
        <v>11.62</v>
      </c>
      <c r="AL23" s="46">
        <v>12.07</v>
      </c>
      <c r="AM23" s="46">
        <v>11.04</v>
      </c>
      <c r="AN23" s="46">
        <v>27</v>
      </c>
      <c r="AO23" s="46">
        <v>13812.71</v>
      </c>
      <c r="AP23" s="46">
        <v>14095.06</v>
      </c>
      <c r="AQ23" s="46">
        <v>12878.6</v>
      </c>
      <c r="AR23" s="46">
        <v>27</v>
      </c>
      <c r="AS23" s="46">
        <v>525.44999999999891</v>
      </c>
      <c r="AT23" s="42">
        <v>1216.4599999999991</v>
      </c>
      <c r="AU23" s="42">
        <v>691.01000000000022</v>
      </c>
      <c r="AV23" s="41">
        <v>17.218839614777682</v>
      </c>
      <c r="AW23" s="41">
        <v>9.7811603852223161</v>
      </c>
      <c r="AX23" s="50">
        <v>3.75</v>
      </c>
    </row>
    <row r="24" spans="1:50" x14ac:dyDescent="0.25">
      <c r="A24" s="38">
        <v>43116</v>
      </c>
      <c r="B24" s="30">
        <v>11055</v>
      </c>
      <c r="C24" s="30">
        <v>14300</v>
      </c>
      <c r="D24" s="30">
        <v>10930</v>
      </c>
      <c r="E24" s="30">
        <v>9952</v>
      </c>
      <c r="F24" s="30">
        <v>-2745</v>
      </c>
      <c r="G24" s="41">
        <v>3370</v>
      </c>
      <c r="H24" s="41">
        <v>6115</v>
      </c>
      <c r="I24" s="41">
        <v>3535.9240906694781</v>
      </c>
      <c r="J24" s="41">
        <v>6416.0759093305214</v>
      </c>
      <c r="K24" s="46">
        <v>11.66</v>
      </c>
      <c r="L24" s="46">
        <v>12.41</v>
      </c>
      <c r="M24" s="46">
        <v>10.4</v>
      </c>
      <c r="N24" s="46">
        <v>1.5</v>
      </c>
      <c r="O24" s="41">
        <v>2.25</v>
      </c>
      <c r="P24" s="41">
        <v>0.75</v>
      </c>
      <c r="Q24" s="48">
        <v>0.75</v>
      </c>
      <c r="R24" s="48">
        <v>0.25</v>
      </c>
      <c r="S24" s="46">
        <v>2776.419922</v>
      </c>
      <c r="T24" s="46">
        <v>2807.540039</v>
      </c>
      <c r="U24" s="46">
        <v>2768.639893</v>
      </c>
      <c r="V24" s="46">
        <v>4325970000</v>
      </c>
      <c r="W24" s="2">
        <v>-9.820067999999992</v>
      </c>
      <c r="X24" s="41">
        <v>38.90014599999995</v>
      </c>
      <c r="Y24" s="41">
        <v>48.720213999999942</v>
      </c>
      <c r="Z24" s="41">
        <v>1920568057.3741078</v>
      </c>
      <c r="AA24" s="41">
        <v>2405401942.6258922</v>
      </c>
      <c r="AB24" s="46">
        <v>127.16999800000001</v>
      </c>
      <c r="AC24" s="46">
        <v>127.18</v>
      </c>
      <c r="AD24" s="46">
        <v>126.400002</v>
      </c>
      <c r="AE24" s="46">
        <v>8083900</v>
      </c>
      <c r="AF24" s="2">
        <v>0.20999900000001048</v>
      </c>
      <c r="AG24" s="42">
        <v>0.77999800000000619</v>
      </c>
      <c r="AH24" s="42">
        <v>0.5699989999999957</v>
      </c>
      <c r="AI24" s="41">
        <v>4670696.1809545066</v>
      </c>
      <c r="AJ24" s="41">
        <v>3413203.8190454934</v>
      </c>
      <c r="AK24" s="46">
        <v>12.09</v>
      </c>
      <c r="AL24" s="46">
        <v>12.18</v>
      </c>
      <c r="AM24" s="46">
        <v>11.62</v>
      </c>
      <c r="AN24" s="46">
        <v>43</v>
      </c>
      <c r="AO24" s="46">
        <v>11348.02</v>
      </c>
      <c r="AP24" s="46">
        <v>13601.43</v>
      </c>
      <c r="AQ24" s="46">
        <v>10063.120000000001</v>
      </c>
      <c r="AR24" s="46">
        <v>43</v>
      </c>
      <c r="AS24" s="46">
        <v>-2464.6899999999987</v>
      </c>
      <c r="AT24" s="42">
        <v>3538.3099999999995</v>
      </c>
      <c r="AU24" s="42">
        <v>6002.9999999999982</v>
      </c>
      <c r="AV24" s="41">
        <v>15.946167769415313</v>
      </c>
      <c r="AW24" s="41">
        <v>27.053832230584685</v>
      </c>
      <c r="AX24" s="50">
        <v>-5.4000000000000909</v>
      </c>
    </row>
    <row r="25" spans="1:50" x14ac:dyDescent="0.25">
      <c r="A25" s="38">
        <v>43117</v>
      </c>
      <c r="B25" s="30">
        <v>10900</v>
      </c>
      <c r="C25" s="30">
        <v>11700</v>
      </c>
      <c r="D25" s="30">
        <v>9200</v>
      </c>
      <c r="E25" s="30">
        <v>5251</v>
      </c>
      <c r="F25" s="30">
        <v>-155</v>
      </c>
      <c r="G25" s="41">
        <v>2500</v>
      </c>
      <c r="H25" s="41">
        <v>2655</v>
      </c>
      <c r="I25" s="41">
        <v>2546.5567410281278</v>
      </c>
      <c r="J25" s="41">
        <v>2704.4432589718722</v>
      </c>
      <c r="K25" s="46">
        <v>11.91</v>
      </c>
      <c r="L25" s="46">
        <v>12.81</v>
      </c>
      <c r="M25" s="46">
        <v>11.18</v>
      </c>
      <c r="N25" s="46">
        <v>0.25</v>
      </c>
      <c r="O25" s="41">
        <v>1.6300000000000008</v>
      </c>
      <c r="P25" s="41">
        <v>1.3800000000000008</v>
      </c>
      <c r="Q25" s="48">
        <v>0.5415282392026578</v>
      </c>
      <c r="R25" s="48">
        <v>0.4584717607973422</v>
      </c>
      <c r="S25" s="46">
        <v>2802.5600589999999</v>
      </c>
      <c r="T25" s="46">
        <v>2807.040039</v>
      </c>
      <c r="U25" s="46">
        <v>2778.3798830000001</v>
      </c>
      <c r="V25" s="46">
        <v>3778050000</v>
      </c>
      <c r="W25" s="2">
        <v>26.140136999999868</v>
      </c>
      <c r="X25" s="41">
        <v>30.620116999999937</v>
      </c>
      <c r="Y25" s="41">
        <v>4.4799800000000687</v>
      </c>
      <c r="Z25" s="41">
        <v>3295840835.7632103</v>
      </c>
      <c r="AA25" s="41">
        <v>482209164.23678994</v>
      </c>
      <c r="AB25" s="46">
        <v>126.139999</v>
      </c>
      <c r="AC25" s="46">
        <v>127.220001</v>
      </c>
      <c r="AD25" s="46">
        <v>125.900002</v>
      </c>
      <c r="AE25" s="46">
        <v>10095000</v>
      </c>
      <c r="AF25" s="2">
        <v>-1.0299990000000037</v>
      </c>
      <c r="AG25" s="42">
        <v>1.3199989999999957</v>
      </c>
      <c r="AH25" s="42">
        <v>2.3499979999999994</v>
      </c>
      <c r="AI25" s="41">
        <v>3630899.3999177585</v>
      </c>
      <c r="AJ25" s="41">
        <v>6464100.6000822419</v>
      </c>
      <c r="AK25" s="46">
        <v>11.77</v>
      </c>
      <c r="AL25" s="46">
        <v>12.22</v>
      </c>
      <c r="AM25" s="46">
        <v>11.12</v>
      </c>
      <c r="AN25" s="46">
        <v>58</v>
      </c>
      <c r="AO25" s="46">
        <v>11141.25</v>
      </c>
      <c r="AP25" s="46">
        <v>11751.26</v>
      </c>
      <c r="AQ25" s="46">
        <v>9199.59</v>
      </c>
      <c r="AR25" s="46">
        <v>58</v>
      </c>
      <c r="AS25" s="46">
        <v>-206.77000000000044</v>
      </c>
      <c r="AT25" s="42">
        <v>2551.67</v>
      </c>
      <c r="AU25" s="42">
        <v>2758.4400000000005</v>
      </c>
      <c r="AV25" s="41">
        <v>27.870771038641383</v>
      </c>
      <c r="AW25" s="41">
        <v>30.129228961358617</v>
      </c>
      <c r="AX25" s="50">
        <v>1.8000000000001819</v>
      </c>
    </row>
    <row r="26" spans="1:50" x14ac:dyDescent="0.25">
      <c r="A26" s="38">
        <v>43118</v>
      </c>
      <c r="B26" s="30">
        <v>11765</v>
      </c>
      <c r="C26" s="30">
        <v>12140</v>
      </c>
      <c r="D26" s="30">
        <v>10620</v>
      </c>
      <c r="E26" s="30">
        <v>9799</v>
      </c>
      <c r="F26" s="30">
        <v>865</v>
      </c>
      <c r="G26" s="41">
        <v>1520</v>
      </c>
      <c r="H26" s="41">
        <v>655</v>
      </c>
      <c r="I26" s="41">
        <v>6848.0367816091957</v>
      </c>
      <c r="J26" s="41">
        <v>2950.9632183908047</v>
      </c>
      <c r="K26" s="46">
        <v>12.22</v>
      </c>
      <c r="L26" s="46">
        <v>12.4</v>
      </c>
      <c r="M26" s="46">
        <v>11.62</v>
      </c>
      <c r="N26" s="46">
        <v>0.3100000000000005</v>
      </c>
      <c r="O26" s="41">
        <v>0.78000000000000114</v>
      </c>
      <c r="P26" s="41">
        <v>0.47000000000000064</v>
      </c>
      <c r="Q26" s="48">
        <v>0.624</v>
      </c>
      <c r="R26" s="48">
        <v>0.376</v>
      </c>
      <c r="S26" s="46">
        <v>2798.030029</v>
      </c>
      <c r="T26" s="46">
        <v>2805.830078</v>
      </c>
      <c r="U26" s="46">
        <v>2792.5600589999999</v>
      </c>
      <c r="V26" s="46">
        <v>3681470000</v>
      </c>
      <c r="W26" s="2">
        <v>-4.530029999999897</v>
      </c>
      <c r="X26" s="41">
        <v>13.270019000000048</v>
      </c>
      <c r="Y26" s="41">
        <v>17.800048999999944</v>
      </c>
      <c r="Z26" s="41">
        <v>1572355002.5037019</v>
      </c>
      <c r="AA26" s="41">
        <v>2109114997.4962981</v>
      </c>
      <c r="AB26" s="46">
        <v>125.860001</v>
      </c>
      <c r="AC26" s="46">
        <v>126.519997</v>
      </c>
      <c r="AD26" s="46">
        <v>125.800003</v>
      </c>
      <c r="AE26" s="46">
        <v>6289300</v>
      </c>
      <c r="AF26" s="2">
        <v>-0.27999800000000619</v>
      </c>
      <c r="AG26" s="42">
        <v>0.7199939999999998</v>
      </c>
      <c r="AH26" s="42">
        <v>0.99999200000000599</v>
      </c>
      <c r="AI26" s="41">
        <v>2632729.72233494</v>
      </c>
      <c r="AJ26" s="41">
        <v>3656570.2776650605</v>
      </c>
      <c r="AK26" s="46">
        <v>12.26</v>
      </c>
      <c r="AL26" s="46">
        <v>12.28</v>
      </c>
      <c r="AM26" s="46">
        <v>11.58</v>
      </c>
      <c r="AN26" s="46">
        <v>39</v>
      </c>
      <c r="AO26" s="46">
        <v>11250.65</v>
      </c>
      <c r="AP26" s="46">
        <v>12045.09</v>
      </c>
      <c r="AQ26" s="46">
        <v>10663.94</v>
      </c>
      <c r="AR26" s="46">
        <v>39</v>
      </c>
      <c r="AS26" s="46">
        <v>109.39999999999964</v>
      </c>
      <c r="AT26" s="42">
        <v>1381.1499999999996</v>
      </c>
      <c r="AU26" s="42">
        <v>1271.75</v>
      </c>
      <c r="AV26" s="41">
        <v>20.30413886690037</v>
      </c>
      <c r="AW26" s="41">
        <v>18.69586113309963</v>
      </c>
      <c r="AX26" s="50">
        <v>-3.4500000000000455</v>
      </c>
    </row>
    <row r="27" spans="1:50" x14ac:dyDescent="0.25">
      <c r="A27" s="38">
        <v>43119</v>
      </c>
      <c r="B27" s="30">
        <v>11400</v>
      </c>
      <c r="C27" s="30">
        <v>12090</v>
      </c>
      <c r="D27" s="30">
        <v>11030</v>
      </c>
      <c r="E27" s="30">
        <v>7100</v>
      </c>
      <c r="F27" s="30">
        <v>-365</v>
      </c>
      <c r="G27" s="41">
        <v>1060</v>
      </c>
      <c r="H27" s="41">
        <v>1425</v>
      </c>
      <c r="I27" s="41">
        <v>3028.5714285714284</v>
      </c>
      <c r="J27" s="41">
        <v>4071.4285714285716</v>
      </c>
      <c r="K27" s="46">
        <v>11.27</v>
      </c>
      <c r="L27" s="46">
        <v>12.33</v>
      </c>
      <c r="M27" s="46">
        <v>11.18</v>
      </c>
      <c r="N27" s="46">
        <v>-0.95000000000000107</v>
      </c>
      <c r="O27" s="41">
        <v>1.1500000000000004</v>
      </c>
      <c r="P27" s="41">
        <v>2.1000000000000014</v>
      </c>
      <c r="Q27" s="48">
        <v>0.35384615384615375</v>
      </c>
      <c r="R27" s="48">
        <v>0.64615384615384619</v>
      </c>
      <c r="S27" s="46">
        <v>2810.3000489999999</v>
      </c>
      <c r="T27" s="46">
        <v>2810.330078</v>
      </c>
      <c r="U27" s="46">
        <v>2798.080078</v>
      </c>
      <c r="V27" s="46">
        <v>3639430000</v>
      </c>
      <c r="W27" s="2">
        <v>12.270019999999931</v>
      </c>
      <c r="X27" s="41">
        <v>12.300048999999944</v>
      </c>
      <c r="Y27" s="41">
        <v>3.0029000000013184E-2</v>
      </c>
      <c r="Z27" s="41">
        <v>3630566435.3518248</v>
      </c>
      <c r="AA27" s="41">
        <v>8863564.6481756531</v>
      </c>
      <c r="AB27" s="46">
        <v>126.41999800000001</v>
      </c>
      <c r="AC27" s="46">
        <v>126.730003</v>
      </c>
      <c r="AD27" s="46">
        <v>126.410004</v>
      </c>
      <c r="AE27" s="46">
        <v>8773800</v>
      </c>
      <c r="AF27" s="2">
        <v>0.55999700000000985</v>
      </c>
      <c r="AG27" s="42">
        <v>0.8700019999999995</v>
      </c>
      <c r="AH27" s="42">
        <v>0.31000499999998965</v>
      </c>
      <c r="AI27" s="41">
        <v>6468795.1407068484</v>
      </c>
      <c r="AJ27" s="41">
        <v>2305004.8592931516</v>
      </c>
      <c r="AK27" s="46">
        <v>11.43</v>
      </c>
      <c r="AL27" s="46">
        <v>12.26</v>
      </c>
      <c r="AM27" s="46">
        <v>11.38</v>
      </c>
      <c r="AN27" s="46">
        <v>29</v>
      </c>
      <c r="AO27" s="46">
        <v>11514.92</v>
      </c>
      <c r="AP27" s="46">
        <v>11955.44</v>
      </c>
      <c r="AQ27" s="46">
        <v>10988.79</v>
      </c>
      <c r="AR27" s="46">
        <v>29</v>
      </c>
      <c r="AS27" s="46">
        <v>264.27000000000044</v>
      </c>
      <c r="AT27" s="42">
        <v>966.64999999999964</v>
      </c>
      <c r="AU27" s="42">
        <v>702.3799999999992</v>
      </c>
      <c r="AV27" s="41">
        <v>16.795893423126014</v>
      </c>
      <c r="AW27" s="41">
        <v>12.204106576873986</v>
      </c>
      <c r="AX27" s="50">
        <v>2.75</v>
      </c>
    </row>
    <row r="28" spans="1:50" x14ac:dyDescent="0.25">
      <c r="A28" s="38">
        <v>43122</v>
      </c>
      <c r="B28" s="30">
        <v>10215</v>
      </c>
      <c r="C28" s="30">
        <v>11880</v>
      </c>
      <c r="D28" s="30">
        <v>10110</v>
      </c>
      <c r="E28" s="30">
        <v>9098</v>
      </c>
      <c r="F28" s="30">
        <v>-1185</v>
      </c>
      <c r="G28" s="41">
        <v>1770</v>
      </c>
      <c r="H28" s="41">
        <v>2955</v>
      </c>
      <c r="I28" s="41">
        <v>3408.1396825396823</v>
      </c>
      <c r="J28" s="41">
        <v>5689.8603174603177</v>
      </c>
      <c r="K28" s="46">
        <v>11.03</v>
      </c>
      <c r="L28" s="46">
        <v>11.62</v>
      </c>
      <c r="M28" s="46">
        <v>10.84</v>
      </c>
      <c r="N28" s="46">
        <v>-0.24000000000000021</v>
      </c>
      <c r="O28" s="41">
        <v>0.77999999999999936</v>
      </c>
      <c r="P28" s="41">
        <v>1.0199999999999996</v>
      </c>
      <c r="Q28" s="48">
        <v>0.43333333333333324</v>
      </c>
      <c r="R28" s="48">
        <v>0.56666666666666676</v>
      </c>
      <c r="S28" s="46">
        <v>2832.969971</v>
      </c>
      <c r="T28" s="46">
        <v>2833.030029</v>
      </c>
      <c r="U28" s="46">
        <v>2808.1201169999999</v>
      </c>
      <c r="V28" s="46">
        <v>3471780000</v>
      </c>
      <c r="W28" s="2">
        <v>22.669922000000042</v>
      </c>
      <c r="X28" s="41">
        <v>24.909912000000077</v>
      </c>
      <c r="Y28" s="41">
        <v>2.2399900000000343</v>
      </c>
      <c r="Z28" s="41">
        <v>3185342410.5678139</v>
      </c>
      <c r="AA28" s="41">
        <v>286437589.43218607</v>
      </c>
      <c r="AB28" s="46">
        <v>126.650002</v>
      </c>
      <c r="AC28" s="46">
        <v>126.75</v>
      </c>
      <c r="AD28" s="46">
        <v>126.279999</v>
      </c>
      <c r="AE28" s="46">
        <v>4893500</v>
      </c>
      <c r="AF28" s="2">
        <v>0.23000399999999388</v>
      </c>
      <c r="AG28" s="42">
        <v>0.47000099999999634</v>
      </c>
      <c r="AH28" s="42">
        <v>0.23999700000000246</v>
      </c>
      <c r="AI28" s="41">
        <v>3239375.1721835639</v>
      </c>
      <c r="AJ28" s="41">
        <v>1654124.8278164363</v>
      </c>
      <c r="AK28" s="46">
        <v>11.66</v>
      </c>
      <c r="AL28" s="46">
        <v>11.66</v>
      </c>
      <c r="AM28" s="46">
        <v>11</v>
      </c>
      <c r="AN28" s="46">
        <v>26</v>
      </c>
      <c r="AO28" s="46">
        <v>10772.15</v>
      </c>
      <c r="AP28" s="46">
        <v>11868.71</v>
      </c>
      <c r="AQ28" s="46">
        <v>10050.790000000001</v>
      </c>
      <c r="AR28" s="46">
        <v>26</v>
      </c>
      <c r="AS28" s="46">
        <v>-742.77000000000044</v>
      </c>
      <c r="AT28" s="42">
        <v>1817.9199999999983</v>
      </c>
      <c r="AU28" s="42">
        <v>2560.6899999999987</v>
      </c>
      <c r="AV28" s="41">
        <v>10.794731661417662</v>
      </c>
      <c r="AW28" s="41">
        <v>15.205268338582339</v>
      </c>
      <c r="AX28" s="50">
        <v>-2.3500000000001364</v>
      </c>
    </row>
    <row r="29" spans="1:50" x14ac:dyDescent="0.25">
      <c r="A29" s="38">
        <v>43123</v>
      </c>
      <c r="B29" s="30">
        <v>10975</v>
      </c>
      <c r="C29" s="30">
        <v>11450</v>
      </c>
      <c r="D29" s="30">
        <v>9910</v>
      </c>
      <c r="E29" s="30">
        <v>11241</v>
      </c>
      <c r="F29" s="30">
        <v>760</v>
      </c>
      <c r="G29" s="41">
        <v>1540</v>
      </c>
      <c r="H29" s="41">
        <v>780</v>
      </c>
      <c r="I29" s="41">
        <v>7461.6982758620688</v>
      </c>
      <c r="J29" s="41">
        <v>3779.3017241379312</v>
      </c>
      <c r="K29" s="46">
        <v>11.1</v>
      </c>
      <c r="L29" s="46">
        <v>11.57</v>
      </c>
      <c r="M29" s="46">
        <v>10.76</v>
      </c>
      <c r="N29" s="46">
        <v>7.0000000000000284E-2</v>
      </c>
      <c r="O29" s="41">
        <v>0.8100000000000005</v>
      </c>
      <c r="P29" s="41">
        <v>0.74000000000000021</v>
      </c>
      <c r="Q29" s="48">
        <v>0.52258064516129044</v>
      </c>
      <c r="R29" s="48">
        <v>0.47741935483870962</v>
      </c>
      <c r="S29" s="46">
        <v>2839.1298830000001</v>
      </c>
      <c r="T29" s="46">
        <v>2842.23999</v>
      </c>
      <c r="U29" s="46">
        <v>2830.5900879999999</v>
      </c>
      <c r="V29" s="46">
        <v>3519650000</v>
      </c>
      <c r="W29" s="2">
        <v>6.1599120000000767</v>
      </c>
      <c r="X29" s="41">
        <v>11.649902000000111</v>
      </c>
      <c r="Y29" s="41">
        <v>5.4899900000000343</v>
      </c>
      <c r="Z29" s="41">
        <v>2392289144.7799115</v>
      </c>
      <c r="AA29" s="41">
        <v>1127360855.2200887</v>
      </c>
      <c r="AB29" s="46">
        <v>127.279999</v>
      </c>
      <c r="AC29" s="46">
        <v>127.349998</v>
      </c>
      <c r="AD29" s="46">
        <v>126.339996</v>
      </c>
      <c r="AE29" s="46">
        <v>6190400</v>
      </c>
      <c r="AF29" s="2">
        <v>0.62999700000000303</v>
      </c>
      <c r="AG29" s="42">
        <v>1.0100020000000001</v>
      </c>
      <c r="AH29" s="42">
        <v>0.38000499999999704</v>
      </c>
      <c r="AI29" s="41">
        <v>4498046.6866713716</v>
      </c>
      <c r="AJ29" s="41">
        <v>1692353.3133286284</v>
      </c>
      <c r="AK29" s="46">
        <v>11.72</v>
      </c>
      <c r="AL29" s="46">
        <v>11.73</v>
      </c>
      <c r="AM29" s="46">
        <v>11.05</v>
      </c>
      <c r="AN29" s="46">
        <v>26</v>
      </c>
      <c r="AO29" s="46">
        <v>10839.83</v>
      </c>
      <c r="AP29" s="46">
        <v>11358.34</v>
      </c>
      <c r="AQ29" s="46">
        <v>9972.2900000000009</v>
      </c>
      <c r="AR29" s="46">
        <v>26</v>
      </c>
      <c r="AS29" s="46">
        <v>67.680000000000291</v>
      </c>
      <c r="AT29" s="42">
        <v>1386.0499999999993</v>
      </c>
      <c r="AU29" s="42">
        <v>1318.369999999999</v>
      </c>
      <c r="AV29" s="41">
        <v>13.325334082723838</v>
      </c>
      <c r="AW29" s="41">
        <v>12.674665917276162</v>
      </c>
      <c r="AX29" s="50">
        <v>0.8000000000001819</v>
      </c>
    </row>
    <row r="30" spans="1:50" x14ac:dyDescent="0.25">
      <c r="A30" s="38">
        <v>43124</v>
      </c>
      <c r="B30" s="30">
        <v>11195</v>
      </c>
      <c r="C30" s="30">
        <v>11490</v>
      </c>
      <c r="D30" s="30">
        <v>10450</v>
      </c>
      <c r="E30" s="30">
        <v>7419</v>
      </c>
      <c r="F30" s="30">
        <v>220</v>
      </c>
      <c r="G30" s="41">
        <v>1040</v>
      </c>
      <c r="H30" s="41">
        <v>820</v>
      </c>
      <c r="I30" s="41">
        <v>4148.2580645161288</v>
      </c>
      <c r="J30" s="41">
        <v>3270.7419354838707</v>
      </c>
      <c r="K30" s="46">
        <v>11.47</v>
      </c>
      <c r="L30" s="46">
        <v>12.19</v>
      </c>
      <c r="M30" s="46">
        <v>10.89</v>
      </c>
      <c r="N30" s="46">
        <v>0.37000000000000099</v>
      </c>
      <c r="O30" s="41">
        <v>1.2999999999999989</v>
      </c>
      <c r="P30" s="41">
        <v>0.92999999999999794</v>
      </c>
      <c r="Q30" s="48">
        <v>0.58295964125560573</v>
      </c>
      <c r="R30" s="48">
        <v>0.41704035874439427</v>
      </c>
      <c r="S30" s="46">
        <v>2837.540039</v>
      </c>
      <c r="T30" s="46">
        <v>2852.969971</v>
      </c>
      <c r="U30" s="46">
        <v>2824.8100589999999</v>
      </c>
      <c r="V30" s="46">
        <v>4014070000</v>
      </c>
      <c r="W30" s="2">
        <v>-1.5898440000000846</v>
      </c>
      <c r="X30" s="41">
        <v>28.159912000000077</v>
      </c>
      <c r="Y30" s="41">
        <v>29.749756000000161</v>
      </c>
      <c r="Z30" s="41">
        <v>1951934139.2501135</v>
      </c>
      <c r="AA30" s="41">
        <v>2062135860.7498865</v>
      </c>
      <c r="AB30" s="46">
        <v>128.83000200000001</v>
      </c>
      <c r="AC30" s="46">
        <v>129.259995</v>
      </c>
      <c r="AD30" s="46">
        <v>128.229996</v>
      </c>
      <c r="AE30" s="46">
        <v>11827600</v>
      </c>
      <c r="AF30" s="2">
        <v>1.5500030000000038</v>
      </c>
      <c r="AG30" s="42">
        <v>1.9799959999999999</v>
      </c>
      <c r="AH30" s="42">
        <v>0.42999299999999607</v>
      </c>
      <c r="AI30" s="41">
        <v>9717306.0497786663</v>
      </c>
      <c r="AJ30" s="41">
        <v>2110293.9502213337</v>
      </c>
      <c r="AK30" s="46">
        <v>13.38</v>
      </c>
      <c r="AL30" s="46">
        <v>14.13</v>
      </c>
      <c r="AM30" s="46">
        <v>11.72</v>
      </c>
      <c r="AN30" s="46">
        <v>23</v>
      </c>
      <c r="AO30" s="46">
        <v>11399.52</v>
      </c>
      <c r="AP30" s="46">
        <v>11474.21</v>
      </c>
      <c r="AQ30" s="46">
        <v>10497.15</v>
      </c>
      <c r="AR30" s="46">
        <v>23</v>
      </c>
      <c r="AS30" s="46">
        <v>559.69000000000051</v>
      </c>
      <c r="AT30" s="42">
        <v>977.05999999999949</v>
      </c>
      <c r="AU30" s="42">
        <v>417.36999999999898</v>
      </c>
      <c r="AV30" s="41">
        <v>16.115817932775411</v>
      </c>
      <c r="AW30" s="41">
        <v>6.8841820672245913</v>
      </c>
      <c r="AX30" s="50">
        <v>20.299999999999955</v>
      </c>
    </row>
    <row r="31" spans="1:50" x14ac:dyDescent="0.25">
      <c r="A31" s="38">
        <v>43125</v>
      </c>
      <c r="B31" s="30">
        <v>11300</v>
      </c>
      <c r="C31" s="30">
        <v>11730</v>
      </c>
      <c r="D31" s="30">
        <v>10840</v>
      </c>
      <c r="E31" s="30">
        <v>7264</v>
      </c>
      <c r="F31" s="30">
        <v>105</v>
      </c>
      <c r="G31" s="41">
        <v>890</v>
      </c>
      <c r="H31" s="41">
        <v>785</v>
      </c>
      <c r="I31" s="41">
        <v>3859.6776119402984</v>
      </c>
      <c r="J31" s="41">
        <v>3404.3223880597016</v>
      </c>
      <c r="K31" s="46">
        <v>11.58</v>
      </c>
      <c r="L31" s="46">
        <v>12.01</v>
      </c>
      <c r="M31" s="46">
        <v>11.2</v>
      </c>
      <c r="N31" s="46">
        <v>0.10999999999999943</v>
      </c>
      <c r="O31" s="41">
        <v>0.8100000000000005</v>
      </c>
      <c r="P31" s="41">
        <v>0.70000000000000107</v>
      </c>
      <c r="Q31" s="48">
        <v>0.53642384105960239</v>
      </c>
      <c r="R31" s="48">
        <v>0.46357615894039755</v>
      </c>
      <c r="S31" s="46">
        <v>2839.25</v>
      </c>
      <c r="T31" s="46">
        <v>2848.5600589999999</v>
      </c>
      <c r="U31" s="46">
        <v>2830.9399410000001</v>
      </c>
      <c r="V31" s="46">
        <v>3835150000</v>
      </c>
      <c r="W31" s="2">
        <v>1.7099610000000212</v>
      </c>
      <c r="X31" s="41">
        <v>17.62011799999982</v>
      </c>
      <c r="Y31" s="41">
        <v>15.910156999999799</v>
      </c>
      <c r="Z31" s="41">
        <v>2015366576.8533087</v>
      </c>
      <c r="AA31" s="41">
        <v>1819783423.1466913</v>
      </c>
      <c r="AB31" s="46">
        <v>127.970001</v>
      </c>
      <c r="AC31" s="46">
        <v>129.509995</v>
      </c>
      <c r="AD31" s="46">
        <v>127.360001</v>
      </c>
      <c r="AE31" s="46">
        <v>15219700</v>
      </c>
      <c r="AF31" s="2">
        <v>-0.86000100000001112</v>
      </c>
      <c r="AG31" s="42">
        <v>2.1499940000000066</v>
      </c>
      <c r="AH31" s="42">
        <v>3.0099950000000177</v>
      </c>
      <c r="AI31" s="41">
        <v>6341537.4881225415</v>
      </c>
      <c r="AJ31" s="41">
        <v>8878162.5118774585</v>
      </c>
      <c r="AK31" s="46">
        <v>13.04</v>
      </c>
      <c r="AL31" s="46">
        <v>13.64</v>
      </c>
      <c r="AM31" s="46">
        <v>12.26</v>
      </c>
      <c r="AN31" s="46">
        <v>22</v>
      </c>
      <c r="AO31" s="46">
        <v>11137.24</v>
      </c>
      <c r="AP31" s="46">
        <v>11711</v>
      </c>
      <c r="AQ31" s="46">
        <v>10889.04</v>
      </c>
      <c r="AR31" s="46">
        <v>22</v>
      </c>
      <c r="AS31" s="46">
        <v>-262.28000000000065</v>
      </c>
      <c r="AT31" s="42">
        <v>821.95999999999913</v>
      </c>
      <c r="AU31" s="42">
        <v>1084.2399999999998</v>
      </c>
      <c r="AV31" s="41">
        <v>9.4864757108383131</v>
      </c>
      <c r="AW31" s="41">
        <v>12.513524289161687</v>
      </c>
      <c r="AX31" s="50">
        <v>1.25</v>
      </c>
    </row>
    <row r="32" spans="1:50" x14ac:dyDescent="0.25">
      <c r="A32" s="38">
        <v>43126</v>
      </c>
      <c r="B32" s="30">
        <v>10940</v>
      </c>
      <c r="C32" s="30">
        <v>11610</v>
      </c>
      <c r="D32" s="30">
        <v>10240</v>
      </c>
      <c r="E32" s="30">
        <v>7577</v>
      </c>
      <c r="F32" s="30">
        <v>-360</v>
      </c>
      <c r="G32" s="41">
        <v>1370</v>
      </c>
      <c r="H32" s="41">
        <v>1730</v>
      </c>
      <c r="I32" s="41">
        <v>3348.5451612903225</v>
      </c>
      <c r="J32" s="41">
        <v>4228.4548387096775</v>
      </c>
      <c r="K32" s="46">
        <v>11.08</v>
      </c>
      <c r="L32" s="46">
        <v>11.6</v>
      </c>
      <c r="M32" s="46">
        <v>11.08</v>
      </c>
      <c r="N32" s="46">
        <v>-0.5</v>
      </c>
      <c r="O32" s="41">
        <v>0.51999999999999957</v>
      </c>
      <c r="P32" s="41">
        <v>1.0199999999999996</v>
      </c>
      <c r="Q32" s="48">
        <v>0.33766233766233755</v>
      </c>
      <c r="R32" s="48">
        <v>0.66233766233766245</v>
      </c>
      <c r="S32" s="46">
        <v>2872.8701169999999</v>
      </c>
      <c r="T32" s="46">
        <v>2872.8701169999999</v>
      </c>
      <c r="U32" s="46">
        <v>2846.179932</v>
      </c>
      <c r="V32" s="46">
        <v>3443230000</v>
      </c>
      <c r="W32" s="2">
        <v>33.620116999999937</v>
      </c>
      <c r="X32" s="41">
        <v>33.620116999999937</v>
      </c>
      <c r="Y32" s="41">
        <v>0</v>
      </c>
      <c r="Z32" s="41">
        <v>3443230000</v>
      </c>
      <c r="AA32" s="41">
        <v>0</v>
      </c>
      <c r="AB32" s="46">
        <v>128.070007</v>
      </c>
      <c r="AC32" s="46">
        <v>128.520004</v>
      </c>
      <c r="AD32" s="46">
        <v>127.970001</v>
      </c>
      <c r="AE32" s="46">
        <v>7828700</v>
      </c>
      <c r="AF32" s="2">
        <v>0.10000600000000759</v>
      </c>
      <c r="AG32" s="42">
        <v>0.55000300000000379</v>
      </c>
      <c r="AH32" s="42">
        <v>0.44999699999999621</v>
      </c>
      <c r="AI32" s="41">
        <v>4305808.4861000301</v>
      </c>
      <c r="AJ32" s="41">
        <v>3522891.5138999703</v>
      </c>
      <c r="AK32" s="46">
        <v>12.98</v>
      </c>
      <c r="AL32" s="46">
        <v>13.04</v>
      </c>
      <c r="AM32" s="46">
        <v>12.59</v>
      </c>
      <c r="AN32" s="46">
        <v>22</v>
      </c>
      <c r="AO32" s="46">
        <v>11090.06</v>
      </c>
      <c r="AP32" s="46">
        <v>11608.51</v>
      </c>
      <c r="AQ32" s="46">
        <v>10321.040000000001</v>
      </c>
      <c r="AR32" s="46">
        <v>22</v>
      </c>
      <c r="AS32" s="46">
        <v>-47.180000000000291</v>
      </c>
      <c r="AT32" s="42">
        <v>1287.4699999999993</v>
      </c>
      <c r="AU32" s="42">
        <v>1334.6499999999996</v>
      </c>
      <c r="AV32" s="41">
        <v>10.802076182630847</v>
      </c>
      <c r="AW32" s="41">
        <v>11.197923817369153</v>
      </c>
      <c r="AX32" s="50">
        <v>-1.7999999999999545</v>
      </c>
    </row>
    <row r="33" spans="1:50" x14ac:dyDescent="0.25">
      <c r="A33" s="38">
        <v>43129</v>
      </c>
      <c r="B33" s="30">
        <v>11170</v>
      </c>
      <c r="C33" s="30">
        <v>11760</v>
      </c>
      <c r="D33" s="30">
        <v>10950</v>
      </c>
      <c r="E33" s="30">
        <v>5973</v>
      </c>
      <c r="F33" s="30">
        <v>230</v>
      </c>
      <c r="G33" s="41">
        <v>820</v>
      </c>
      <c r="H33" s="41">
        <v>590</v>
      </c>
      <c r="I33" s="41">
        <v>3473.6595744680849</v>
      </c>
      <c r="J33" s="41">
        <v>2499.3404255319151</v>
      </c>
      <c r="K33" s="46">
        <v>13.84</v>
      </c>
      <c r="L33" s="46">
        <v>13.84</v>
      </c>
      <c r="M33" s="46">
        <v>11.68</v>
      </c>
      <c r="N33" s="46">
        <v>2.76</v>
      </c>
      <c r="O33" s="41">
        <v>2.76</v>
      </c>
      <c r="P33" s="41">
        <v>0</v>
      </c>
      <c r="Q33" s="48">
        <v>1</v>
      </c>
      <c r="R33" s="48">
        <v>0</v>
      </c>
      <c r="S33" s="46">
        <v>2853.530029</v>
      </c>
      <c r="T33" s="46">
        <v>2870.6201169999999</v>
      </c>
      <c r="U33" s="46">
        <v>2851.4799800000001</v>
      </c>
      <c r="V33" s="46">
        <v>3573830000</v>
      </c>
      <c r="W33" s="2">
        <v>-19.340087999999923</v>
      </c>
      <c r="X33" s="41">
        <v>19.140136999999868</v>
      </c>
      <c r="Y33" s="41">
        <v>38.480224999999791</v>
      </c>
      <c r="Z33" s="41">
        <v>1187142764.127548</v>
      </c>
      <c r="AA33" s="41">
        <v>2386687235.8724523</v>
      </c>
      <c r="AB33" s="46">
        <v>127.349998</v>
      </c>
      <c r="AC33" s="46">
        <v>127.629997</v>
      </c>
      <c r="AD33" s="46">
        <v>126.91999800000001</v>
      </c>
      <c r="AE33" s="46">
        <v>6956400</v>
      </c>
      <c r="AF33" s="2">
        <v>-0.72000900000000456</v>
      </c>
      <c r="AG33" s="42">
        <v>0.70999899999999627</v>
      </c>
      <c r="AH33" s="42">
        <v>1.4300080000000008</v>
      </c>
      <c r="AI33" s="41">
        <v>2307953.6859458783</v>
      </c>
      <c r="AJ33" s="41">
        <v>4648446.3140541222</v>
      </c>
      <c r="AK33" s="46">
        <v>13.25</v>
      </c>
      <c r="AL33" s="46">
        <v>13.54</v>
      </c>
      <c r="AM33" s="46">
        <v>13.21</v>
      </c>
      <c r="AN33" s="46">
        <v>18</v>
      </c>
      <c r="AO33" s="46">
        <v>11158.39</v>
      </c>
      <c r="AP33" s="46">
        <v>11765.4</v>
      </c>
      <c r="AQ33" s="46">
        <v>11007.79</v>
      </c>
      <c r="AR33" s="46">
        <v>18</v>
      </c>
      <c r="AS33" s="46">
        <v>68.329999999999927</v>
      </c>
      <c r="AT33" s="42">
        <v>757.60999999999876</v>
      </c>
      <c r="AU33" s="42">
        <v>689.27999999999884</v>
      </c>
      <c r="AV33" s="41">
        <v>9.4250288549924317</v>
      </c>
      <c r="AW33" s="41">
        <v>8.5749711450075683</v>
      </c>
      <c r="AX33" s="50">
        <v>-9.3000000000001819</v>
      </c>
    </row>
    <row r="34" spans="1:50" x14ac:dyDescent="0.25">
      <c r="A34" s="38">
        <v>43130</v>
      </c>
      <c r="B34" s="30">
        <v>10115</v>
      </c>
      <c r="C34" s="30">
        <v>11240</v>
      </c>
      <c r="D34" s="30">
        <v>9680</v>
      </c>
      <c r="E34" s="30">
        <v>8109</v>
      </c>
      <c r="F34" s="30">
        <v>-1055</v>
      </c>
      <c r="G34" s="41">
        <v>1560</v>
      </c>
      <c r="H34" s="41">
        <v>2615</v>
      </c>
      <c r="I34" s="41">
        <v>3029.9497005988023</v>
      </c>
      <c r="J34" s="41">
        <v>5079.0502994011977</v>
      </c>
      <c r="K34" s="46">
        <v>14.79</v>
      </c>
      <c r="L34" s="46">
        <v>15.42</v>
      </c>
      <c r="M34" s="46">
        <v>13.88</v>
      </c>
      <c r="N34" s="46">
        <v>0.94999999999999929</v>
      </c>
      <c r="O34" s="41">
        <v>1.58</v>
      </c>
      <c r="P34" s="41">
        <v>0.63000000000000078</v>
      </c>
      <c r="Q34" s="48">
        <v>0.71493212669683237</v>
      </c>
      <c r="R34" s="48">
        <v>0.28506787330316768</v>
      </c>
      <c r="S34" s="46">
        <v>2822.429932</v>
      </c>
      <c r="T34" s="46">
        <v>2837.75</v>
      </c>
      <c r="U34" s="46">
        <v>2818.2700199999999</v>
      </c>
      <c r="V34" s="46">
        <v>3990650000</v>
      </c>
      <c r="W34" s="2">
        <v>-31.100097000000005</v>
      </c>
      <c r="X34" s="41">
        <v>19.479980000000069</v>
      </c>
      <c r="Y34" s="41">
        <v>50.580077000000074</v>
      </c>
      <c r="Z34" s="41">
        <v>1109587766.7784386</v>
      </c>
      <c r="AA34" s="41">
        <v>2881062233.2215614</v>
      </c>
      <c r="AB34" s="46">
        <v>126.800003</v>
      </c>
      <c r="AC34" s="46">
        <v>127.91999800000001</v>
      </c>
      <c r="AD34" s="46">
        <v>126.739998</v>
      </c>
      <c r="AE34" s="46">
        <v>9736100</v>
      </c>
      <c r="AF34" s="2">
        <v>-0.54999499999999557</v>
      </c>
      <c r="AG34" s="42">
        <v>1.1800000000000068</v>
      </c>
      <c r="AH34" s="42">
        <v>1.7299950000000024</v>
      </c>
      <c r="AI34" s="41">
        <v>3947978.6047742455</v>
      </c>
      <c r="AJ34" s="41">
        <v>5788121.395225754</v>
      </c>
      <c r="AK34" s="46">
        <v>13.86</v>
      </c>
      <c r="AL34" s="46">
        <v>14.03</v>
      </c>
      <c r="AM34" s="46">
        <v>13.25</v>
      </c>
      <c r="AN34" s="46">
        <v>20</v>
      </c>
      <c r="AO34" s="46">
        <v>10035</v>
      </c>
      <c r="AP34" s="46">
        <v>11191.8</v>
      </c>
      <c r="AQ34" s="46">
        <v>9810.17</v>
      </c>
      <c r="AR34" s="46">
        <v>20</v>
      </c>
      <c r="AS34" s="46">
        <v>-1123.3899999999994</v>
      </c>
      <c r="AT34" s="42">
        <v>1381.6299999999992</v>
      </c>
      <c r="AU34" s="42">
        <v>2505.0199999999986</v>
      </c>
      <c r="AV34" s="41">
        <v>7.1096188234083337</v>
      </c>
      <c r="AW34" s="41">
        <v>12.890381176591667</v>
      </c>
      <c r="AX34" s="50">
        <v>1.0500000000001819</v>
      </c>
    </row>
    <row r="35" spans="1:50" x14ac:dyDescent="0.25">
      <c r="A35" s="38">
        <v>43131</v>
      </c>
      <c r="B35" s="30">
        <v>9955</v>
      </c>
      <c r="C35" s="30">
        <v>10320</v>
      </c>
      <c r="D35" s="30">
        <v>9520</v>
      </c>
      <c r="E35" s="30">
        <v>5179</v>
      </c>
      <c r="F35" s="30">
        <v>-160</v>
      </c>
      <c r="G35" s="41">
        <v>800</v>
      </c>
      <c r="H35" s="41">
        <v>960</v>
      </c>
      <c r="I35" s="41">
        <v>2354.090909090909</v>
      </c>
      <c r="J35" s="41">
        <v>2824.909090909091</v>
      </c>
      <c r="K35" s="46">
        <v>13.54</v>
      </c>
      <c r="L35" s="46">
        <v>14.44</v>
      </c>
      <c r="M35" s="46">
        <v>13.41</v>
      </c>
      <c r="N35" s="46">
        <v>-1.25</v>
      </c>
      <c r="O35" s="41">
        <v>1.0299999999999994</v>
      </c>
      <c r="P35" s="41">
        <v>2.2799999999999994</v>
      </c>
      <c r="Q35" s="48">
        <v>0.31117824773413888</v>
      </c>
      <c r="R35" s="48">
        <v>0.68882175226586106</v>
      </c>
      <c r="S35" s="46">
        <v>2823.8100589999999</v>
      </c>
      <c r="T35" s="46">
        <v>2839.26001</v>
      </c>
      <c r="U35" s="46">
        <v>2813.040039</v>
      </c>
      <c r="V35" s="46">
        <v>4261280000</v>
      </c>
      <c r="W35" s="2">
        <v>1.3801269999999022</v>
      </c>
      <c r="X35" s="41">
        <v>26.219970999999987</v>
      </c>
      <c r="Y35" s="41">
        <v>24.839844000000085</v>
      </c>
      <c r="Z35" s="41">
        <v>2188230373.0023265</v>
      </c>
      <c r="AA35" s="41">
        <v>2073049626.9976735</v>
      </c>
      <c r="AB35" s="46">
        <v>127.650002</v>
      </c>
      <c r="AC35" s="46">
        <v>127.849998</v>
      </c>
      <c r="AD35" s="46">
        <v>126.400002</v>
      </c>
      <c r="AE35" s="46">
        <v>13418900</v>
      </c>
      <c r="AF35" s="2">
        <v>0.84999899999999684</v>
      </c>
      <c r="AG35" s="42">
        <v>1.4499959999999987</v>
      </c>
      <c r="AH35" s="42">
        <v>0.59999700000000189</v>
      </c>
      <c r="AI35" s="41">
        <v>9491423.2996893041</v>
      </c>
      <c r="AJ35" s="41">
        <v>3927476.700310695</v>
      </c>
      <c r="AK35" s="46">
        <v>12.97</v>
      </c>
      <c r="AL35" s="46">
        <v>13.86</v>
      </c>
      <c r="AM35" s="46">
        <v>12.13</v>
      </c>
      <c r="AN35" s="46">
        <v>22</v>
      </c>
      <c r="AO35" s="46">
        <v>10166.51</v>
      </c>
      <c r="AP35" s="46">
        <v>10334.42</v>
      </c>
      <c r="AQ35" s="46">
        <v>9627.89</v>
      </c>
      <c r="AR35" s="46">
        <v>22</v>
      </c>
      <c r="AS35" s="46">
        <v>131.51000000000022</v>
      </c>
      <c r="AT35" s="42">
        <v>706.53000000000065</v>
      </c>
      <c r="AU35" s="42">
        <v>575.02000000000044</v>
      </c>
      <c r="AV35" s="41">
        <v>12.128797159689439</v>
      </c>
      <c r="AW35" s="41">
        <v>9.8712028403105609</v>
      </c>
      <c r="AX35" s="50">
        <v>0.14999999999986358</v>
      </c>
    </row>
    <row r="36" spans="1:50" x14ac:dyDescent="0.25">
      <c r="A36" s="38">
        <v>43132</v>
      </c>
      <c r="B36" s="30">
        <v>9080</v>
      </c>
      <c r="C36" s="30">
        <v>10190</v>
      </c>
      <c r="D36" s="30">
        <v>8460</v>
      </c>
      <c r="E36" s="30">
        <v>8643</v>
      </c>
      <c r="F36" s="30">
        <v>-875</v>
      </c>
      <c r="G36" s="41">
        <v>1730</v>
      </c>
      <c r="H36" s="41">
        <v>2605</v>
      </c>
      <c r="I36" s="41">
        <v>3449.2249134948097</v>
      </c>
      <c r="J36" s="41">
        <v>5193.7750865051903</v>
      </c>
      <c r="K36" s="46">
        <v>13.47</v>
      </c>
      <c r="L36" s="46">
        <v>14.3</v>
      </c>
      <c r="M36" s="46">
        <v>12.5</v>
      </c>
      <c r="N36" s="46">
        <v>-6.9999999999998508E-2</v>
      </c>
      <c r="O36" s="41">
        <v>1.8000000000000007</v>
      </c>
      <c r="P36" s="41">
        <v>1.8699999999999992</v>
      </c>
      <c r="Q36" s="48">
        <v>0.49046321525885578</v>
      </c>
      <c r="R36" s="48">
        <v>0.50953678474114417</v>
      </c>
      <c r="S36" s="46">
        <v>2821.9799800000001</v>
      </c>
      <c r="T36" s="46">
        <v>2835.959961</v>
      </c>
      <c r="U36" s="46">
        <v>2812.6999510000001</v>
      </c>
      <c r="V36" s="46">
        <v>3938450000</v>
      </c>
      <c r="W36" s="2">
        <v>-1.8300789999998415</v>
      </c>
      <c r="X36" s="41">
        <v>23.260009999999966</v>
      </c>
      <c r="Y36" s="41">
        <v>25.090088999999807</v>
      </c>
      <c r="Z36" s="41">
        <v>1894688703.4192069</v>
      </c>
      <c r="AA36" s="41">
        <v>2043761296.5807931</v>
      </c>
      <c r="AB36" s="46">
        <v>128.070007</v>
      </c>
      <c r="AC36" s="46">
        <v>128.14999399999999</v>
      </c>
      <c r="AD36" s="46">
        <v>127.08000199999999</v>
      </c>
      <c r="AE36" s="46">
        <v>10854600</v>
      </c>
      <c r="AF36" s="2">
        <v>0.42000500000000329</v>
      </c>
      <c r="AG36" s="42">
        <v>1.0699919999999992</v>
      </c>
      <c r="AH36" s="42">
        <v>0.64998699999999587</v>
      </c>
      <c r="AI36" s="41">
        <v>6752602.8882910926</v>
      </c>
      <c r="AJ36" s="41">
        <v>4101997.1117089079</v>
      </c>
      <c r="AK36" s="46">
        <v>12.32</v>
      </c>
      <c r="AL36" s="46">
        <v>12.97</v>
      </c>
      <c r="AM36" s="46">
        <v>11.88</v>
      </c>
      <c r="AN36" s="46">
        <v>28</v>
      </c>
      <c r="AO36" s="46">
        <v>9052.58</v>
      </c>
      <c r="AP36" s="46">
        <v>10203.07</v>
      </c>
      <c r="AQ36" s="46">
        <v>8563.93</v>
      </c>
      <c r="AR36" s="46">
        <v>28</v>
      </c>
      <c r="AS36" s="46">
        <v>-1113.9300000000003</v>
      </c>
      <c r="AT36" s="42">
        <v>1639.1399999999994</v>
      </c>
      <c r="AU36" s="42">
        <v>2753.0699999999997</v>
      </c>
      <c r="AV36" s="41">
        <v>10.449391081027544</v>
      </c>
      <c r="AW36" s="41">
        <v>17.550608918972454</v>
      </c>
      <c r="AX36" s="50">
        <v>-3.7000000000000455</v>
      </c>
    </row>
    <row r="37" spans="1:50" x14ac:dyDescent="0.25">
      <c r="A37" s="38">
        <v>43133</v>
      </c>
      <c r="B37" s="30">
        <v>8500</v>
      </c>
      <c r="C37" s="30">
        <v>9260</v>
      </c>
      <c r="D37" s="30">
        <v>7700</v>
      </c>
      <c r="E37" s="30">
        <v>10308</v>
      </c>
      <c r="F37" s="30">
        <v>-580</v>
      </c>
      <c r="G37" s="41">
        <v>1560</v>
      </c>
      <c r="H37" s="41">
        <v>2140</v>
      </c>
      <c r="I37" s="41">
        <v>4346.0756756756755</v>
      </c>
      <c r="J37" s="41">
        <v>5961.9243243243245</v>
      </c>
      <c r="K37" s="46">
        <v>17.309999000000001</v>
      </c>
      <c r="L37" s="46">
        <v>17.860001</v>
      </c>
      <c r="M37" s="46">
        <v>13.64</v>
      </c>
      <c r="N37" s="46">
        <v>3.8399990000000006</v>
      </c>
      <c r="O37" s="41">
        <v>4.3900009999999998</v>
      </c>
      <c r="P37" s="41">
        <v>0.55000199999999921</v>
      </c>
      <c r="Q37" s="48">
        <v>0.88866363036621654</v>
      </c>
      <c r="R37" s="48">
        <v>0.11133636963378349</v>
      </c>
      <c r="S37" s="46">
        <v>2762.1298830000001</v>
      </c>
      <c r="T37" s="46">
        <v>2808.919922</v>
      </c>
      <c r="U37" s="46">
        <v>2759.969971</v>
      </c>
      <c r="V37" s="46">
        <v>4301130000</v>
      </c>
      <c r="W37" s="2">
        <v>-59.850097000000005</v>
      </c>
      <c r="X37" s="41">
        <v>48.949951000000056</v>
      </c>
      <c r="Y37" s="41">
        <v>108.80004800000006</v>
      </c>
      <c r="Z37" s="41">
        <v>1334644082.9114053</v>
      </c>
      <c r="AA37" s="41">
        <v>2966485917.0885944</v>
      </c>
      <c r="AB37" s="46">
        <v>126.389999</v>
      </c>
      <c r="AC37" s="46">
        <v>126.849998</v>
      </c>
      <c r="AD37" s="46">
        <v>125.959999</v>
      </c>
      <c r="AE37" s="46">
        <v>16789200</v>
      </c>
      <c r="AF37" s="2">
        <v>-1.6800080000000008</v>
      </c>
      <c r="AG37" s="42">
        <v>0.88999900000000309</v>
      </c>
      <c r="AH37" s="42">
        <v>2.5700070000000039</v>
      </c>
      <c r="AI37" s="41">
        <v>4318596.9072886063</v>
      </c>
      <c r="AJ37" s="41">
        <v>12470603.092711393</v>
      </c>
      <c r="AK37" s="46">
        <v>13.11</v>
      </c>
      <c r="AL37" s="46">
        <v>13.16</v>
      </c>
      <c r="AM37" s="46">
        <v>12.22</v>
      </c>
      <c r="AN37" s="46">
        <v>37</v>
      </c>
      <c r="AO37" s="46">
        <v>8827.6299999999992</v>
      </c>
      <c r="AP37" s="46">
        <v>9095.7999999999993</v>
      </c>
      <c r="AQ37" s="46">
        <v>7695.1</v>
      </c>
      <c r="AR37" s="46">
        <v>37</v>
      </c>
      <c r="AS37" s="46">
        <v>-224.95000000000073</v>
      </c>
      <c r="AT37" s="42">
        <v>1400.6999999999989</v>
      </c>
      <c r="AU37" s="42">
        <v>1625.6499999999996</v>
      </c>
      <c r="AV37" s="41">
        <v>17.124886414327484</v>
      </c>
      <c r="AW37" s="41">
        <v>19.875113585672516</v>
      </c>
      <c r="AX37" s="50">
        <v>-10.199999999999818</v>
      </c>
    </row>
    <row r="38" spans="1:50" x14ac:dyDescent="0.25">
      <c r="A38" s="38">
        <v>43136</v>
      </c>
      <c r="B38" s="30">
        <v>7055</v>
      </c>
      <c r="C38" s="30">
        <v>8460</v>
      </c>
      <c r="D38" s="30">
        <v>6600</v>
      </c>
      <c r="E38" s="30">
        <v>11104</v>
      </c>
      <c r="F38" s="30">
        <v>-1445</v>
      </c>
      <c r="G38" s="41">
        <v>1860</v>
      </c>
      <c r="H38" s="41">
        <v>3305</v>
      </c>
      <c r="I38" s="41">
        <v>3998.729912875121</v>
      </c>
      <c r="J38" s="41">
        <v>7105.270087124879</v>
      </c>
      <c r="K38" s="46">
        <v>37.32</v>
      </c>
      <c r="L38" s="46">
        <v>38.799999</v>
      </c>
      <c r="M38" s="46">
        <v>16.799999</v>
      </c>
      <c r="N38" s="46">
        <v>20.010000999999999</v>
      </c>
      <c r="O38" s="41">
        <v>22</v>
      </c>
      <c r="P38" s="41">
        <v>1.989999000000001</v>
      </c>
      <c r="Q38" s="48">
        <v>0.91704880854726167</v>
      </c>
      <c r="R38" s="48">
        <v>8.2951191452738327E-2</v>
      </c>
      <c r="S38" s="46">
        <v>2648.9399410000001</v>
      </c>
      <c r="T38" s="46">
        <v>2763.389893</v>
      </c>
      <c r="U38" s="46">
        <v>2638.169922</v>
      </c>
      <c r="V38" s="46">
        <v>5283460000</v>
      </c>
      <c r="W38" s="2">
        <v>-113.18994199999997</v>
      </c>
      <c r="X38" s="41">
        <v>125.21997099999999</v>
      </c>
      <c r="Y38" s="41">
        <v>238.40991299999996</v>
      </c>
      <c r="Z38" s="41">
        <v>1819417867.1510398</v>
      </c>
      <c r="AA38" s="41">
        <v>3464042132.8489599</v>
      </c>
      <c r="AB38" s="46">
        <v>126.709999</v>
      </c>
      <c r="AC38" s="46">
        <v>127.30999799999999</v>
      </c>
      <c r="AD38" s="46">
        <v>126.44000200000001</v>
      </c>
      <c r="AE38" s="46">
        <v>13596300</v>
      </c>
      <c r="AF38" s="2">
        <v>0.31999999999999318</v>
      </c>
      <c r="AG38" s="42">
        <v>0.91999899999999002</v>
      </c>
      <c r="AH38" s="42">
        <v>0.59999899999999684</v>
      </c>
      <c r="AI38" s="41">
        <v>8229341.3568307143</v>
      </c>
      <c r="AJ38" s="41">
        <v>5366958.6431692857</v>
      </c>
      <c r="AK38" s="46">
        <v>14.35</v>
      </c>
      <c r="AL38" s="46">
        <v>17.120000999999998</v>
      </c>
      <c r="AM38" s="46">
        <v>13.11</v>
      </c>
      <c r="AN38" s="46">
        <v>36</v>
      </c>
      <c r="AO38" s="46">
        <v>6914.26</v>
      </c>
      <c r="AP38" s="46">
        <v>8346.91</v>
      </c>
      <c r="AQ38" s="46">
        <v>6583.56</v>
      </c>
      <c r="AR38" s="46">
        <v>36</v>
      </c>
      <c r="AS38" s="46">
        <v>-1913.369999999999</v>
      </c>
      <c r="AT38" s="42">
        <v>1763.3499999999995</v>
      </c>
      <c r="AU38" s="42">
        <v>3676.7199999999984</v>
      </c>
      <c r="AV38" s="41">
        <v>11.669077787601998</v>
      </c>
      <c r="AW38" s="41">
        <v>24.330922212398004</v>
      </c>
      <c r="AX38" s="50">
        <v>2.4499999999998181</v>
      </c>
    </row>
    <row r="39" spans="1:50" x14ac:dyDescent="0.25">
      <c r="A39" s="38">
        <v>43137</v>
      </c>
      <c r="B39" s="30">
        <v>7580</v>
      </c>
      <c r="C39" s="30">
        <v>7770</v>
      </c>
      <c r="D39" s="30">
        <v>5880</v>
      </c>
      <c r="E39" s="30">
        <v>9875</v>
      </c>
      <c r="F39" s="30">
        <v>525</v>
      </c>
      <c r="G39" s="41">
        <v>1890</v>
      </c>
      <c r="H39" s="41">
        <v>1365</v>
      </c>
      <c r="I39" s="41">
        <v>5733.8709677419356</v>
      </c>
      <c r="J39" s="41">
        <v>4141.1290322580644</v>
      </c>
      <c r="K39" s="46">
        <v>29.98</v>
      </c>
      <c r="L39" s="46">
        <v>50.299999</v>
      </c>
      <c r="M39" s="46">
        <v>22.42</v>
      </c>
      <c r="N39" s="46">
        <v>-7.34</v>
      </c>
      <c r="O39" s="41">
        <v>27.879998999999998</v>
      </c>
      <c r="P39" s="41">
        <v>35.219999000000001</v>
      </c>
      <c r="Q39" s="48">
        <v>0.44183834997902849</v>
      </c>
      <c r="R39" s="48">
        <v>0.55816165002097151</v>
      </c>
      <c r="S39" s="46">
        <v>2695.139893</v>
      </c>
      <c r="T39" s="46">
        <v>2701.040039</v>
      </c>
      <c r="U39" s="46">
        <v>2593.070068</v>
      </c>
      <c r="V39" s="46">
        <v>5891660000</v>
      </c>
      <c r="W39" s="2">
        <v>46.199951999999939</v>
      </c>
      <c r="X39" s="41">
        <v>107.96997099999999</v>
      </c>
      <c r="Y39" s="41">
        <v>61.770019000000048</v>
      </c>
      <c r="Z39" s="41">
        <v>3747628118.4054489</v>
      </c>
      <c r="AA39" s="41">
        <v>2144031881.5945506</v>
      </c>
      <c r="AB39" s="46">
        <v>125.379997</v>
      </c>
      <c r="AC39" s="46">
        <v>126.550003</v>
      </c>
      <c r="AD39" s="46">
        <v>125.220001</v>
      </c>
      <c r="AE39" s="46">
        <v>17672500</v>
      </c>
      <c r="AF39" s="2">
        <v>-1.3300019999999932</v>
      </c>
      <c r="AG39" s="42">
        <v>1.3300020000000075</v>
      </c>
      <c r="AH39" s="42">
        <v>2.6600040000000007</v>
      </c>
      <c r="AI39" s="41">
        <v>5890833.3333333544</v>
      </c>
      <c r="AJ39" s="41">
        <v>11781666.666666646</v>
      </c>
      <c r="AK39" s="46">
        <v>13.8</v>
      </c>
      <c r="AL39" s="46">
        <v>15.11</v>
      </c>
      <c r="AM39" s="46">
        <v>13.45</v>
      </c>
      <c r="AN39" s="46">
        <v>46</v>
      </c>
      <c r="AO39" s="46">
        <v>7700.39</v>
      </c>
      <c r="AP39" s="46">
        <v>7957.34</v>
      </c>
      <c r="AQ39" s="46">
        <v>5947.4</v>
      </c>
      <c r="AR39" s="46">
        <v>46</v>
      </c>
      <c r="AS39" s="46">
        <v>786.13000000000011</v>
      </c>
      <c r="AT39" s="42">
        <v>2009.9400000000005</v>
      </c>
      <c r="AU39" s="42">
        <v>1223.8100000000004</v>
      </c>
      <c r="AV39" s="41">
        <v>28.591338229609583</v>
      </c>
      <c r="AW39" s="41">
        <v>17.408661770390413</v>
      </c>
      <c r="AX39" s="50">
        <v>-2.1999999999998181</v>
      </c>
    </row>
    <row r="40" spans="1:50" x14ac:dyDescent="0.25">
      <c r="A40" s="38">
        <v>43138</v>
      </c>
      <c r="B40" s="30">
        <v>8265</v>
      </c>
      <c r="C40" s="30">
        <v>8560</v>
      </c>
      <c r="D40" s="30">
        <v>7190</v>
      </c>
      <c r="E40" s="30">
        <v>6453</v>
      </c>
      <c r="F40" s="30">
        <v>685</v>
      </c>
      <c r="G40" s="41">
        <v>1370</v>
      </c>
      <c r="H40" s="41">
        <v>685</v>
      </c>
      <c r="I40" s="41">
        <v>4302</v>
      </c>
      <c r="J40" s="41">
        <v>2151</v>
      </c>
      <c r="K40" s="46">
        <v>27.73</v>
      </c>
      <c r="L40" s="46">
        <v>31.639999</v>
      </c>
      <c r="M40" s="46">
        <v>21.17</v>
      </c>
      <c r="N40" s="46">
        <v>-2.25</v>
      </c>
      <c r="O40" s="41">
        <v>10.469998999999998</v>
      </c>
      <c r="P40" s="41">
        <v>12.719998999999998</v>
      </c>
      <c r="Q40" s="48">
        <v>0.45148770603602467</v>
      </c>
      <c r="R40" s="48">
        <v>0.54851229396397538</v>
      </c>
      <c r="S40" s="46">
        <v>2681.6599120000001</v>
      </c>
      <c r="T40" s="46">
        <v>2727.669922</v>
      </c>
      <c r="U40" s="46">
        <v>2681.330078</v>
      </c>
      <c r="V40" s="46">
        <v>4626570000</v>
      </c>
      <c r="W40" s="2">
        <v>-13.479980999999952</v>
      </c>
      <c r="X40" s="41">
        <v>46.339844000000085</v>
      </c>
      <c r="Y40" s="41">
        <v>59.819825000000037</v>
      </c>
      <c r="Z40" s="41">
        <v>2019547857.2477477</v>
      </c>
      <c r="AA40" s="41">
        <v>2607022142.7522526</v>
      </c>
      <c r="AB40" s="46">
        <v>124.790001</v>
      </c>
      <c r="AC40" s="46">
        <v>125.769997</v>
      </c>
      <c r="AD40" s="46">
        <v>124.410004</v>
      </c>
      <c r="AE40" s="46">
        <v>8558500</v>
      </c>
      <c r="AF40" s="2">
        <v>-0.5899959999999993</v>
      </c>
      <c r="AG40" s="42">
        <v>1.3599930000000029</v>
      </c>
      <c r="AH40" s="42">
        <v>1.9499890000000022</v>
      </c>
      <c r="AI40" s="41">
        <v>3516484.4070149045</v>
      </c>
      <c r="AJ40" s="41">
        <v>5042015.5929850955</v>
      </c>
      <c r="AK40" s="46">
        <v>13.62</v>
      </c>
      <c r="AL40" s="46">
        <v>13.91</v>
      </c>
      <c r="AM40" s="46">
        <v>13.39</v>
      </c>
      <c r="AN40" s="46">
        <v>30</v>
      </c>
      <c r="AO40" s="46">
        <v>7581.8</v>
      </c>
      <c r="AP40" s="46">
        <v>8582.93</v>
      </c>
      <c r="AQ40" s="46">
        <v>7207.97</v>
      </c>
      <c r="AR40" s="46">
        <v>30</v>
      </c>
      <c r="AS40" s="46">
        <v>-118.59000000000015</v>
      </c>
      <c r="AT40" s="42">
        <v>1374.96</v>
      </c>
      <c r="AU40" s="42">
        <v>1493.5500000000002</v>
      </c>
      <c r="AV40" s="41">
        <v>14.379869688444524</v>
      </c>
      <c r="AW40" s="41">
        <v>15.620130311555478</v>
      </c>
      <c r="AX40" s="50">
        <v>-6.75</v>
      </c>
    </row>
    <row r="41" spans="1:50" x14ac:dyDescent="0.25">
      <c r="A41" s="38">
        <v>43139</v>
      </c>
      <c r="B41" s="30">
        <v>8280</v>
      </c>
      <c r="C41" s="30">
        <v>8660</v>
      </c>
      <c r="D41" s="30">
        <v>7560</v>
      </c>
      <c r="E41" s="30">
        <v>4280</v>
      </c>
      <c r="F41" s="30">
        <v>15</v>
      </c>
      <c r="G41" s="41">
        <v>1100</v>
      </c>
      <c r="H41" s="41">
        <v>1085</v>
      </c>
      <c r="I41" s="41">
        <v>2154.6910755148742</v>
      </c>
      <c r="J41" s="41">
        <v>2125.3089244851258</v>
      </c>
      <c r="K41" s="46">
        <v>33.459999000000003</v>
      </c>
      <c r="L41" s="46">
        <v>36.169998</v>
      </c>
      <c r="M41" s="46">
        <v>24.41</v>
      </c>
      <c r="N41" s="46">
        <v>5.729999000000003</v>
      </c>
      <c r="O41" s="41">
        <v>11.759998</v>
      </c>
      <c r="P41" s="41">
        <v>6.0299989999999966</v>
      </c>
      <c r="Q41" s="48">
        <v>0.66104553024938695</v>
      </c>
      <c r="R41" s="48">
        <v>0.33895446975061311</v>
      </c>
      <c r="S41" s="46">
        <v>2581</v>
      </c>
      <c r="T41" s="46">
        <v>2685.2700199999999</v>
      </c>
      <c r="U41" s="46">
        <v>2580.5600589999999</v>
      </c>
      <c r="V41" s="46">
        <v>5305440000</v>
      </c>
      <c r="W41" s="2">
        <v>-100.65991200000008</v>
      </c>
      <c r="X41" s="41">
        <v>104.70996100000002</v>
      </c>
      <c r="Y41" s="41">
        <v>205.3698730000001</v>
      </c>
      <c r="Z41" s="41">
        <v>1791578666.4405911</v>
      </c>
      <c r="AA41" s="41">
        <v>3513861333.5594087</v>
      </c>
      <c r="AB41" s="46">
        <v>124.980003</v>
      </c>
      <c r="AC41" s="46">
        <v>125.44000200000001</v>
      </c>
      <c r="AD41" s="46">
        <v>124.510002</v>
      </c>
      <c r="AE41" s="46">
        <v>7343600</v>
      </c>
      <c r="AF41" s="2">
        <v>0.19000199999999268</v>
      </c>
      <c r="AG41" s="42">
        <v>0.93000000000000682</v>
      </c>
      <c r="AH41" s="42">
        <v>0.73999800000001414</v>
      </c>
      <c r="AI41" s="41">
        <v>4089554.5982689587</v>
      </c>
      <c r="AJ41" s="41">
        <v>3254045.4017310413</v>
      </c>
      <c r="AK41" s="46">
        <v>14.85</v>
      </c>
      <c r="AL41" s="46">
        <v>15.27</v>
      </c>
      <c r="AM41" s="46">
        <v>13.51</v>
      </c>
      <c r="AN41" s="46">
        <v>25</v>
      </c>
      <c r="AO41" s="46">
        <v>8237.24</v>
      </c>
      <c r="AP41" s="46">
        <v>8621.27</v>
      </c>
      <c r="AQ41" s="46">
        <v>7576.25</v>
      </c>
      <c r="AR41" s="46">
        <v>25</v>
      </c>
      <c r="AS41" s="46">
        <v>655.4399999999996</v>
      </c>
      <c r="AT41" s="42">
        <v>1045.0200000000004</v>
      </c>
      <c r="AU41" s="42">
        <v>389.58000000000084</v>
      </c>
      <c r="AV41" s="41">
        <v>18.210999581764945</v>
      </c>
      <c r="AW41" s="41">
        <v>6.789000418235057</v>
      </c>
      <c r="AX41" s="50">
        <v>-9.2000000000000455</v>
      </c>
    </row>
    <row r="42" spans="1:50" x14ac:dyDescent="0.25">
      <c r="A42" s="38">
        <v>43140</v>
      </c>
      <c r="B42" s="30">
        <v>8600</v>
      </c>
      <c r="C42" s="30">
        <v>8730</v>
      </c>
      <c r="D42" s="30">
        <v>7700</v>
      </c>
      <c r="E42" s="30">
        <v>3913</v>
      </c>
      <c r="F42" s="30">
        <v>320</v>
      </c>
      <c r="G42" s="41">
        <v>1030</v>
      </c>
      <c r="H42" s="41">
        <v>710</v>
      </c>
      <c r="I42" s="41">
        <v>2316.3160919540228</v>
      </c>
      <c r="J42" s="41">
        <v>1596.683908045977</v>
      </c>
      <c r="K42" s="46">
        <v>29.059999000000001</v>
      </c>
      <c r="L42" s="46">
        <v>41.060001</v>
      </c>
      <c r="M42" s="46">
        <v>27.73</v>
      </c>
      <c r="N42" s="46">
        <v>-4.4000000000000021</v>
      </c>
      <c r="O42" s="41">
        <v>13.330000999999999</v>
      </c>
      <c r="P42" s="41">
        <v>17.730001000000001</v>
      </c>
      <c r="Q42" s="48">
        <v>0.42916935420673824</v>
      </c>
      <c r="R42" s="48">
        <v>0.5708306457932617</v>
      </c>
      <c r="S42" s="46">
        <v>2619.5500489999999</v>
      </c>
      <c r="T42" s="46">
        <v>2638.669922</v>
      </c>
      <c r="U42" s="46">
        <v>2532.6899410000001</v>
      </c>
      <c r="V42" s="46">
        <v>5680070000</v>
      </c>
      <c r="W42" s="2">
        <v>38.550048999999944</v>
      </c>
      <c r="X42" s="41">
        <v>105.97998099999995</v>
      </c>
      <c r="Y42" s="41">
        <v>67.429932000000008</v>
      </c>
      <c r="Z42" s="41">
        <v>3471391573.0911522</v>
      </c>
      <c r="AA42" s="41">
        <v>2208678426.9088478</v>
      </c>
      <c r="AB42" s="46">
        <v>124.769997</v>
      </c>
      <c r="AC42" s="46">
        <v>125.139999</v>
      </c>
      <c r="AD42" s="46">
        <v>124.389999</v>
      </c>
      <c r="AE42" s="46">
        <v>14140700</v>
      </c>
      <c r="AF42" s="2">
        <v>-0.21000599999999281</v>
      </c>
      <c r="AG42" s="42">
        <v>0.75</v>
      </c>
      <c r="AH42" s="42">
        <v>0.96000599999999281</v>
      </c>
      <c r="AI42" s="41">
        <v>6202039.6419661948</v>
      </c>
      <c r="AJ42" s="41">
        <v>7938660.3580338052</v>
      </c>
      <c r="AK42" s="46">
        <v>14.93</v>
      </c>
      <c r="AL42" s="46">
        <v>16.510000000000002</v>
      </c>
      <c r="AM42" s="46">
        <v>14.4</v>
      </c>
      <c r="AN42" s="46">
        <v>22</v>
      </c>
      <c r="AO42" s="46">
        <v>8689.84</v>
      </c>
      <c r="AP42" s="46">
        <v>8719.26</v>
      </c>
      <c r="AQ42" s="46">
        <v>7754.67</v>
      </c>
      <c r="AR42" s="46">
        <v>22</v>
      </c>
      <c r="AS42" s="46">
        <v>452.60000000000036</v>
      </c>
      <c r="AT42" s="42">
        <v>964.59000000000015</v>
      </c>
      <c r="AU42" s="42">
        <v>511.98999999999978</v>
      </c>
      <c r="AV42" s="41">
        <v>14.371710303539263</v>
      </c>
      <c r="AW42" s="41">
        <v>7.6282896964607376</v>
      </c>
      <c r="AX42" s="50">
        <v>-1.3500000000001364</v>
      </c>
    </row>
    <row r="43" spans="1:50" x14ac:dyDescent="0.25">
      <c r="A43" s="38">
        <v>43143</v>
      </c>
      <c r="B43" s="30">
        <v>8835</v>
      </c>
      <c r="C43" s="30">
        <v>8900</v>
      </c>
      <c r="D43" s="30">
        <v>8010</v>
      </c>
      <c r="E43" s="30">
        <v>3273</v>
      </c>
      <c r="F43" s="30">
        <v>235</v>
      </c>
      <c r="G43" s="41">
        <v>890</v>
      </c>
      <c r="H43" s="41">
        <v>655</v>
      </c>
      <c r="I43" s="41">
        <v>1885.4174757281553</v>
      </c>
      <c r="J43" s="41">
        <v>1387.5825242718447</v>
      </c>
      <c r="K43" s="46">
        <v>25.610001</v>
      </c>
      <c r="L43" s="46">
        <v>29.700001</v>
      </c>
      <c r="M43" s="46">
        <v>24.42</v>
      </c>
      <c r="N43" s="46">
        <v>-3.4499980000000008</v>
      </c>
      <c r="O43" s="41">
        <v>5.2800009999999986</v>
      </c>
      <c r="P43" s="41">
        <v>8.7299989999999994</v>
      </c>
      <c r="Q43" s="48">
        <v>0.37687373304782296</v>
      </c>
      <c r="R43" s="48">
        <v>0.6231262669521771</v>
      </c>
      <c r="S43" s="46">
        <v>2656</v>
      </c>
      <c r="T43" s="46">
        <v>2672.610107</v>
      </c>
      <c r="U43" s="46">
        <v>2622.4499510000001</v>
      </c>
      <c r="V43" s="46">
        <v>4055790000</v>
      </c>
      <c r="W43" s="2">
        <v>36.449951000000056</v>
      </c>
      <c r="X43" s="41">
        <v>53.060058000000026</v>
      </c>
      <c r="Y43" s="41">
        <v>16.610106999999971</v>
      </c>
      <c r="Z43" s="41">
        <v>3088846605.0829663</v>
      </c>
      <c r="AA43" s="41">
        <v>966943394.91703355</v>
      </c>
      <c r="AB43" s="46">
        <v>125.370003</v>
      </c>
      <c r="AC43" s="46">
        <v>125.82</v>
      </c>
      <c r="AD43" s="46">
        <v>125.110001</v>
      </c>
      <c r="AE43" s="46">
        <v>6984900</v>
      </c>
      <c r="AF43" s="2">
        <v>0.60000599999999338</v>
      </c>
      <c r="AG43" s="42">
        <v>1.0500029999999896</v>
      </c>
      <c r="AH43" s="42">
        <v>0.44999699999999621</v>
      </c>
      <c r="AI43" s="41">
        <v>4889443.9697999973</v>
      </c>
      <c r="AJ43" s="41">
        <v>2095456.030200002</v>
      </c>
      <c r="AK43" s="46">
        <v>14.37</v>
      </c>
      <c r="AL43" s="46">
        <v>14.93</v>
      </c>
      <c r="AM43" s="46">
        <v>13.58</v>
      </c>
      <c r="AN43" s="46">
        <v>18</v>
      </c>
      <c r="AO43" s="46">
        <v>8891.2099999999991</v>
      </c>
      <c r="AP43" s="46">
        <v>8977.08</v>
      </c>
      <c r="AQ43" s="46">
        <v>8070.8</v>
      </c>
      <c r="AR43" s="46">
        <v>18</v>
      </c>
      <c r="AS43" s="46">
        <v>201.36999999999898</v>
      </c>
      <c r="AT43" s="42">
        <v>906.27999999999975</v>
      </c>
      <c r="AU43" s="42">
        <v>704.91000000000076</v>
      </c>
      <c r="AV43" s="41">
        <v>10.124839404415363</v>
      </c>
      <c r="AW43" s="41">
        <v>7.875160595584636</v>
      </c>
      <c r="AX43" s="50">
        <v>8.2000000000000455</v>
      </c>
    </row>
    <row r="44" spans="1:50" x14ac:dyDescent="0.25">
      <c r="A44" s="38">
        <v>43144</v>
      </c>
      <c r="B44" s="30">
        <v>8685</v>
      </c>
      <c r="C44" s="30">
        <v>8970</v>
      </c>
      <c r="D44" s="30">
        <v>8340</v>
      </c>
      <c r="E44" s="30">
        <v>3287</v>
      </c>
      <c r="F44" s="30">
        <v>-150</v>
      </c>
      <c r="G44" s="41">
        <v>630</v>
      </c>
      <c r="H44" s="41">
        <v>780</v>
      </c>
      <c r="I44" s="41">
        <v>1468.6595744680851</v>
      </c>
      <c r="J44" s="41">
        <v>1818.3404255319149</v>
      </c>
      <c r="K44" s="46">
        <v>24.969999000000001</v>
      </c>
      <c r="L44" s="46">
        <v>27.82</v>
      </c>
      <c r="M44" s="46">
        <v>24.469999000000001</v>
      </c>
      <c r="N44" s="46">
        <v>-0.64000199999999907</v>
      </c>
      <c r="O44" s="41">
        <v>3.3500009999999989</v>
      </c>
      <c r="P44" s="41">
        <v>3.990002999999998</v>
      </c>
      <c r="Q44" s="48">
        <v>0.45640315727348379</v>
      </c>
      <c r="R44" s="48">
        <v>0.54359684272651621</v>
      </c>
      <c r="S44" s="46">
        <v>2662.9399410000001</v>
      </c>
      <c r="T44" s="46">
        <v>2668.8400879999999</v>
      </c>
      <c r="U44" s="46">
        <v>2637.080078</v>
      </c>
      <c r="V44" s="46">
        <v>3472870000</v>
      </c>
      <c r="W44" s="2">
        <v>6.9399410000000898</v>
      </c>
      <c r="X44" s="41">
        <v>31.760009999999966</v>
      </c>
      <c r="Y44" s="41">
        <v>24.820068999999876</v>
      </c>
      <c r="Z44" s="41">
        <v>1949420854.0907159</v>
      </c>
      <c r="AA44" s="41">
        <v>1523449145.9092839</v>
      </c>
      <c r="AB44" s="46">
        <v>126.08000199999999</v>
      </c>
      <c r="AC44" s="46">
        <v>126.18</v>
      </c>
      <c r="AD44" s="46">
        <v>125.519997</v>
      </c>
      <c r="AE44" s="46">
        <v>5321300</v>
      </c>
      <c r="AF44" s="2">
        <v>0.70999899999999627</v>
      </c>
      <c r="AG44" s="42">
        <v>0.80999700000000985</v>
      </c>
      <c r="AH44" s="42">
        <v>9.9998000000013576E-2</v>
      </c>
      <c r="AI44" s="41">
        <v>4736550.2404957628</v>
      </c>
      <c r="AJ44" s="41">
        <v>584749.75950423745</v>
      </c>
      <c r="AK44" s="46">
        <v>14.07</v>
      </c>
      <c r="AL44" s="46">
        <v>14.47</v>
      </c>
      <c r="AM44" s="46">
        <v>13.84</v>
      </c>
      <c r="AN44" s="46">
        <v>16</v>
      </c>
      <c r="AO44" s="46">
        <v>8516.24</v>
      </c>
      <c r="AP44" s="46">
        <v>8925.68</v>
      </c>
      <c r="AQ44" s="46">
        <v>8370.48</v>
      </c>
      <c r="AR44" s="46">
        <v>16</v>
      </c>
      <c r="AS44" s="46">
        <v>-374.96999999999935</v>
      </c>
      <c r="AT44" s="42">
        <v>555.20000000000073</v>
      </c>
      <c r="AU44" s="42">
        <v>930.17000000000007</v>
      </c>
      <c r="AV44" s="41">
        <v>5.9804627803173664</v>
      </c>
      <c r="AW44" s="41">
        <v>10.019537219682633</v>
      </c>
      <c r="AX44" s="50">
        <v>3.0499999999999545</v>
      </c>
    </row>
    <row r="45" spans="1:50" x14ac:dyDescent="0.25">
      <c r="A45" s="38">
        <v>43145</v>
      </c>
      <c r="B45" s="30">
        <v>9195</v>
      </c>
      <c r="C45" s="30">
        <v>9400</v>
      </c>
      <c r="D45" s="30">
        <v>8470</v>
      </c>
      <c r="E45" s="30">
        <v>2139</v>
      </c>
      <c r="F45" s="30">
        <v>510</v>
      </c>
      <c r="G45" s="41">
        <v>930</v>
      </c>
      <c r="H45" s="41">
        <v>420</v>
      </c>
      <c r="I45" s="41">
        <v>1473.5333333333333</v>
      </c>
      <c r="J45" s="41">
        <v>665.4666666666667</v>
      </c>
      <c r="K45" s="46">
        <v>19.260000000000002</v>
      </c>
      <c r="L45" s="46">
        <v>25.719999000000001</v>
      </c>
      <c r="M45" s="46">
        <v>18.989999999999998</v>
      </c>
      <c r="N45" s="46">
        <v>-5.7099989999999998</v>
      </c>
      <c r="O45" s="41">
        <v>6.729999000000003</v>
      </c>
      <c r="P45" s="41">
        <v>12.439998000000003</v>
      </c>
      <c r="Q45" s="48">
        <v>0.35106938201398785</v>
      </c>
      <c r="R45" s="48">
        <v>0.64893061798601215</v>
      </c>
      <c r="S45" s="46">
        <v>2698.6298830000001</v>
      </c>
      <c r="T45" s="46">
        <v>2702.1000979999999</v>
      </c>
      <c r="U45" s="46">
        <v>2648.8701169999999</v>
      </c>
      <c r="V45" s="46">
        <v>4003740000</v>
      </c>
      <c r="W45" s="2">
        <v>35.689941999999974</v>
      </c>
      <c r="X45" s="41">
        <v>53.229980999999952</v>
      </c>
      <c r="Y45" s="41">
        <v>17.540038999999979</v>
      </c>
      <c r="Z45" s="41">
        <v>3011430604.7806687</v>
      </c>
      <c r="AA45" s="41">
        <v>992309395.21933126</v>
      </c>
      <c r="AB45" s="46">
        <v>128.229996</v>
      </c>
      <c r="AC45" s="46">
        <v>128.58999600000001</v>
      </c>
      <c r="AD45" s="46">
        <v>126.290001</v>
      </c>
      <c r="AE45" s="46">
        <v>16416400</v>
      </c>
      <c r="AF45" s="2">
        <v>2.1499940000000066</v>
      </c>
      <c r="AG45" s="42">
        <v>2.5099940000000203</v>
      </c>
      <c r="AH45" s="42">
        <v>0.36000000000001364</v>
      </c>
      <c r="AI45" s="41">
        <v>14357195.695043212</v>
      </c>
      <c r="AJ45" s="41">
        <v>2059204.3049567887</v>
      </c>
      <c r="AK45" s="46">
        <v>14.97</v>
      </c>
      <c r="AL45" s="46">
        <v>17.73</v>
      </c>
      <c r="AM45" s="46">
        <v>14.07</v>
      </c>
      <c r="AN45" s="46">
        <v>16</v>
      </c>
      <c r="AO45" s="46">
        <v>9477.84</v>
      </c>
      <c r="AP45" s="46">
        <v>9499.0499999999993</v>
      </c>
      <c r="AQ45" s="46">
        <v>8516.24</v>
      </c>
      <c r="AR45" s="46">
        <v>16</v>
      </c>
      <c r="AS45" s="46">
        <v>961.60000000000036</v>
      </c>
      <c r="AT45" s="42">
        <v>982.80999999999949</v>
      </c>
      <c r="AU45" s="42">
        <v>21.209999999999127</v>
      </c>
      <c r="AV45" s="41">
        <v>15.661998764964855</v>
      </c>
      <c r="AW45" s="41">
        <v>0.33800123503514523</v>
      </c>
      <c r="AX45" s="50">
        <v>10.900000000000091</v>
      </c>
    </row>
    <row r="46" spans="1:50" x14ac:dyDescent="0.25">
      <c r="A46" s="38">
        <v>43146</v>
      </c>
      <c r="B46" s="30">
        <v>10095</v>
      </c>
      <c r="C46" s="30">
        <v>10220</v>
      </c>
      <c r="D46" s="30">
        <v>9310</v>
      </c>
      <c r="E46" s="30">
        <v>5746</v>
      </c>
      <c r="F46" s="30">
        <v>900</v>
      </c>
      <c r="G46" s="41">
        <v>1025</v>
      </c>
      <c r="H46" s="41">
        <v>125</v>
      </c>
      <c r="I46" s="41">
        <v>5121.434782608696</v>
      </c>
      <c r="J46" s="41">
        <v>624.56521739130437</v>
      </c>
      <c r="K46" s="46">
        <v>19.129999000000002</v>
      </c>
      <c r="L46" s="46">
        <v>20.66</v>
      </c>
      <c r="M46" s="46">
        <v>17.600000000000001</v>
      </c>
      <c r="N46" s="46">
        <v>-0.13000100000000003</v>
      </c>
      <c r="O46" s="41">
        <v>3.0599999999999987</v>
      </c>
      <c r="P46" s="41">
        <v>3.1900009999999988</v>
      </c>
      <c r="Q46" s="48">
        <v>0.48959992166401251</v>
      </c>
      <c r="R46" s="48">
        <v>0.51040007833598744</v>
      </c>
      <c r="S46" s="46">
        <v>2731.1999510000001</v>
      </c>
      <c r="T46" s="46">
        <v>2731.51001</v>
      </c>
      <c r="U46" s="46">
        <v>2689.820068</v>
      </c>
      <c r="V46" s="46">
        <v>3684910000</v>
      </c>
      <c r="W46" s="2">
        <v>32.570067999999992</v>
      </c>
      <c r="X46" s="41">
        <v>41.689941999999974</v>
      </c>
      <c r="Y46" s="41">
        <v>9.1198739999999816</v>
      </c>
      <c r="Z46" s="41">
        <v>3023504044.4787292</v>
      </c>
      <c r="AA46" s="41">
        <v>661405955.52127099</v>
      </c>
      <c r="AB46" s="46">
        <v>128.38000500000001</v>
      </c>
      <c r="AC46" s="46">
        <v>128.570007</v>
      </c>
      <c r="AD46" s="46">
        <v>127.94000200000001</v>
      </c>
      <c r="AE46" s="46">
        <v>7276500</v>
      </c>
      <c r="AF46" s="2">
        <v>0.15000900000001138</v>
      </c>
      <c r="AG46" s="42">
        <v>0.63000499999999704</v>
      </c>
      <c r="AH46" s="42">
        <v>0.47999599999998566</v>
      </c>
      <c r="AI46" s="41">
        <v>4129934.4617708004</v>
      </c>
      <c r="AJ46" s="41">
        <v>3146565.5382291996</v>
      </c>
      <c r="AK46" s="46">
        <v>15.03</v>
      </c>
      <c r="AL46" s="46">
        <v>15.44</v>
      </c>
      <c r="AM46" s="46">
        <v>14.72</v>
      </c>
      <c r="AN46" s="46">
        <v>18</v>
      </c>
      <c r="AO46" s="46">
        <v>10016.49</v>
      </c>
      <c r="AP46" s="46">
        <v>10218.01</v>
      </c>
      <c r="AQ46" s="46">
        <v>9354.5300000000007</v>
      </c>
      <c r="AR46" s="46">
        <v>18</v>
      </c>
      <c r="AS46" s="46">
        <v>538.64999999999964</v>
      </c>
      <c r="AT46" s="42">
        <v>863.47999999999956</v>
      </c>
      <c r="AU46" s="42">
        <v>324.82999999999993</v>
      </c>
      <c r="AV46" s="41">
        <v>13.079617271587379</v>
      </c>
      <c r="AW46" s="41">
        <v>4.9203827284126209</v>
      </c>
      <c r="AX46" s="50">
        <v>16.200000000000045</v>
      </c>
    </row>
    <row r="47" spans="1:50" x14ac:dyDescent="0.25">
      <c r="A47" s="38">
        <v>43147</v>
      </c>
      <c r="B47" s="30">
        <v>10135</v>
      </c>
      <c r="C47" s="30">
        <v>10320</v>
      </c>
      <c r="D47" s="30">
        <v>9740</v>
      </c>
      <c r="E47" s="30">
        <v>4225</v>
      </c>
      <c r="F47" s="30">
        <v>40</v>
      </c>
      <c r="G47" s="41">
        <v>580</v>
      </c>
      <c r="H47" s="41">
        <v>540</v>
      </c>
      <c r="I47" s="41">
        <v>2187.9464285714284</v>
      </c>
      <c r="J47" s="41">
        <v>2037.0535714285713</v>
      </c>
      <c r="K47" s="46">
        <v>19.459999</v>
      </c>
      <c r="L47" s="46">
        <v>20.99</v>
      </c>
      <c r="M47" s="46">
        <v>17.440000999999999</v>
      </c>
      <c r="N47" s="46">
        <v>0.32999999999999829</v>
      </c>
      <c r="O47" s="41">
        <v>3.5499989999999997</v>
      </c>
      <c r="P47" s="41">
        <v>3.2199990000000014</v>
      </c>
      <c r="Q47" s="48">
        <v>0.52437223762843044</v>
      </c>
      <c r="R47" s="48">
        <v>0.47562776237156951</v>
      </c>
      <c r="S47" s="46">
        <v>2732.219971</v>
      </c>
      <c r="T47" s="46">
        <v>2754.419922</v>
      </c>
      <c r="U47" s="46">
        <v>2725.110107</v>
      </c>
      <c r="V47" s="46">
        <v>3637460000</v>
      </c>
      <c r="W47" s="2">
        <v>1.0200199999999313</v>
      </c>
      <c r="X47" s="41">
        <v>29.309815000000071</v>
      </c>
      <c r="Y47" s="41">
        <v>28.28979500000014</v>
      </c>
      <c r="Z47" s="41">
        <v>1850937526.6585982</v>
      </c>
      <c r="AA47" s="41">
        <v>1786522473.3414018</v>
      </c>
      <c r="AB47" s="46">
        <v>127.959999</v>
      </c>
      <c r="AC47" s="46">
        <v>128.699997</v>
      </c>
      <c r="AD47" s="46">
        <v>127.57</v>
      </c>
      <c r="AE47" s="46">
        <v>7956900</v>
      </c>
      <c r="AF47" s="2">
        <v>-0.42000600000001498</v>
      </c>
      <c r="AG47" s="42">
        <v>1.129997000000003</v>
      </c>
      <c r="AH47" s="42">
        <v>1.550003000000018</v>
      </c>
      <c r="AI47" s="41">
        <v>3354952.6601865501</v>
      </c>
      <c r="AJ47" s="41">
        <v>4601947.3398134504</v>
      </c>
      <c r="AK47" s="46">
        <v>13.96</v>
      </c>
      <c r="AL47" s="46">
        <v>14.8</v>
      </c>
      <c r="AM47" s="46">
        <v>13.5</v>
      </c>
      <c r="AN47" s="46">
        <v>16</v>
      </c>
      <c r="AO47" s="46">
        <v>10178.709999999999</v>
      </c>
      <c r="AP47" s="46">
        <v>10293.44</v>
      </c>
      <c r="AQ47" s="46">
        <v>9718.59</v>
      </c>
      <c r="AR47" s="46">
        <v>16</v>
      </c>
      <c r="AS47" s="46">
        <v>162.21999999999935</v>
      </c>
      <c r="AT47" s="42">
        <v>574.85000000000036</v>
      </c>
      <c r="AU47" s="42">
        <v>412.63000000000102</v>
      </c>
      <c r="AV47" s="41">
        <v>9.3142139587637143</v>
      </c>
      <c r="AW47" s="41">
        <v>6.6857860412362857</v>
      </c>
      <c r="AX47" s="50">
        <v>-0.35000000000013642</v>
      </c>
    </row>
    <row r="48" spans="1:50" x14ac:dyDescent="0.25">
      <c r="A48" s="38">
        <v>43151</v>
      </c>
      <c r="B48" s="30">
        <v>11685</v>
      </c>
      <c r="C48" s="30">
        <v>11800</v>
      </c>
      <c r="D48" s="30">
        <v>10330</v>
      </c>
      <c r="E48" s="30">
        <v>8388</v>
      </c>
      <c r="F48" s="30">
        <v>1550</v>
      </c>
      <c r="G48" s="41">
        <v>1665</v>
      </c>
      <c r="H48" s="41">
        <v>115</v>
      </c>
      <c r="I48" s="41">
        <v>7846.0786516853932</v>
      </c>
      <c r="J48" s="41">
        <v>541.92134831460669</v>
      </c>
      <c r="K48" s="46">
        <v>20.6</v>
      </c>
      <c r="L48" s="46">
        <v>21.610001</v>
      </c>
      <c r="M48" s="46">
        <v>19.75</v>
      </c>
      <c r="N48" s="46">
        <v>1.1400010000000016</v>
      </c>
      <c r="O48" s="41">
        <v>2.1500020000000006</v>
      </c>
      <c r="P48" s="41">
        <v>1.010000999999999</v>
      </c>
      <c r="Q48" s="48">
        <v>0.68037973381670869</v>
      </c>
      <c r="R48" s="48">
        <v>0.31962026618329131</v>
      </c>
      <c r="S48" s="46">
        <v>2716.26001</v>
      </c>
      <c r="T48" s="46">
        <v>2737.6000979999999</v>
      </c>
      <c r="U48" s="46">
        <v>2706.76001</v>
      </c>
      <c r="V48" s="46">
        <v>3627610000</v>
      </c>
      <c r="W48" s="2">
        <v>-15.959961000000021</v>
      </c>
      <c r="X48" s="41">
        <v>30.840087999999923</v>
      </c>
      <c r="Y48" s="41">
        <v>46.800048999999944</v>
      </c>
      <c r="Z48" s="41">
        <v>1440953300.0911617</v>
      </c>
      <c r="AA48" s="41">
        <v>2186656699.9088383</v>
      </c>
      <c r="AB48" s="46">
        <v>126.239998</v>
      </c>
      <c r="AC48" s="46">
        <v>127.400002</v>
      </c>
      <c r="AD48" s="46">
        <v>126.040001</v>
      </c>
      <c r="AE48" s="46">
        <v>11148700</v>
      </c>
      <c r="AF48" s="2">
        <v>-1.7200009999999963</v>
      </c>
      <c r="AG48" s="42">
        <v>1.3600009999999969</v>
      </c>
      <c r="AH48" s="42">
        <v>3.0800019999999932</v>
      </c>
      <c r="AI48" s="41">
        <v>3414917.3207090171</v>
      </c>
      <c r="AJ48" s="41">
        <v>7733782.679290982</v>
      </c>
      <c r="AK48" s="46">
        <v>14.08</v>
      </c>
      <c r="AL48" s="46">
        <v>14.08</v>
      </c>
      <c r="AM48" s="46">
        <v>13.48</v>
      </c>
      <c r="AN48" s="46">
        <v>16</v>
      </c>
      <c r="AO48" s="46">
        <v>11228.24</v>
      </c>
      <c r="AP48" s="46">
        <v>11767.58</v>
      </c>
      <c r="AQ48" s="46">
        <v>11093.22</v>
      </c>
      <c r="AR48" s="46">
        <v>16</v>
      </c>
      <c r="AS48" s="46">
        <v>1049.5300000000007</v>
      </c>
      <c r="AT48" s="42">
        <v>1588.8700000000008</v>
      </c>
      <c r="AU48" s="42">
        <v>539.34000000000015</v>
      </c>
      <c r="AV48" s="41">
        <v>11.945212173610688</v>
      </c>
      <c r="AW48" s="41">
        <v>4.0547878263893127</v>
      </c>
      <c r="AX48" s="50">
        <v>-6.75</v>
      </c>
    </row>
    <row r="49" spans="1:50" x14ac:dyDescent="0.25">
      <c r="A49" s="38">
        <v>43152</v>
      </c>
      <c r="B49" s="30">
        <v>10340</v>
      </c>
      <c r="C49" s="30">
        <v>11770</v>
      </c>
      <c r="D49" s="30">
        <v>10180</v>
      </c>
      <c r="E49" s="30">
        <v>8647</v>
      </c>
      <c r="F49" s="30">
        <v>-1345</v>
      </c>
      <c r="G49" s="41">
        <v>1590</v>
      </c>
      <c r="H49" s="41">
        <v>2935</v>
      </c>
      <c r="I49" s="41">
        <v>3038.3933701657456</v>
      </c>
      <c r="J49" s="41">
        <v>5608.6066298342539</v>
      </c>
      <c r="K49" s="46">
        <v>20.02</v>
      </c>
      <c r="L49" s="46">
        <v>21.040001</v>
      </c>
      <c r="M49" s="46">
        <v>16.969999000000001</v>
      </c>
      <c r="N49" s="46">
        <v>-0.58000000000000185</v>
      </c>
      <c r="O49" s="41">
        <v>4.0700019999999988</v>
      </c>
      <c r="P49" s="41">
        <v>4.6500020000000006</v>
      </c>
      <c r="Q49" s="48">
        <v>0.46674313452149779</v>
      </c>
      <c r="R49" s="48">
        <v>0.53325686547850215</v>
      </c>
      <c r="S49" s="46">
        <v>2701.330078</v>
      </c>
      <c r="T49" s="46">
        <v>2747.75</v>
      </c>
      <c r="U49" s="46">
        <v>2701.290039</v>
      </c>
      <c r="V49" s="46">
        <v>3779400000</v>
      </c>
      <c r="W49" s="2">
        <v>-14.929932000000008</v>
      </c>
      <c r="X49" s="41">
        <v>46.459961000000021</v>
      </c>
      <c r="Y49" s="41">
        <v>61.389893000000029</v>
      </c>
      <c r="Z49" s="41">
        <v>1628103980.5895333</v>
      </c>
      <c r="AA49" s="41">
        <v>2151296019.4104667</v>
      </c>
      <c r="AB49" s="46">
        <v>125.660004</v>
      </c>
      <c r="AC49" s="46">
        <v>126.760002</v>
      </c>
      <c r="AD49" s="46">
        <v>125.44000200000001</v>
      </c>
      <c r="AE49" s="46">
        <v>7908800</v>
      </c>
      <c r="AF49" s="2">
        <v>-0.57999399999999923</v>
      </c>
      <c r="AG49" s="42">
        <v>1.3199999999999932</v>
      </c>
      <c r="AH49" s="42">
        <v>1.8999939999999924</v>
      </c>
      <c r="AI49" s="41">
        <v>3242122.8114089631</v>
      </c>
      <c r="AJ49" s="41">
        <v>4666677.1885910369</v>
      </c>
      <c r="AK49" s="46">
        <v>13.83</v>
      </c>
      <c r="AL49" s="46">
        <v>15.77</v>
      </c>
      <c r="AM49" s="46">
        <v>13.08</v>
      </c>
      <c r="AN49" s="46">
        <v>16</v>
      </c>
      <c r="AO49" s="46">
        <v>10456.17</v>
      </c>
      <c r="AP49" s="46">
        <v>11261.63</v>
      </c>
      <c r="AQ49" s="46">
        <v>10244.32</v>
      </c>
      <c r="AR49" s="46">
        <v>16</v>
      </c>
      <c r="AS49" s="46">
        <v>-772.06999999999971</v>
      </c>
      <c r="AT49" s="42">
        <v>1017.3099999999995</v>
      </c>
      <c r="AU49" s="42">
        <v>1789.3799999999992</v>
      </c>
      <c r="AV49" s="41">
        <v>5.7993437109192678</v>
      </c>
      <c r="AW49" s="41">
        <v>10.200656289080733</v>
      </c>
      <c r="AX49" s="50">
        <v>-9.3499999999999091</v>
      </c>
    </row>
    <row r="50" spans="1:50" x14ac:dyDescent="0.25">
      <c r="A50" s="38">
        <v>43153</v>
      </c>
      <c r="B50" s="30">
        <v>10015</v>
      </c>
      <c r="C50" s="30">
        <v>10850</v>
      </c>
      <c r="D50" s="30">
        <v>9700</v>
      </c>
      <c r="E50" s="30">
        <v>6778</v>
      </c>
      <c r="F50" s="30">
        <v>-325</v>
      </c>
      <c r="G50" s="41">
        <v>1150</v>
      </c>
      <c r="H50" s="41">
        <v>1475</v>
      </c>
      <c r="I50" s="41">
        <v>2969.4095238095238</v>
      </c>
      <c r="J50" s="41">
        <v>3808.5904761904762</v>
      </c>
      <c r="K50" s="46">
        <v>18.719999000000001</v>
      </c>
      <c r="L50" s="46">
        <v>20.610001</v>
      </c>
      <c r="M50" s="46">
        <v>18.07</v>
      </c>
      <c r="N50" s="46">
        <v>-1.3000009999999982</v>
      </c>
      <c r="O50" s="41">
        <v>2.5400010000000002</v>
      </c>
      <c r="P50" s="41">
        <v>3.8400019999999984</v>
      </c>
      <c r="Q50" s="48">
        <v>0.39811909179353061</v>
      </c>
      <c r="R50" s="48">
        <v>0.60188090820646933</v>
      </c>
      <c r="S50" s="46">
        <v>2703.959961</v>
      </c>
      <c r="T50" s="46">
        <v>2731.26001</v>
      </c>
      <c r="U50" s="46">
        <v>2697.7700199999999</v>
      </c>
      <c r="V50" s="46">
        <v>3701270000</v>
      </c>
      <c r="W50" s="2">
        <v>2.6298830000000635</v>
      </c>
      <c r="X50" s="41">
        <v>33.489990000000034</v>
      </c>
      <c r="Y50" s="41">
        <v>30.860106999999971</v>
      </c>
      <c r="Z50" s="41">
        <v>1926267419.4150805</v>
      </c>
      <c r="AA50" s="41">
        <v>1775002580.5849195</v>
      </c>
      <c r="AB50" s="46">
        <v>126.300003</v>
      </c>
      <c r="AC50" s="46">
        <v>126.370003</v>
      </c>
      <c r="AD50" s="46">
        <v>125.879997</v>
      </c>
      <c r="AE50" s="46">
        <v>5346300</v>
      </c>
      <c r="AF50" s="2">
        <v>0.63999900000000309</v>
      </c>
      <c r="AG50" s="42">
        <v>0.70999899999999627</v>
      </c>
      <c r="AH50" s="42">
        <v>6.9999999999993179E-2</v>
      </c>
      <c r="AI50" s="41">
        <v>4866503.2310298234</v>
      </c>
      <c r="AJ50" s="41">
        <v>479796.76897017634</v>
      </c>
      <c r="AK50" s="46">
        <v>13.47</v>
      </c>
      <c r="AL50" s="46">
        <v>13.48</v>
      </c>
      <c r="AM50" s="46">
        <v>13.16</v>
      </c>
      <c r="AN50" s="46">
        <v>15</v>
      </c>
      <c r="AO50" s="46">
        <v>9830.43</v>
      </c>
      <c r="AP50" s="46">
        <v>10913.65</v>
      </c>
      <c r="AQ50" s="46">
        <v>9730.9699999999993</v>
      </c>
      <c r="AR50" s="46">
        <v>15</v>
      </c>
      <c r="AS50" s="46">
        <v>-625.73999999999978</v>
      </c>
      <c r="AT50" s="42">
        <v>1182.6800000000003</v>
      </c>
      <c r="AU50" s="42">
        <v>1808.42</v>
      </c>
      <c r="AV50" s="41">
        <v>5.9309952860151789</v>
      </c>
      <c r="AW50" s="41">
        <v>9.0690047139848211</v>
      </c>
      <c r="AX50" s="50">
        <v>-2.1500000000000909</v>
      </c>
    </row>
    <row r="51" spans="1:50" x14ac:dyDescent="0.25">
      <c r="A51" s="38">
        <v>43154</v>
      </c>
      <c r="B51" s="30">
        <v>9920</v>
      </c>
      <c r="C51" s="30">
        <v>10340</v>
      </c>
      <c r="D51" s="30">
        <v>9530</v>
      </c>
      <c r="E51" s="30">
        <v>6593</v>
      </c>
      <c r="F51" s="30">
        <v>-95</v>
      </c>
      <c r="G51" s="41">
        <v>810</v>
      </c>
      <c r="H51" s="41">
        <v>905</v>
      </c>
      <c r="I51" s="41">
        <v>3113.8950437317785</v>
      </c>
      <c r="J51" s="41">
        <v>3479.1049562682215</v>
      </c>
      <c r="K51" s="46">
        <v>16.489999999999998</v>
      </c>
      <c r="L51" s="46">
        <v>18.799999</v>
      </c>
      <c r="M51" s="46">
        <v>16.469999000000001</v>
      </c>
      <c r="N51" s="46">
        <v>-2.229999000000003</v>
      </c>
      <c r="O51" s="41">
        <v>2.3299999999999983</v>
      </c>
      <c r="P51" s="41">
        <v>4.5599990000000012</v>
      </c>
      <c r="Q51" s="48">
        <v>0.33817131178103199</v>
      </c>
      <c r="R51" s="48">
        <v>0.66182868821896801</v>
      </c>
      <c r="S51" s="46">
        <v>2747.3000489999999</v>
      </c>
      <c r="T51" s="46">
        <v>2747.76001</v>
      </c>
      <c r="U51" s="46">
        <v>2713.73999</v>
      </c>
      <c r="V51" s="46">
        <v>3189190000</v>
      </c>
      <c r="W51" s="2">
        <v>43.340087999999923</v>
      </c>
      <c r="X51" s="41">
        <v>43.800048999999944</v>
      </c>
      <c r="Y51" s="41">
        <v>0.45996100000002116</v>
      </c>
      <c r="Z51" s="41">
        <v>3156047146.6298795</v>
      </c>
      <c r="AA51" s="41">
        <v>33142853.370120533</v>
      </c>
      <c r="AB51" s="46">
        <v>126.139999</v>
      </c>
      <c r="AC51" s="46">
        <v>126.300003</v>
      </c>
      <c r="AD51" s="46">
        <v>125.849998</v>
      </c>
      <c r="AE51" s="46">
        <v>4239700</v>
      </c>
      <c r="AF51" s="2">
        <v>-0.1600040000000007</v>
      </c>
      <c r="AG51" s="42">
        <v>0.45000500000000443</v>
      </c>
      <c r="AH51" s="42">
        <v>0.61000900000000513</v>
      </c>
      <c r="AI51" s="41">
        <v>1799868.8682413644</v>
      </c>
      <c r="AJ51" s="41">
        <v>2439831.1317586359</v>
      </c>
      <c r="AK51" s="46">
        <v>11.97</v>
      </c>
      <c r="AL51" s="46">
        <v>13.47</v>
      </c>
      <c r="AM51" s="46">
        <v>11.91</v>
      </c>
      <c r="AN51" s="46">
        <v>13</v>
      </c>
      <c r="AO51" s="46">
        <v>10149.459999999999</v>
      </c>
      <c r="AP51" s="46">
        <v>10397.68</v>
      </c>
      <c r="AQ51" s="46">
        <v>9592.9599999999991</v>
      </c>
      <c r="AR51" s="46">
        <v>13</v>
      </c>
      <c r="AS51" s="46">
        <v>319.02999999999884</v>
      </c>
      <c r="AT51" s="42">
        <v>804.72000000000116</v>
      </c>
      <c r="AU51" s="42">
        <v>485.69000000000233</v>
      </c>
      <c r="AV51" s="41">
        <v>8.1070047504281479</v>
      </c>
      <c r="AW51" s="41">
        <v>4.8929952495718521</v>
      </c>
      <c r="AX51" s="50">
        <v>-0.39999999999986358</v>
      </c>
    </row>
    <row r="52" spans="1:50" x14ac:dyDescent="0.25">
      <c r="A52" s="38">
        <v>43157</v>
      </c>
      <c r="B52" s="30">
        <v>10330</v>
      </c>
      <c r="C52" s="30">
        <v>10400</v>
      </c>
      <c r="D52" s="30">
        <v>9290</v>
      </c>
      <c r="E52" s="30">
        <v>2674</v>
      </c>
      <c r="F52" s="30">
        <v>410</v>
      </c>
      <c r="G52" s="41">
        <v>1110</v>
      </c>
      <c r="H52" s="41">
        <v>700</v>
      </c>
      <c r="I52" s="41">
        <v>1639.8563535911603</v>
      </c>
      <c r="J52" s="41">
        <v>1034.1436464088397</v>
      </c>
      <c r="K52" s="46">
        <v>15.8</v>
      </c>
      <c r="L52" s="46">
        <v>16.940000999999999</v>
      </c>
      <c r="M52" s="46">
        <v>15.8</v>
      </c>
      <c r="N52" s="46">
        <v>-0.68999999999999773</v>
      </c>
      <c r="O52" s="41">
        <v>1.140000999999998</v>
      </c>
      <c r="P52" s="41">
        <v>1.8300009999999958</v>
      </c>
      <c r="Q52" s="48">
        <v>0.38383846206164185</v>
      </c>
      <c r="R52" s="48">
        <v>0.61616153793835815</v>
      </c>
      <c r="S52" s="46">
        <v>2779.6000979999999</v>
      </c>
      <c r="T52" s="46">
        <v>2780.639893</v>
      </c>
      <c r="U52" s="46">
        <v>2753.780029</v>
      </c>
      <c r="V52" s="46">
        <v>3424650000</v>
      </c>
      <c r="W52" s="2">
        <v>32.300048999999944</v>
      </c>
      <c r="X52" s="41">
        <v>33.339844000000085</v>
      </c>
      <c r="Y52" s="41">
        <v>1.0397950000001401</v>
      </c>
      <c r="Z52" s="41">
        <v>3321073172.2517376</v>
      </c>
      <c r="AA52" s="41">
        <v>103576827.74826276</v>
      </c>
      <c r="AB52" s="46">
        <v>126.449997</v>
      </c>
      <c r="AC52" s="46">
        <v>126.620003</v>
      </c>
      <c r="AD52" s="46">
        <v>126.18</v>
      </c>
      <c r="AE52" s="46">
        <v>3194300</v>
      </c>
      <c r="AF52" s="2">
        <v>0.30999799999999311</v>
      </c>
      <c r="AG52" s="42">
        <v>0.48000399999999388</v>
      </c>
      <c r="AH52" s="42">
        <v>0.17000600000000077</v>
      </c>
      <c r="AI52" s="41">
        <v>2358851.0595221506</v>
      </c>
      <c r="AJ52" s="41">
        <v>835448.94047784933</v>
      </c>
      <c r="AK52" s="46">
        <v>11.89</v>
      </c>
      <c r="AL52" s="46">
        <v>12.48</v>
      </c>
      <c r="AM52" s="46">
        <v>11.83</v>
      </c>
      <c r="AN52" s="46">
        <v>13</v>
      </c>
      <c r="AO52" s="46">
        <v>10313.08</v>
      </c>
      <c r="AP52" s="46">
        <v>10443.280000000001</v>
      </c>
      <c r="AQ52" s="46">
        <v>9386.49</v>
      </c>
      <c r="AR52" s="46">
        <v>13</v>
      </c>
      <c r="AS52" s="46">
        <v>163.6200000000008</v>
      </c>
      <c r="AT52" s="42">
        <v>1056.7900000000009</v>
      </c>
      <c r="AU52" s="42">
        <v>893.17000000000007</v>
      </c>
      <c r="AV52" s="41">
        <v>7.0454111879218058</v>
      </c>
      <c r="AW52" s="41">
        <v>5.9545888120781942</v>
      </c>
      <c r="AX52" s="50">
        <v>5.5499999999999545</v>
      </c>
    </row>
    <row r="53" spans="1:50" x14ac:dyDescent="0.25">
      <c r="A53" s="38">
        <v>43158</v>
      </c>
      <c r="B53" s="30">
        <v>10675</v>
      </c>
      <c r="C53" s="30">
        <v>10850</v>
      </c>
      <c r="D53" s="30">
        <v>10120</v>
      </c>
      <c r="E53" s="30">
        <v>3034</v>
      </c>
      <c r="F53" s="30">
        <v>345</v>
      </c>
      <c r="G53" s="41">
        <v>730</v>
      </c>
      <c r="H53" s="41">
        <v>385</v>
      </c>
      <c r="I53" s="41">
        <v>1986.3856502242152</v>
      </c>
      <c r="J53" s="41">
        <v>1047.6143497757848</v>
      </c>
      <c r="K53" s="46">
        <v>18.59</v>
      </c>
      <c r="L53" s="46">
        <v>18.98</v>
      </c>
      <c r="M53" s="46">
        <v>15.29</v>
      </c>
      <c r="N53" s="46">
        <v>2.7899999999999991</v>
      </c>
      <c r="O53" s="41">
        <v>3.6900000000000013</v>
      </c>
      <c r="P53" s="41">
        <v>0.90000000000000213</v>
      </c>
      <c r="Q53" s="48">
        <v>0.80392156862745068</v>
      </c>
      <c r="R53" s="48">
        <v>0.19607843137254935</v>
      </c>
      <c r="S53" s="46">
        <v>2744.280029</v>
      </c>
      <c r="T53" s="46">
        <v>2789.1499020000001</v>
      </c>
      <c r="U53" s="46">
        <v>2744.219971</v>
      </c>
      <c r="V53" s="46">
        <v>3745080000</v>
      </c>
      <c r="W53" s="2">
        <v>-35.320068999999876</v>
      </c>
      <c r="X53" s="41">
        <v>44.929931000000124</v>
      </c>
      <c r="Y53" s="41">
        <v>80.25</v>
      </c>
      <c r="Z53" s="41">
        <v>1344194589.702085</v>
      </c>
      <c r="AA53" s="41">
        <v>2400885410.297915</v>
      </c>
      <c r="AB53" s="46">
        <v>125.129997</v>
      </c>
      <c r="AC53" s="46">
        <v>126.150002</v>
      </c>
      <c r="AD53" s="46">
        <v>124.589996</v>
      </c>
      <c r="AE53" s="46">
        <v>7082300</v>
      </c>
      <c r="AF53" s="2">
        <v>-1.3199999999999932</v>
      </c>
      <c r="AG53" s="42">
        <v>1.5600060000000013</v>
      </c>
      <c r="AH53" s="42">
        <v>2.8800059999999945</v>
      </c>
      <c r="AI53" s="41">
        <v>2488378.5210040016</v>
      </c>
      <c r="AJ53" s="41">
        <v>4593921.4789959984</v>
      </c>
      <c r="AK53" s="46">
        <v>11.76</v>
      </c>
      <c r="AL53" s="46">
        <v>12.57</v>
      </c>
      <c r="AM53" s="46">
        <v>11.59</v>
      </c>
      <c r="AN53" s="46">
        <v>13</v>
      </c>
      <c r="AO53" s="46">
        <v>10564.42</v>
      </c>
      <c r="AP53" s="46">
        <v>10852.01</v>
      </c>
      <c r="AQ53" s="46">
        <v>10146.99</v>
      </c>
      <c r="AR53" s="46">
        <v>13</v>
      </c>
      <c r="AS53" s="46">
        <v>251.34000000000015</v>
      </c>
      <c r="AT53" s="42">
        <v>705.02000000000044</v>
      </c>
      <c r="AU53" s="42">
        <v>453.68000000000029</v>
      </c>
      <c r="AV53" s="41">
        <v>7.9099508069388103</v>
      </c>
      <c r="AW53" s="41">
        <v>5.0900491930611897</v>
      </c>
      <c r="AX53" s="50">
        <v>-7.75</v>
      </c>
    </row>
    <row r="54" spans="1:50" x14ac:dyDescent="0.25">
      <c r="A54" s="38">
        <v>43159</v>
      </c>
      <c r="B54" s="30">
        <v>10695</v>
      </c>
      <c r="C54" s="30">
        <v>11040</v>
      </c>
      <c r="D54" s="30">
        <v>10340</v>
      </c>
      <c r="E54" s="30">
        <v>5433</v>
      </c>
      <c r="F54" s="30">
        <v>20</v>
      </c>
      <c r="G54" s="41">
        <v>700</v>
      </c>
      <c r="H54" s="41">
        <v>680</v>
      </c>
      <c r="I54" s="41">
        <v>2755.8695652173915</v>
      </c>
      <c r="J54" s="41">
        <v>2677.1304347826085</v>
      </c>
      <c r="K54" s="46">
        <v>19.850000000000001</v>
      </c>
      <c r="L54" s="46">
        <v>20.440000999999999</v>
      </c>
      <c r="M54" s="46">
        <v>15.65</v>
      </c>
      <c r="N54" s="46">
        <v>1.2600000000000016</v>
      </c>
      <c r="O54" s="41">
        <v>4.7900009999999984</v>
      </c>
      <c r="P54" s="41">
        <v>3.5300009999999968</v>
      </c>
      <c r="Q54" s="48">
        <v>0.57572113564395788</v>
      </c>
      <c r="R54" s="48">
        <v>0.42427886435604206</v>
      </c>
      <c r="S54" s="46">
        <v>2713.830078</v>
      </c>
      <c r="T54" s="46">
        <v>2761.5200199999999</v>
      </c>
      <c r="U54" s="46">
        <v>2713.540039</v>
      </c>
      <c r="V54" s="46">
        <v>4230660000</v>
      </c>
      <c r="W54" s="2">
        <v>-30.449951000000056</v>
      </c>
      <c r="X54" s="41">
        <v>47.979980999999952</v>
      </c>
      <c r="Y54" s="41">
        <v>78.429932000000008</v>
      </c>
      <c r="Z54" s="41">
        <v>1605783768.0614483</v>
      </c>
      <c r="AA54" s="41">
        <v>2624876231.9385519</v>
      </c>
      <c r="AB54" s="46">
        <v>125</v>
      </c>
      <c r="AC54" s="46">
        <v>125.459999</v>
      </c>
      <c r="AD54" s="46">
        <v>124.80999799999999</v>
      </c>
      <c r="AE54" s="46">
        <v>4534900</v>
      </c>
      <c r="AF54" s="2">
        <v>-0.12999700000000303</v>
      </c>
      <c r="AG54" s="42">
        <v>0.65000100000000316</v>
      </c>
      <c r="AH54" s="42">
        <v>0.77999800000000619</v>
      </c>
      <c r="AI54" s="41">
        <v>2061322.7945613912</v>
      </c>
      <c r="AJ54" s="41">
        <v>2473577.2054386088</v>
      </c>
      <c r="AK54" s="46">
        <v>11.74</v>
      </c>
      <c r="AL54" s="46">
        <v>11.83</v>
      </c>
      <c r="AM54" s="46">
        <v>11.44</v>
      </c>
      <c r="AN54" s="46">
        <v>12</v>
      </c>
      <c r="AO54" s="46">
        <v>10309.64</v>
      </c>
      <c r="AP54" s="46">
        <v>11044.16</v>
      </c>
      <c r="AQ54" s="46">
        <v>10280.64</v>
      </c>
      <c r="AR54" s="46">
        <v>12</v>
      </c>
      <c r="AS54" s="46">
        <v>-254.78000000000065</v>
      </c>
      <c r="AT54" s="42">
        <v>763.52000000000044</v>
      </c>
      <c r="AU54" s="42">
        <v>1018.3000000000011</v>
      </c>
      <c r="AV54" s="41">
        <v>5.142068222379363</v>
      </c>
      <c r="AW54" s="41">
        <v>6.857931777620637</v>
      </c>
      <c r="AX54" s="50">
        <v>-7.9000000000000909</v>
      </c>
    </row>
    <row r="55" spans="1:50" x14ac:dyDescent="0.25">
      <c r="A55" s="38">
        <v>43160</v>
      </c>
      <c r="B55" s="30">
        <v>11025</v>
      </c>
      <c r="C55" s="30">
        <v>11110</v>
      </c>
      <c r="D55" s="30">
        <v>10200</v>
      </c>
      <c r="E55" s="30">
        <v>5885</v>
      </c>
      <c r="F55" s="30">
        <v>330</v>
      </c>
      <c r="G55" s="41">
        <v>910</v>
      </c>
      <c r="H55" s="41">
        <v>580</v>
      </c>
      <c r="I55" s="41">
        <v>3594.1946308724832</v>
      </c>
      <c r="J55" s="41">
        <v>2290.8053691275168</v>
      </c>
      <c r="K55" s="46">
        <v>22.469999000000001</v>
      </c>
      <c r="L55" s="46">
        <v>25.299999</v>
      </c>
      <c r="M55" s="46">
        <v>19.57</v>
      </c>
      <c r="N55" s="46">
        <v>2.619999</v>
      </c>
      <c r="O55" s="41">
        <v>5.7299989999999994</v>
      </c>
      <c r="P55" s="41">
        <v>3.1099999999999994</v>
      </c>
      <c r="Q55" s="48">
        <v>0.64819000545135808</v>
      </c>
      <c r="R55" s="48">
        <v>0.35180999454864192</v>
      </c>
      <c r="S55" s="46">
        <v>2677.669922</v>
      </c>
      <c r="T55" s="46">
        <v>2730.889893</v>
      </c>
      <c r="U55" s="46">
        <v>2659.6499020000001</v>
      </c>
      <c r="V55" s="46">
        <v>4503970000</v>
      </c>
      <c r="W55" s="2">
        <v>-36.160155999999915</v>
      </c>
      <c r="X55" s="41">
        <v>71.239990999999918</v>
      </c>
      <c r="Y55" s="41">
        <v>107.40014699999983</v>
      </c>
      <c r="Z55" s="41">
        <v>1796140474.6802764</v>
      </c>
      <c r="AA55" s="41">
        <v>2707829525.3197236</v>
      </c>
      <c r="AB55" s="46">
        <v>124.720001</v>
      </c>
      <c r="AC55" s="46">
        <v>125.30999799999999</v>
      </c>
      <c r="AD55" s="46">
        <v>123.58000199999999</v>
      </c>
      <c r="AE55" s="46">
        <v>12910100</v>
      </c>
      <c r="AF55" s="2">
        <v>-0.27999900000000366</v>
      </c>
      <c r="AG55" s="42">
        <v>1.7299959999999999</v>
      </c>
      <c r="AH55" s="42">
        <v>2.0099950000000035</v>
      </c>
      <c r="AI55" s="41">
        <v>5971784.7876104461</v>
      </c>
      <c r="AJ55" s="41">
        <v>6938315.2123895548</v>
      </c>
      <c r="AK55" s="46">
        <v>12.07</v>
      </c>
      <c r="AL55" s="46">
        <v>12.61</v>
      </c>
      <c r="AM55" s="46">
        <v>11.48</v>
      </c>
      <c r="AN55" s="46">
        <v>11</v>
      </c>
      <c r="AO55" s="46">
        <v>10907.59</v>
      </c>
      <c r="AP55" s="46">
        <v>11074.22</v>
      </c>
      <c r="AQ55" s="46">
        <v>10222.43</v>
      </c>
      <c r="AR55" s="46">
        <v>11</v>
      </c>
      <c r="AS55" s="46">
        <v>597.95000000000073</v>
      </c>
      <c r="AT55" s="42">
        <v>851.78999999999905</v>
      </c>
      <c r="AU55" s="42">
        <v>253.83999999999833</v>
      </c>
      <c r="AV55" s="41">
        <v>8.4745258359487465</v>
      </c>
      <c r="AW55" s="41">
        <v>2.5254741640512544</v>
      </c>
      <c r="AX55" s="50">
        <v>-10.099999999999909</v>
      </c>
    </row>
    <row r="56" spans="1:50" x14ac:dyDescent="0.25">
      <c r="A56" s="38">
        <v>43161</v>
      </c>
      <c r="B56" s="30">
        <v>11015</v>
      </c>
      <c r="C56" s="30">
        <v>11220</v>
      </c>
      <c r="D56" s="30">
        <v>10770</v>
      </c>
      <c r="E56" s="30">
        <v>4037</v>
      </c>
      <c r="F56" s="30">
        <v>-10</v>
      </c>
      <c r="G56" s="41">
        <v>450</v>
      </c>
      <c r="H56" s="41">
        <v>460</v>
      </c>
      <c r="I56" s="41">
        <v>1996.3186813186812</v>
      </c>
      <c r="J56" s="41">
        <v>2040.6813186813188</v>
      </c>
      <c r="K56" s="46">
        <v>19.59</v>
      </c>
      <c r="L56" s="46">
        <v>26.219999000000001</v>
      </c>
      <c r="M56" s="46">
        <v>19.360001</v>
      </c>
      <c r="N56" s="46">
        <v>-2.8799990000000015</v>
      </c>
      <c r="O56" s="41">
        <v>6.8599980000000009</v>
      </c>
      <c r="P56" s="41">
        <v>9.7399970000000025</v>
      </c>
      <c r="Q56" s="48">
        <v>0.41325301604006504</v>
      </c>
      <c r="R56" s="48">
        <v>0.58674698395993496</v>
      </c>
      <c r="S56" s="46">
        <v>2691.25</v>
      </c>
      <c r="T56" s="46">
        <v>2696.25</v>
      </c>
      <c r="U56" s="46">
        <v>2647.320068</v>
      </c>
      <c r="V56" s="46">
        <v>3882450000</v>
      </c>
      <c r="W56" s="2">
        <v>13.580077999999958</v>
      </c>
      <c r="X56" s="41">
        <v>48.929932000000008</v>
      </c>
      <c r="Y56" s="41">
        <v>35.34985400000005</v>
      </c>
      <c r="Z56" s="41">
        <v>2254016336.6504025</v>
      </c>
      <c r="AA56" s="41">
        <v>1628433663.3495972</v>
      </c>
      <c r="AB56" s="46">
        <v>125.389999</v>
      </c>
      <c r="AC56" s="46">
        <v>125.69000200000001</v>
      </c>
      <c r="AD56" s="46">
        <v>124.970001</v>
      </c>
      <c r="AE56" s="46">
        <v>9994300</v>
      </c>
      <c r="AF56" s="2">
        <v>0.66999800000000675</v>
      </c>
      <c r="AG56" s="42">
        <v>0.97000100000001055</v>
      </c>
      <c r="AH56" s="42">
        <v>0.30000300000000379</v>
      </c>
      <c r="AI56" s="41">
        <v>7633425.5595257934</v>
      </c>
      <c r="AJ56" s="41">
        <v>2360874.4404742066</v>
      </c>
      <c r="AK56" s="46">
        <v>11.97</v>
      </c>
      <c r="AL56" s="46">
        <v>12.78</v>
      </c>
      <c r="AM56" s="46">
        <v>11.6</v>
      </c>
      <c r="AN56" s="46">
        <v>11</v>
      </c>
      <c r="AO56" s="46">
        <v>11019.52</v>
      </c>
      <c r="AP56" s="46">
        <v>11165.66</v>
      </c>
      <c r="AQ56" s="46">
        <v>10784.22</v>
      </c>
      <c r="AR56" s="46">
        <v>11</v>
      </c>
      <c r="AS56" s="46">
        <v>111.93000000000029</v>
      </c>
      <c r="AT56" s="42">
        <v>381.44000000000051</v>
      </c>
      <c r="AU56" s="42">
        <v>269.51000000000022</v>
      </c>
      <c r="AV56" s="41">
        <v>6.4457177970658286</v>
      </c>
      <c r="AW56" s="41">
        <v>4.5542822029341714</v>
      </c>
      <c r="AX56" s="50">
        <v>14.549999999999955</v>
      </c>
    </row>
    <row r="57" spans="1:50" x14ac:dyDescent="0.25">
      <c r="A57" s="38">
        <v>43164</v>
      </c>
      <c r="B57" s="30">
        <v>11570</v>
      </c>
      <c r="C57" s="30">
        <v>11710</v>
      </c>
      <c r="D57" s="30">
        <v>11350</v>
      </c>
      <c r="E57" s="30">
        <v>2635</v>
      </c>
      <c r="F57" s="30">
        <v>555</v>
      </c>
      <c r="G57" s="41">
        <v>695</v>
      </c>
      <c r="H57" s="41">
        <v>140</v>
      </c>
      <c r="I57" s="41">
        <v>2193.2035928143714</v>
      </c>
      <c r="J57" s="41">
        <v>441.79640718562877</v>
      </c>
      <c r="K57" s="46">
        <v>18.73</v>
      </c>
      <c r="L57" s="46">
        <v>21.57</v>
      </c>
      <c r="M57" s="46">
        <v>17.940000999999999</v>
      </c>
      <c r="N57" s="46">
        <v>-0.85999999999999943</v>
      </c>
      <c r="O57" s="41">
        <v>3.6299990000000015</v>
      </c>
      <c r="P57" s="41">
        <v>4.489999000000001</v>
      </c>
      <c r="Q57" s="48">
        <v>0.44704432193209903</v>
      </c>
      <c r="R57" s="48">
        <v>0.55295567806790091</v>
      </c>
      <c r="S57" s="46">
        <v>2720.9399410000001</v>
      </c>
      <c r="T57" s="46">
        <v>2728.0900879999999</v>
      </c>
      <c r="U57" s="46">
        <v>2675.75</v>
      </c>
      <c r="V57" s="46">
        <v>3710810000</v>
      </c>
      <c r="W57" s="2">
        <v>29.68994100000009</v>
      </c>
      <c r="X57" s="41">
        <v>52.340087999999923</v>
      </c>
      <c r="Y57" s="41">
        <v>22.650146999999833</v>
      </c>
      <c r="Z57" s="41">
        <v>2589992176.3317633</v>
      </c>
      <c r="AA57" s="41">
        <v>1120817823.668237</v>
      </c>
      <c r="AB57" s="46">
        <v>125.18</v>
      </c>
      <c r="AC57" s="46">
        <v>125.480003</v>
      </c>
      <c r="AD57" s="46">
        <v>124.959999</v>
      </c>
      <c r="AE57" s="46">
        <v>5778300</v>
      </c>
      <c r="AF57" s="2">
        <v>-0.20999899999999627</v>
      </c>
      <c r="AG57" s="42">
        <v>0.52000400000000013</v>
      </c>
      <c r="AH57" s="42">
        <v>0.7300029999999964</v>
      </c>
      <c r="AI57" s="41">
        <v>2403777.8294041627</v>
      </c>
      <c r="AJ57" s="41">
        <v>3374522.1705958378</v>
      </c>
      <c r="AK57" s="46">
        <v>11.89</v>
      </c>
      <c r="AL57" s="46">
        <v>12.22</v>
      </c>
      <c r="AM57" s="46">
        <v>11.86</v>
      </c>
      <c r="AN57" s="46">
        <v>11</v>
      </c>
      <c r="AO57" s="46">
        <v>11432.98</v>
      </c>
      <c r="AP57" s="46">
        <v>11660.24</v>
      </c>
      <c r="AQ57" s="46">
        <v>11411.97</v>
      </c>
      <c r="AR57" s="46">
        <v>11</v>
      </c>
      <c r="AS57" s="46">
        <v>413.45999999999913</v>
      </c>
      <c r="AT57" s="42">
        <v>640.71999999999935</v>
      </c>
      <c r="AU57" s="42">
        <v>227.26000000000022</v>
      </c>
      <c r="AV57" s="41">
        <v>8.1199105970183609</v>
      </c>
      <c r="AW57" s="41">
        <v>2.88008940298164</v>
      </c>
      <c r="AX57" s="50">
        <v>-1.8999999999998636</v>
      </c>
    </row>
    <row r="58" spans="1:50" x14ac:dyDescent="0.25">
      <c r="A58" s="38">
        <v>43165</v>
      </c>
      <c r="B58" s="30">
        <v>10735</v>
      </c>
      <c r="C58" s="30">
        <v>11650</v>
      </c>
      <c r="D58" s="30">
        <v>10550</v>
      </c>
      <c r="E58" s="30">
        <v>4123</v>
      </c>
      <c r="F58" s="30">
        <v>-835</v>
      </c>
      <c r="G58" s="41">
        <v>1100</v>
      </c>
      <c r="H58" s="41">
        <v>1935</v>
      </c>
      <c r="I58" s="41">
        <v>1494.3327841845139</v>
      </c>
      <c r="J58" s="41">
        <v>2628.6672158154861</v>
      </c>
      <c r="K58" s="46">
        <v>18.360001</v>
      </c>
      <c r="L58" s="46">
        <v>19.639999</v>
      </c>
      <c r="M58" s="46">
        <v>17.68</v>
      </c>
      <c r="N58" s="46">
        <v>-0.36999899999999997</v>
      </c>
      <c r="O58" s="41">
        <v>1.9599989999999998</v>
      </c>
      <c r="P58" s="41">
        <v>2.3299979999999998</v>
      </c>
      <c r="Q58" s="48">
        <v>0.45687654327030996</v>
      </c>
      <c r="R58" s="48">
        <v>0.54312345672968998</v>
      </c>
      <c r="S58" s="46">
        <v>2728.1201169999999</v>
      </c>
      <c r="T58" s="46">
        <v>2732.080078</v>
      </c>
      <c r="U58" s="46">
        <v>2711.26001</v>
      </c>
      <c r="V58" s="46">
        <v>3370690000</v>
      </c>
      <c r="W58" s="2">
        <v>7.1801759999998467</v>
      </c>
      <c r="X58" s="41">
        <v>20.820067999999992</v>
      </c>
      <c r="Y58" s="41">
        <v>13.639892000000145</v>
      </c>
      <c r="Z58" s="41">
        <v>2036508313.0369184</v>
      </c>
      <c r="AA58" s="41">
        <v>1334181686.9630814</v>
      </c>
      <c r="AB58" s="46">
        <v>126.529999</v>
      </c>
      <c r="AC58" s="46">
        <v>126.959999</v>
      </c>
      <c r="AD58" s="46">
        <v>126.129997</v>
      </c>
      <c r="AE58" s="46">
        <v>8676800</v>
      </c>
      <c r="AF58" s="2">
        <v>1.3499989999999968</v>
      </c>
      <c r="AG58" s="42">
        <v>1.7799989999999895</v>
      </c>
      <c r="AH58" s="42">
        <v>0.42999999999999261</v>
      </c>
      <c r="AI58" s="41">
        <v>6988553.0822412297</v>
      </c>
      <c r="AJ58" s="41">
        <v>1688246.917758771</v>
      </c>
      <c r="AK58" s="46">
        <v>12.33</v>
      </c>
      <c r="AL58" s="46">
        <v>12.94</v>
      </c>
      <c r="AM58" s="46">
        <v>12.01</v>
      </c>
      <c r="AN58" s="46">
        <v>11</v>
      </c>
      <c r="AO58" s="46">
        <v>10709.53</v>
      </c>
      <c r="AP58" s="46">
        <v>11432.98</v>
      </c>
      <c r="AQ58" s="46">
        <v>10584.96</v>
      </c>
      <c r="AR58" s="46">
        <v>11</v>
      </c>
      <c r="AS58" s="46">
        <v>-723.44999999999891</v>
      </c>
      <c r="AT58" s="42">
        <v>848.02000000000044</v>
      </c>
      <c r="AU58" s="42">
        <v>1571.4699999999993</v>
      </c>
      <c r="AV58" s="41">
        <v>3.8554488755894862</v>
      </c>
      <c r="AW58" s="41">
        <v>7.1445511244105129</v>
      </c>
      <c r="AX58" s="50">
        <v>11</v>
      </c>
    </row>
    <row r="59" spans="1:50" x14ac:dyDescent="0.25">
      <c r="A59" s="38">
        <v>43166</v>
      </c>
      <c r="B59" s="30">
        <v>9835</v>
      </c>
      <c r="C59" s="30">
        <v>10900</v>
      </c>
      <c r="D59" s="30">
        <v>9370</v>
      </c>
      <c r="E59" s="30">
        <v>8780</v>
      </c>
      <c r="F59" s="30">
        <v>-900</v>
      </c>
      <c r="G59" s="41">
        <v>1530</v>
      </c>
      <c r="H59" s="41">
        <v>2430</v>
      </c>
      <c r="I59" s="41">
        <v>3392.2727272727275</v>
      </c>
      <c r="J59" s="41">
        <v>5387.727272727273</v>
      </c>
      <c r="K59" s="46">
        <v>17.760000000000002</v>
      </c>
      <c r="L59" s="46">
        <v>20.49</v>
      </c>
      <c r="M59" s="46">
        <v>17.52</v>
      </c>
      <c r="N59" s="46">
        <v>-0.6000009999999989</v>
      </c>
      <c r="O59" s="41">
        <v>2.9699999999999989</v>
      </c>
      <c r="P59" s="41">
        <v>3.5700009999999978</v>
      </c>
      <c r="Q59" s="48">
        <v>0.45412837092838371</v>
      </c>
      <c r="R59" s="48">
        <v>0.54587162907161624</v>
      </c>
      <c r="S59" s="46">
        <v>2726.8000489999999</v>
      </c>
      <c r="T59" s="46">
        <v>2730.6000979999999</v>
      </c>
      <c r="U59" s="46">
        <v>2701.73999</v>
      </c>
      <c r="V59" s="46">
        <v>3393270000</v>
      </c>
      <c r="W59" s="2">
        <v>-1.320067999999992</v>
      </c>
      <c r="X59" s="41">
        <v>28.860107999999855</v>
      </c>
      <c r="Y59" s="41">
        <v>30.180175999999847</v>
      </c>
      <c r="Z59" s="41">
        <v>1658700332.0166955</v>
      </c>
      <c r="AA59" s="41">
        <v>1734569667.9833045</v>
      </c>
      <c r="AB59" s="46">
        <v>125.720001</v>
      </c>
      <c r="AC59" s="46">
        <v>126.290001</v>
      </c>
      <c r="AD59" s="46">
        <v>125.41999800000001</v>
      </c>
      <c r="AE59" s="46">
        <v>5158700</v>
      </c>
      <c r="AF59" s="2">
        <v>-0.80999800000000732</v>
      </c>
      <c r="AG59" s="42">
        <v>0.87000299999999697</v>
      </c>
      <c r="AH59" s="42">
        <v>1.6800010000000043</v>
      </c>
      <c r="AI59" s="41">
        <v>1760030.3670503977</v>
      </c>
      <c r="AJ59" s="41">
        <v>3398669.6329496028</v>
      </c>
      <c r="AK59" s="46">
        <v>12.37</v>
      </c>
      <c r="AL59" s="46">
        <v>12.67</v>
      </c>
      <c r="AM59" s="46">
        <v>12.13</v>
      </c>
      <c r="AN59" s="46">
        <v>12</v>
      </c>
      <c r="AO59" s="46">
        <v>9906.7999999999993</v>
      </c>
      <c r="AP59" s="46">
        <v>10888.41</v>
      </c>
      <c r="AQ59" s="46">
        <v>9468.4500000000007</v>
      </c>
      <c r="AR59" s="46">
        <v>12</v>
      </c>
      <c r="AS59" s="46">
        <v>-802.73000000000138</v>
      </c>
      <c r="AT59" s="42">
        <v>1419.9599999999991</v>
      </c>
      <c r="AU59" s="42">
        <v>2222.6900000000005</v>
      </c>
      <c r="AV59" s="41">
        <v>4.6777812856025118</v>
      </c>
      <c r="AW59" s="41">
        <v>7.3222187143974882</v>
      </c>
      <c r="AX59" s="50">
        <v>-2</v>
      </c>
    </row>
    <row r="60" spans="1:50" x14ac:dyDescent="0.25">
      <c r="A60" s="38">
        <v>43167</v>
      </c>
      <c r="B60" s="30">
        <v>9440</v>
      </c>
      <c r="C60" s="30">
        <v>10140</v>
      </c>
      <c r="D60" s="30">
        <v>9070</v>
      </c>
      <c r="E60" s="30">
        <v>7754</v>
      </c>
      <c r="F60" s="30">
        <v>-395</v>
      </c>
      <c r="G60" s="41">
        <v>1070</v>
      </c>
      <c r="H60" s="41">
        <v>1465</v>
      </c>
      <c r="I60" s="41">
        <v>3272.8915187376724</v>
      </c>
      <c r="J60" s="41">
        <v>4481.1084812623276</v>
      </c>
      <c r="K60" s="46">
        <v>16.540001</v>
      </c>
      <c r="L60" s="46">
        <v>17.68</v>
      </c>
      <c r="M60" s="46">
        <v>14.91</v>
      </c>
      <c r="N60" s="46">
        <v>-1.2199990000000014</v>
      </c>
      <c r="O60" s="41">
        <v>2.7699999999999996</v>
      </c>
      <c r="P60" s="41">
        <v>3.989999000000001</v>
      </c>
      <c r="Q60" s="48">
        <v>0.40976337422535114</v>
      </c>
      <c r="R60" s="48">
        <v>0.59023662577464886</v>
      </c>
      <c r="S60" s="46">
        <v>2738.969971</v>
      </c>
      <c r="T60" s="46">
        <v>2740.4499510000001</v>
      </c>
      <c r="U60" s="46">
        <v>2722.6499020000001</v>
      </c>
      <c r="V60" s="46">
        <v>3212320000</v>
      </c>
      <c r="W60" s="2">
        <v>12.169922000000042</v>
      </c>
      <c r="X60" s="41">
        <v>17.800048999999944</v>
      </c>
      <c r="Y60" s="41">
        <v>5.6301269999999022</v>
      </c>
      <c r="Z60" s="41">
        <v>2440419286.8069024</v>
      </c>
      <c r="AA60" s="41">
        <v>771900713.19309783</v>
      </c>
      <c r="AB60" s="46">
        <v>125.41999800000001</v>
      </c>
      <c r="AC60" s="46">
        <v>125.699997</v>
      </c>
      <c r="AD60" s="46">
        <v>125.129997</v>
      </c>
      <c r="AE60" s="46">
        <v>3474900</v>
      </c>
      <c r="AF60" s="2">
        <v>-0.30000299999998958</v>
      </c>
      <c r="AG60" s="42">
        <v>0.56999999999999318</v>
      </c>
      <c r="AH60" s="42">
        <v>0.87000299999998276</v>
      </c>
      <c r="AI60" s="41">
        <v>1375478.3844200389</v>
      </c>
      <c r="AJ60" s="41">
        <v>2099421.6155799613</v>
      </c>
      <c r="AK60" s="46">
        <v>11.57</v>
      </c>
      <c r="AL60" s="46">
        <v>12.13</v>
      </c>
      <c r="AM60" s="46">
        <v>11.5</v>
      </c>
      <c r="AN60" s="46">
        <v>12</v>
      </c>
      <c r="AO60" s="46">
        <v>9299.2800000000007</v>
      </c>
      <c r="AP60" s="46">
        <v>10101.280000000001</v>
      </c>
      <c r="AQ60" s="46">
        <v>9075.8700000000008</v>
      </c>
      <c r="AR60" s="46">
        <v>12</v>
      </c>
      <c r="AS60" s="46">
        <v>-607.51999999999862</v>
      </c>
      <c r="AT60" s="42">
        <v>1025.4099999999999</v>
      </c>
      <c r="AU60" s="42">
        <v>1632.9299999999985</v>
      </c>
      <c r="AV60" s="41">
        <v>4.6287984230760575</v>
      </c>
      <c r="AW60" s="41">
        <v>7.3712015769239425</v>
      </c>
      <c r="AX60" s="50">
        <v>-8.4000000000000909</v>
      </c>
    </row>
    <row r="61" spans="1:50" x14ac:dyDescent="0.25">
      <c r="A61" s="38">
        <v>43168</v>
      </c>
      <c r="B61" s="30">
        <v>9135</v>
      </c>
      <c r="C61" s="30">
        <v>9450</v>
      </c>
      <c r="D61" s="30">
        <v>8380</v>
      </c>
      <c r="E61" s="30">
        <v>8201</v>
      </c>
      <c r="F61" s="30">
        <v>-305</v>
      </c>
      <c r="G61" s="41">
        <v>1070</v>
      </c>
      <c r="H61" s="41">
        <v>1375</v>
      </c>
      <c r="I61" s="41">
        <v>3588.9856850715746</v>
      </c>
      <c r="J61" s="41">
        <v>4612.0143149284249</v>
      </c>
      <c r="K61" s="46">
        <v>14.64</v>
      </c>
      <c r="L61" s="46">
        <v>16.75</v>
      </c>
      <c r="M61" s="46">
        <v>13.31</v>
      </c>
      <c r="N61" s="46">
        <v>-1.9000009999999996</v>
      </c>
      <c r="O61" s="41">
        <v>3.4399999999999995</v>
      </c>
      <c r="P61" s="41">
        <v>5.3400009999999991</v>
      </c>
      <c r="Q61" s="48">
        <v>0.39179949979504558</v>
      </c>
      <c r="R61" s="48">
        <v>0.60820050020495442</v>
      </c>
      <c r="S61" s="46">
        <v>2786.570068</v>
      </c>
      <c r="T61" s="46">
        <v>2786.570068</v>
      </c>
      <c r="U61" s="46">
        <v>2751.540039</v>
      </c>
      <c r="V61" s="46">
        <v>3364100000</v>
      </c>
      <c r="W61" s="2">
        <v>47.600097000000005</v>
      </c>
      <c r="X61" s="41">
        <v>47.600097000000005</v>
      </c>
      <c r="Y61" s="41">
        <v>0</v>
      </c>
      <c r="Z61" s="41">
        <v>3364100000</v>
      </c>
      <c r="AA61" s="41">
        <v>0</v>
      </c>
      <c r="AB61" s="46">
        <v>125.540001</v>
      </c>
      <c r="AC61" s="46">
        <v>125.69000200000001</v>
      </c>
      <c r="AD61" s="46">
        <v>124.779999</v>
      </c>
      <c r="AE61" s="46">
        <v>5066800</v>
      </c>
      <c r="AF61" s="2">
        <v>0.12000299999999697</v>
      </c>
      <c r="AG61" s="42">
        <v>0.91000300000000323</v>
      </c>
      <c r="AH61" s="42">
        <v>0.79000000000000625</v>
      </c>
      <c r="AI61" s="41">
        <v>2712232.3904134231</v>
      </c>
      <c r="AJ61" s="41">
        <v>2354567.6095865769</v>
      </c>
      <c r="AK61" s="46">
        <v>10.94</v>
      </c>
      <c r="AL61" s="46">
        <v>11.57</v>
      </c>
      <c r="AM61" s="46">
        <v>10.81</v>
      </c>
      <c r="AN61" s="46">
        <v>14</v>
      </c>
      <c r="AO61" s="46">
        <v>9237.0499999999993</v>
      </c>
      <c r="AP61" s="46">
        <v>9409.2900000000009</v>
      </c>
      <c r="AQ61" s="46">
        <v>8370.7999999999993</v>
      </c>
      <c r="AR61" s="46">
        <v>14</v>
      </c>
      <c r="AS61" s="46">
        <v>-62.230000000001382</v>
      </c>
      <c r="AT61" s="42">
        <v>1038.4900000000016</v>
      </c>
      <c r="AU61" s="42">
        <v>1100.720000000003</v>
      </c>
      <c r="AV61" s="41">
        <v>6.7963687529508512</v>
      </c>
      <c r="AW61" s="41">
        <v>7.2036312470491488</v>
      </c>
      <c r="AX61" s="50">
        <v>-0.40000000000009095</v>
      </c>
    </row>
    <row r="62" spans="1:50" x14ac:dyDescent="0.25">
      <c r="A62" s="38">
        <v>43171</v>
      </c>
      <c r="B62" s="30">
        <v>8855</v>
      </c>
      <c r="C62" s="30">
        <v>9960</v>
      </c>
      <c r="D62" s="30">
        <v>8740</v>
      </c>
      <c r="E62" s="30">
        <v>8150</v>
      </c>
      <c r="F62" s="30">
        <v>-280</v>
      </c>
      <c r="G62" s="41">
        <v>1220</v>
      </c>
      <c r="H62" s="41">
        <v>1500</v>
      </c>
      <c r="I62" s="41">
        <v>3655.5147058823532</v>
      </c>
      <c r="J62" s="41">
        <v>4494.4852941176468</v>
      </c>
      <c r="K62" s="46">
        <v>15.78</v>
      </c>
      <c r="L62" s="46">
        <v>16.350000000000001</v>
      </c>
      <c r="M62" s="46">
        <v>15.18</v>
      </c>
      <c r="N62" s="46">
        <v>1.1399999999999988</v>
      </c>
      <c r="O62" s="41">
        <v>1.7100000000000009</v>
      </c>
      <c r="P62" s="41">
        <v>0.57000000000000206</v>
      </c>
      <c r="Q62" s="48">
        <v>0.74999999999999944</v>
      </c>
      <c r="R62" s="48">
        <v>0.25000000000000061</v>
      </c>
      <c r="S62" s="46">
        <v>2783.0200199999999</v>
      </c>
      <c r="T62" s="46">
        <v>2796.9799800000001</v>
      </c>
      <c r="U62" s="46">
        <v>2779.26001</v>
      </c>
      <c r="V62" s="46">
        <v>3185020000</v>
      </c>
      <c r="W62" s="2">
        <v>-3.5500480000000607</v>
      </c>
      <c r="X62" s="41">
        <v>17.719970000000103</v>
      </c>
      <c r="Y62" s="41">
        <v>21.270018000000164</v>
      </c>
      <c r="Z62" s="41">
        <v>1447511572.6991231</v>
      </c>
      <c r="AA62" s="41">
        <v>1737508427.3008766</v>
      </c>
      <c r="AB62" s="46">
        <v>125.540001</v>
      </c>
      <c r="AC62" s="46">
        <v>125.57</v>
      </c>
      <c r="AD62" s="46">
        <v>124.839996</v>
      </c>
      <c r="AE62" s="46">
        <v>2884300</v>
      </c>
      <c r="AF62" s="2">
        <v>0</v>
      </c>
      <c r="AG62" s="42">
        <v>0.73000399999999388</v>
      </c>
      <c r="AH62" s="42">
        <v>0.73000399999999388</v>
      </c>
      <c r="AI62" s="41">
        <v>1442150</v>
      </c>
      <c r="AJ62" s="41">
        <v>1442150</v>
      </c>
      <c r="AK62" s="46">
        <v>11.01</v>
      </c>
      <c r="AL62" s="46">
        <v>11.08</v>
      </c>
      <c r="AM62" s="46">
        <v>10.86</v>
      </c>
      <c r="AN62" s="46">
        <v>12</v>
      </c>
      <c r="AO62" s="46">
        <v>9118.27</v>
      </c>
      <c r="AP62" s="46">
        <v>9885.2199999999993</v>
      </c>
      <c r="AQ62" s="46">
        <v>8778.2099999999991</v>
      </c>
      <c r="AR62" s="46">
        <v>12</v>
      </c>
      <c r="AS62" s="46">
        <v>-118.77999999999884</v>
      </c>
      <c r="AT62" s="42">
        <v>1107.0100000000002</v>
      </c>
      <c r="AU62" s="42">
        <v>1225.7899999999991</v>
      </c>
      <c r="AV62" s="41">
        <v>5.6944958847736658</v>
      </c>
      <c r="AW62" s="41">
        <v>6.3055041152263342</v>
      </c>
      <c r="AX62" s="50">
        <v>-1.4499999999998181</v>
      </c>
    </row>
    <row r="63" spans="1:50" x14ac:dyDescent="0.25">
      <c r="A63" s="38">
        <v>43172</v>
      </c>
      <c r="B63" s="30">
        <v>9075</v>
      </c>
      <c r="C63" s="30">
        <v>9500</v>
      </c>
      <c r="D63" s="30">
        <v>8820</v>
      </c>
      <c r="E63" s="30">
        <v>11442</v>
      </c>
      <c r="F63" s="30">
        <v>220</v>
      </c>
      <c r="G63" s="41">
        <v>680</v>
      </c>
      <c r="H63" s="41">
        <v>460</v>
      </c>
      <c r="I63" s="41">
        <v>6825.0526315789475</v>
      </c>
      <c r="J63" s="41">
        <v>4616.9473684210525</v>
      </c>
      <c r="K63" s="46">
        <v>16.350000000000001</v>
      </c>
      <c r="L63" s="46">
        <v>16.98</v>
      </c>
      <c r="M63" s="46">
        <v>15.03</v>
      </c>
      <c r="N63" s="46">
        <v>0.57000000000000206</v>
      </c>
      <c r="O63" s="41">
        <v>1.9500000000000011</v>
      </c>
      <c r="P63" s="41">
        <v>1.379999999999999</v>
      </c>
      <c r="Q63" s="48">
        <v>0.58558558558558593</v>
      </c>
      <c r="R63" s="48">
        <v>0.41441441441441412</v>
      </c>
      <c r="S63" s="46">
        <v>2765.3100589999999</v>
      </c>
      <c r="T63" s="46">
        <v>2801.8999020000001</v>
      </c>
      <c r="U63" s="46">
        <v>2758.679932</v>
      </c>
      <c r="V63" s="46">
        <v>3301650000</v>
      </c>
      <c r="W63" s="2">
        <v>-17.709961000000021</v>
      </c>
      <c r="X63" s="41">
        <v>43.219970000000103</v>
      </c>
      <c r="Y63" s="41">
        <v>60.929931000000124</v>
      </c>
      <c r="Z63" s="41">
        <v>1370113774.284817</v>
      </c>
      <c r="AA63" s="41">
        <v>1931536225.7151833</v>
      </c>
      <c r="AB63" s="46">
        <v>125.779999</v>
      </c>
      <c r="AC63" s="46">
        <v>125.989998</v>
      </c>
      <c r="AD63" s="46">
        <v>125.050003</v>
      </c>
      <c r="AE63" s="46">
        <v>4798300</v>
      </c>
      <c r="AF63" s="2">
        <v>0.23999799999999993</v>
      </c>
      <c r="AG63" s="42">
        <v>0.93999499999999614</v>
      </c>
      <c r="AH63" s="42">
        <v>0.69999699999999621</v>
      </c>
      <c r="AI63" s="41">
        <v>2750243.9088117522</v>
      </c>
      <c r="AJ63" s="41">
        <v>2048056.091188248</v>
      </c>
      <c r="AK63" s="46">
        <v>10.7</v>
      </c>
      <c r="AL63" s="46">
        <v>11.01</v>
      </c>
      <c r="AM63" s="46">
        <v>10.43</v>
      </c>
      <c r="AN63" s="46">
        <v>11</v>
      </c>
      <c r="AO63" s="46">
        <v>9144.15</v>
      </c>
      <c r="AP63" s="46">
        <v>9474.68</v>
      </c>
      <c r="AQ63" s="46">
        <v>8860.8700000000008</v>
      </c>
      <c r="AR63" s="46">
        <v>11</v>
      </c>
      <c r="AS63" s="46">
        <v>25.8799999999992</v>
      </c>
      <c r="AT63" s="42">
        <v>613.80999999999949</v>
      </c>
      <c r="AU63" s="42">
        <v>587.93000000000029</v>
      </c>
      <c r="AV63" s="41">
        <v>5.6184449215304442</v>
      </c>
      <c r="AW63" s="41">
        <v>5.3815550784695558</v>
      </c>
      <c r="AX63" s="50">
        <v>3.5999999999999091</v>
      </c>
    </row>
    <row r="64" spans="1:50" x14ac:dyDescent="0.25">
      <c r="A64" s="38">
        <v>43173</v>
      </c>
      <c r="B64" s="30">
        <v>8236.11</v>
      </c>
      <c r="C64" s="30">
        <v>8470</v>
      </c>
      <c r="D64" s="30">
        <v>8200</v>
      </c>
      <c r="E64" s="30">
        <v>2027</v>
      </c>
      <c r="F64" s="30">
        <v>-838.88999999999942</v>
      </c>
      <c r="G64" s="41">
        <v>270</v>
      </c>
      <c r="H64" s="41">
        <v>1108.8899999999994</v>
      </c>
      <c r="I64" s="41">
        <v>396.9062071666342</v>
      </c>
      <c r="J64" s="41">
        <v>1630.0937928333658</v>
      </c>
      <c r="K64" s="46">
        <v>17.23</v>
      </c>
      <c r="L64" s="46">
        <v>17.59</v>
      </c>
      <c r="M64" s="46">
        <v>14.94</v>
      </c>
      <c r="N64" s="46">
        <v>0.87999999999999901</v>
      </c>
      <c r="O64" s="41">
        <v>2.6500000000000004</v>
      </c>
      <c r="P64" s="41">
        <v>1.7700000000000014</v>
      </c>
      <c r="Q64" s="48">
        <v>0.59954751131221706</v>
      </c>
      <c r="R64" s="48">
        <v>0.40045248868778294</v>
      </c>
      <c r="S64" s="46">
        <v>2749.4799800000001</v>
      </c>
      <c r="T64" s="46">
        <v>2777.110107</v>
      </c>
      <c r="U64" s="46">
        <v>2744.3798830000001</v>
      </c>
      <c r="V64" s="46">
        <v>3391360000</v>
      </c>
      <c r="W64" s="2">
        <v>-15.830078999999841</v>
      </c>
      <c r="X64" s="41">
        <v>32.730223999999907</v>
      </c>
      <c r="Y64" s="41">
        <v>48.560302999999749</v>
      </c>
      <c r="Z64" s="41">
        <v>1365472418.0179093</v>
      </c>
      <c r="AA64" s="41">
        <v>2025887581.9820907</v>
      </c>
      <c r="AB64" s="46">
        <v>125.699997</v>
      </c>
      <c r="AC64" s="46">
        <v>125.760002</v>
      </c>
      <c r="AD64" s="46">
        <v>125.339996</v>
      </c>
      <c r="AE64" s="46">
        <v>3777000</v>
      </c>
      <c r="AF64" s="2">
        <v>-8.0002000000007456E-2</v>
      </c>
      <c r="AG64" s="42">
        <v>0.42000600000000077</v>
      </c>
      <c r="AH64" s="42">
        <v>0.50000800000000822</v>
      </c>
      <c r="AI64" s="41">
        <v>1724281.0022456043</v>
      </c>
      <c r="AJ64" s="41">
        <v>2052718.9977543957</v>
      </c>
      <c r="AK64" s="46">
        <v>10.41</v>
      </c>
      <c r="AL64" s="46">
        <v>10.53</v>
      </c>
      <c r="AM64" s="46">
        <v>10.36</v>
      </c>
      <c r="AN64" s="46">
        <v>12</v>
      </c>
      <c r="AO64" s="46">
        <v>8196.9</v>
      </c>
      <c r="AP64" s="46">
        <v>9313.0300000000007</v>
      </c>
      <c r="AQ64" s="46">
        <v>7955.06</v>
      </c>
      <c r="AR64" s="46">
        <v>12</v>
      </c>
      <c r="AS64" s="46">
        <v>-947.25</v>
      </c>
      <c r="AT64" s="42">
        <v>1357.9700000000003</v>
      </c>
      <c r="AU64" s="42">
        <v>2305.2200000000003</v>
      </c>
      <c r="AV64" s="41">
        <v>4.4484834256481376</v>
      </c>
      <c r="AW64" s="41">
        <v>7.5515165743518624</v>
      </c>
      <c r="AX64" s="50">
        <v>0.79999999999995453</v>
      </c>
    </row>
    <row r="65" spans="1:50" x14ac:dyDescent="0.25">
      <c r="A65" s="38">
        <v>43174</v>
      </c>
      <c r="B65" s="30">
        <v>8290</v>
      </c>
      <c r="C65" s="30">
        <v>8470</v>
      </c>
      <c r="D65" s="30">
        <v>7680</v>
      </c>
      <c r="E65" s="30">
        <v>14139</v>
      </c>
      <c r="F65" s="30">
        <v>53.889999999999418</v>
      </c>
      <c r="G65" s="41">
        <v>790</v>
      </c>
      <c r="H65" s="41">
        <v>736.11000000000058</v>
      </c>
      <c r="I65" s="41">
        <v>7319.1382010471043</v>
      </c>
      <c r="J65" s="41">
        <v>6819.8617989528966</v>
      </c>
      <c r="K65" s="46">
        <v>16.59</v>
      </c>
      <c r="L65" s="46">
        <v>17.41</v>
      </c>
      <c r="M65" s="46">
        <v>15.96</v>
      </c>
      <c r="N65" s="46">
        <v>-0.64000000000000057</v>
      </c>
      <c r="O65" s="41">
        <v>1.4499999999999993</v>
      </c>
      <c r="P65" s="41">
        <v>2.09</v>
      </c>
      <c r="Q65" s="48">
        <v>0.40960451977401119</v>
      </c>
      <c r="R65" s="48">
        <v>0.59039548022598876</v>
      </c>
      <c r="S65" s="46">
        <v>2747.330078</v>
      </c>
      <c r="T65" s="46">
        <v>2763.030029</v>
      </c>
      <c r="U65" s="46">
        <v>2741.469971</v>
      </c>
      <c r="V65" s="46">
        <v>3500330000</v>
      </c>
      <c r="W65" s="2">
        <v>-2.149902000000111</v>
      </c>
      <c r="X65" s="41">
        <v>21.560058000000026</v>
      </c>
      <c r="Y65" s="41">
        <v>23.709960000000137</v>
      </c>
      <c r="Z65" s="41">
        <v>1667048548.9787042</v>
      </c>
      <c r="AA65" s="41">
        <v>1833281451.0212958</v>
      </c>
      <c r="AB65" s="46">
        <v>124.900002</v>
      </c>
      <c r="AC65" s="46">
        <v>125.209999</v>
      </c>
      <c r="AD65" s="46">
        <v>124.720001</v>
      </c>
      <c r="AE65" s="46">
        <v>6130100</v>
      </c>
      <c r="AF65" s="2">
        <v>-0.79999499999999557</v>
      </c>
      <c r="AG65" s="42">
        <v>0.48999799999999993</v>
      </c>
      <c r="AH65" s="42">
        <v>1.2899929999999955</v>
      </c>
      <c r="AI65" s="41">
        <v>1687501.0827582877</v>
      </c>
      <c r="AJ65" s="41">
        <v>4442598.9172417121</v>
      </c>
      <c r="AK65" s="46">
        <v>10.4</v>
      </c>
      <c r="AL65" s="46">
        <v>10.54</v>
      </c>
      <c r="AM65" s="46">
        <v>10.16</v>
      </c>
      <c r="AN65" s="46">
        <v>14</v>
      </c>
      <c r="AO65" s="46">
        <v>8256.99</v>
      </c>
      <c r="AP65" s="46">
        <v>8413.11</v>
      </c>
      <c r="AQ65" s="46">
        <v>7676.52</v>
      </c>
      <c r="AR65" s="46">
        <v>14</v>
      </c>
      <c r="AS65" s="46">
        <v>60.090000000000146</v>
      </c>
      <c r="AT65" s="42">
        <v>736.59000000000015</v>
      </c>
      <c r="AU65" s="42">
        <v>676.5</v>
      </c>
      <c r="AV65" s="41">
        <v>7.2976668152771591</v>
      </c>
      <c r="AW65" s="41">
        <v>6.7023331847228409</v>
      </c>
      <c r="AX65" s="50">
        <v>-4.7999999999999545</v>
      </c>
    </row>
    <row r="66" spans="1:50" x14ac:dyDescent="0.25">
      <c r="A66" s="38">
        <v>43175</v>
      </c>
      <c r="B66" s="30">
        <v>8585</v>
      </c>
      <c r="C66" s="30">
        <v>8660</v>
      </c>
      <c r="D66" s="30">
        <v>7910</v>
      </c>
      <c r="E66" s="30">
        <v>9415</v>
      </c>
      <c r="F66" s="30">
        <v>295</v>
      </c>
      <c r="G66" s="41">
        <v>750</v>
      </c>
      <c r="H66" s="41">
        <v>455</v>
      </c>
      <c r="I66" s="41">
        <v>5859.9585062240667</v>
      </c>
      <c r="J66" s="41">
        <v>3555.0414937759338</v>
      </c>
      <c r="K66" s="46">
        <v>15.8</v>
      </c>
      <c r="L66" s="46">
        <v>16.719999000000001</v>
      </c>
      <c r="M66" s="46">
        <v>15.23</v>
      </c>
      <c r="N66" s="46">
        <v>-0.78999999999999915</v>
      </c>
      <c r="O66" s="41">
        <v>1.489999000000001</v>
      </c>
      <c r="P66" s="41">
        <v>2.2799990000000001</v>
      </c>
      <c r="Q66" s="48">
        <v>0.39522540860764399</v>
      </c>
      <c r="R66" s="48">
        <v>0.60477459139235601</v>
      </c>
      <c r="S66" s="46">
        <v>2752.01001</v>
      </c>
      <c r="T66" s="46">
        <v>2761.8500979999999</v>
      </c>
      <c r="U66" s="46">
        <v>2749.969971</v>
      </c>
      <c r="V66" s="46">
        <v>5372340000</v>
      </c>
      <c r="W66" s="2">
        <v>4.679932000000008</v>
      </c>
      <c r="X66" s="41">
        <v>14.520019999999931</v>
      </c>
      <c r="Y66" s="41">
        <v>9.8400879999999233</v>
      </c>
      <c r="Z66" s="41">
        <v>3202222430.4916916</v>
      </c>
      <c r="AA66" s="41">
        <v>2170117569.5083084</v>
      </c>
      <c r="AB66" s="46">
        <v>124.599998</v>
      </c>
      <c r="AC66" s="46">
        <v>124.870003</v>
      </c>
      <c r="AD66" s="46">
        <v>124.209999</v>
      </c>
      <c r="AE66" s="46">
        <v>7402200</v>
      </c>
      <c r="AF66" s="2">
        <v>-0.30000400000000127</v>
      </c>
      <c r="AG66" s="42">
        <v>0.6600040000000007</v>
      </c>
      <c r="AH66" s="42">
        <v>0.96000800000000197</v>
      </c>
      <c r="AI66" s="41">
        <v>3015707.0495774089</v>
      </c>
      <c r="AJ66" s="41">
        <v>4386492.9504225915</v>
      </c>
      <c r="AK66" s="46">
        <v>9.8800000000000008</v>
      </c>
      <c r="AL66" s="46">
        <v>10.55</v>
      </c>
      <c r="AM66" s="46">
        <v>9.86</v>
      </c>
      <c r="AN66" s="46">
        <v>11</v>
      </c>
      <c r="AO66" s="46">
        <v>8269.33</v>
      </c>
      <c r="AP66" s="46">
        <v>8599.5400000000009</v>
      </c>
      <c r="AQ66" s="46">
        <v>7924.2</v>
      </c>
      <c r="AR66" s="46">
        <v>11</v>
      </c>
      <c r="AS66" s="46">
        <v>12.340000000000146</v>
      </c>
      <c r="AT66" s="42">
        <v>675.34000000000106</v>
      </c>
      <c r="AU66" s="42">
        <v>663.00000000000091</v>
      </c>
      <c r="AV66" s="41">
        <v>5.5507120761540421</v>
      </c>
      <c r="AW66" s="41">
        <v>5.4492879238459579</v>
      </c>
      <c r="AX66" s="50">
        <v>-8.6500000000000909</v>
      </c>
    </row>
    <row r="67" spans="1:50" x14ac:dyDescent="0.25">
      <c r="A67" s="38">
        <v>43178</v>
      </c>
      <c r="B67" s="30">
        <v>8445</v>
      </c>
      <c r="C67" s="30">
        <v>8730</v>
      </c>
      <c r="D67" s="30">
        <v>8100</v>
      </c>
      <c r="E67" s="30">
        <v>7529</v>
      </c>
      <c r="F67" s="30">
        <v>-140</v>
      </c>
      <c r="G67" s="41">
        <v>630</v>
      </c>
      <c r="H67" s="41">
        <v>770</v>
      </c>
      <c r="I67" s="41">
        <v>3388.05</v>
      </c>
      <c r="J67" s="41">
        <v>4140.95</v>
      </c>
      <c r="K67" s="46">
        <v>19.02</v>
      </c>
      <c r="L67" s="46">
        <v>21.870000999999998</v>
      </c>
      <c r="M67" s="46">
        <v>16.559999000000001</v>
      </c>
      <c r="N67" s="46">
        <v>3.2199999999999989</v>
      </c>
      <c r="O67" s="41">
        <v>6.0700009999999978</v>
      </c>
      <c r="P67" s="41">
        <v>2.8500009999999989</v>
      </c>
      <c r="Q67" s="48">
        <v>0.68049323307326615</v>
      </c>
      <c r="R67" s="48">
        <v>0.31950676692673385</v>
      </c>
      <c r="S67" s="46">
        <v>2712.919922</v>
      </c>
      <c r="T67" s="46">
        <v>2741.3798830000001</v>
      </c>
      <c r="U67" s="46">
        <v>2694.5900879999999</v>
      </c>
      <c r="V67" s="46">
        <v>3302130000</v>
      </c>
      <c r="W67" s="2">
        <v>-39.090087999999923</v>
      </c>
      <c r="X67" s="41">
        <v>46.78979500000014</v>
      </c>
      <c r="Y67" s="41">
        <v>85.879883000000063</v>
      </c>
      <c r="Z67" s="41">
        <v>1164591548.6683416</v>
      </c>
      <c r="AA67" s="41">
        <v>2137538451.3316584</v>
      </c>
      <c r="AB67" s="46">
        <v>124.870003</v>
      </c>
      <c r="AC67" s="46">
        <v>125.160004</v>
      </c>
      <c r="AD67" s="46">
        <v>124.41999800000001</v>
      </c>
      <c r="AE67" s="46">
        <v>4335400</v>
      </c>
      <c r="AF67" s="2">
        <v>0.27000499999999761</v>
      </c>
      <c r="AG67" s="42">
        <v>0.74000599999999395</v>
      </c>
      <c r="AH67" s="42">
        <v>0.47000099999999634</v>
      </c>
      <c r="AI67" s="41">
        <v>2651407.8120209216</v>
      </c>
      <c r="AJ67" s="41">
        <v>1683992.1879790782</v>
      </c>
      <c r="AK67" s="46">
        <v>10.99</v>
      </c>
      <c r="AL67" s="46">
        <v>11.13</v>
      </c>
      <c r="AM67" s="46">
        <v>10.27</v>
      </c>
      <c r="AN67" s="46">
        <v>12</v>
      </c>
      <c r="AO67" s="46">
        <v>8594.19</v>
      </c>
      <c r="AP67" s="46">
        <v>8702.4599999999991</v>
      </c>
      <c r="AQ67" s="46">
        <v>8129.48</v>
      </c>
      <c r="AR67" s="46">
        <v>12</v>
      </c>
      <c r="AS67" s="46">
        <v>324.86000000000058</v>
      </c>
      <c r="AT67" s="42">
        <v>572.97999999999956</v>
      </c>
      <c r="AU67" s="42">
        <v>248.11999999999898</v>
      </c>
      <c r="AV67" s="41">
        <v>8.3738399707709252</v>
      </c>
      <c r="AW67" s="41">
        <v>3.6261600292290743</v>
      </c>
      <c r="AX67" s="50">
        <v>2.3000000000001819</v>
      </c>
    </row>
    <row r="68" spans="1:50" x14ac:dyDescent="0.25">
      <c r="A68" s="38">
        <v>43179</v>
      </c>
      <c r="B68" s="30">
        <v>9020</v>
      </c>
      <c r="C68" s="30">
        <v>9040</v>
      </c>
      <c r="D68" s="30">
        <v>8330</v>
      </c>
      <c r="E68" s="30">
        <v>6244</v>
      </c>
      <c r="F68" s="30">
        <v>575</v>
      </c>
      <c r="G68" s="41">
        <v>710</v>
      </c>
      <c r="H68" s="41">
        <v>135</v>
      </c>
      <c r="I68" s="41">
        <v>5246.4378698224855</v>
      </c>
      <c r="J68" s="41">
        <v>997.56213017751475</v>
      </c>
      <c r="K68" s="46">
        <v>18.200001</v>
      </c>
      <c r="L68" s="46">
        <v>19.309999000000001</v>
      </c>
      <c r="M68" s="46">
        <v>18.09</v>
      </c>
      <c r="N68" s="46">
        <v>-0.81999899999999926</v>
      </c>
      <c r="O68" s="41">
        <v>1.2199990000000014</v>
      </c>
      <c r="P68" s="41">
        <v>2.0399980000000006</v>
      </c>
      <c r="Q68" s="48">
        <v>0.37423316647223925</v>
      </c>
      <c r="R68" s="48">
        <v>0.62576683352776075</v>
      </c>
      <c r="S68" s="46">
        <v>2716.9399410000001</v>
      </c>
      <c r="T68" s="46">
        <v>2724.219971</v>
      </c>
      <c r="U68" s="46">
        <v>2710.0500489999999</v>
      </c>
      <c r="V68" s="46">
        <v>3261030000</v>
      </c>
      <c r="W68" s="2">
        <v>4.0200190000000475</v>
      </c>
      <c r="X68" s="41">
        <v>14.169922000000042</v>
      </c>
      <c r="Y68" s="41">
        <v>10.149902999999995</v>
      </c>
      <c r="Z68" s="41">
        <v>1900035906.4943957</v>
      </c>
      <c r="AA68" s="41">
        <v>1360994093.5056043</v>
      </c>
      <c r="AB68" s="46">
        <v>124.30999799999999</v>
      </c>
      <c r="AC68" s="46">
        <v>124.550003</v>
      </c>
      <c r="AD68" s="46">
        <v>123.959999</v>
      </c>
      <c r="AE68" s="46">
        <v>3399400</v>
      </c>
      <c r="AF68" s="2">
        <v>-0.56000500000000386</v>
      </c>
      <c r="AG68" s="42">
        <v>0.59000400000000752</v>
      </c>
      <c r="AH68" s="42">
        <v>1.1500090000000114</v>
      </c>
      <c r="AI68" s="41">
        <v>1152669.317757973</v>
      </c>
      <c r="AJ68" s="41">
        <v>2246730.682242027</v>
      </c>
      <c r="AK68" s="46">
        <v>11.01</v>
      </c>
      <c r="AL68" s="46">
        <v>11.7</v>
      </c>
      <c r="AM68" s="46">
        <v>10.68</v>
      </c>
      <c r="AN68" s="46">
        <v>12</v>
      </c>
      <c r="AO68" s="46">
        <v>8915.9</v>
      </c>
      <c r="AP68" s="46">
        <v>9035.35</v>
      </c>
      <c r="AQ68" s="46">
        <v>8324.26</v>
      </c>
      <c r="AR68" s="46">
        <v>12</v>
      </c>
      <c r="AS68" s="46">
        <v>321.70999999999913</v>
      </c>
      <c r="AT68" s="42">
        <v>711.09000000000015</v>
      </c>
      <c r="AU68" s="42">
        <v>389.38000000000102</v>
      </c>
      <c r="AV68" s="41">
        <v>7.7540323679882164</v>
      </c>
      <c r="AW68" s="41">
        <v>4.2459676320117836</v>
      </c>
      <c r="AX68" s="50">
        <v>-1.4000000000000909</v>
      </c>
    </row>
    <row r="69" spans="1:50" x14ac:dyDescent="0.25">
      <c r="A69" s="38">
        <v>43180</v>
      </c>
      <c r="B69" s="30">
        <v>8910</v>
      </c>
      <c r="C69" s="30">
        <v>9190</v>
      </c>
      <c r="D69" s="30">
        <v>8790</v>
      </c>
      <c r="E69" s="30">
        <v>4237</v>
      </c>
      <c r="F69" s="30">
        <v>-110</v>
      </c>
      <c r="G69" s="41">
        <v>400</v>
      </c>
      <c r="H69" s="41">
        <v>510</v>
      </c>
      <c r="I69" s="41">
        <v>1862.4175824175825</v>
      </c>
      <c r="J69" s="41">
        <v>2374.5824175824177</v>
      </c>
      <c r="K69" s="46">
        <v>17.860001</v>
      </c>
      <c r="L69" s="46">
        <v>18.370000999999998</v>
      </c>
      <c r="M69" s="46">
        <v>16.260000000000002</v>
      </c>
      <c r="N69" s="46">
        <v>-0.33999999999999986</v>
      </c>
      <c r="O69" s="41">
        <v>2.1100009999999969</v>
      </c>
      <c r="P69" s="41">
        <v>2.4500009999999968</v>
      </c>
      <c r="Q69" s="48">
        <v>0.46271931459679183</v>
      </c>
      <c r="R69" s="48">
        <v>0.53728068540320817</v>
      </c>
      <c r="S69" s="46">
        <v>2711.929932</v>
      </c>
      <c r="T69" s="46">
        <v>2739.139893</v>
      </c>
      <c r="U69" s="46">
        <v>2709.790039</v>
      </c>
      <c r="V69" s="46">
        <v>3415510000</v>
      </c>
      <c r="W69" s="2">
        <v>-5.0100090000000819</v>
      </c>
      <c r="X69" s="41">
        <v>29.34985400000005</v>
      </c>
      <c r="Y69" s="41">
        <v>34.359863000000132</v>
      </c>
      <c r="Z69" s="41">
        <v>1573460447.7295024</v>
      </c>
      <c r="AA69" s="41">
        <v>1842049552.2704976</v>
      </c>
      <c r="AB69" s="46">
        <v>126.480003</v>
      </c>
      <c r="AC69" s="46">
        <v>126.760002</v>
      </c>
      <c r="AD69" s="46">
        <v>125.029999</v>
      </c>
      <c r="AE69" s="46">
        <v>12532000</v>
      </c>
      <c r="AF69" s="2">
        <v>2.1700050000000033</v>
      </c>
      <c r="AG69" s="42">
        <v>2.450004000000007</v>
      </c>
      <c r="AH69" s="42">
        <v>0.27999900000000366</v>
      </c>
      <c r="AI69" s="41">
        <v>11246672.669590462</v>
      </c>
      <c r="AJ69" s="41">
        <v>1285327.3304095389</v>
      </c>
      <c r="AK69" s="46">
        <v>10.91</v>
      </c>
      <c r="AL69" s="46">
        <v>11.58</v>
      </c>
      <c r="AM69" s="46">
        <v>8.9</v>
      </c>
      <c r="AN69" s="46">
        <v>10</v>
      </c>
      <c r="AO69" s="46">
        <v>8895.4</v>
      </c>
      <c r="AP69" s="46">
        <v>9159.9</v>
      </c>
      <c r="AQ69" s="46">
        <v>8765.57</v>
      </c>
      <c r="AR69" s="46">
        <v>10</v>
      </c>
      <c r="AS69" s="46">
        <v>-20.5</v>
      </c>
      <c r="AT69" s="42">
        <v>394.32999999999993</v>
      </c>
      <c r="AU69" s="42">
        <v>414.82999999999993</v>
      </c>
      <c r="AV69" s="41">
        <v>4.8733254238963868</v>
      </c>
      <c r="AW69" s="41">
        <v>5.1266745761036132</v>
      </c>
      <c r="AX69" s="50">
        <v>10.349999999999909</v>
      </c>
    </row>
    <row r="70" spans="1:50" x14ac:dyDescent="0.25">
      <c r="A70" s="38">
        <v>43181</v>
      </c>
      <c r="B70" s="30">
        <v>8600</v>
      </c>
      <c r="C70" s="30">
        <v>9110</v>
      </c>
      <c r="D70" s="30">
        <v>8500</v>
      </c>
      <c r="E70" s="30">
        <v>4210</v>
      </c>
      <c r="F70" s="30">
        <v>-310</v>
      </c>
      <c r="G70" s="41">
        <v>610</v>
      </c>
      <c r="H70" s="41">
        <v>920</v>
      </c>
      <c r="I70" s="41">
        <v>1678.4967320261437</v>
      </c>
      <c r="J70" s="41">
        <v>2531.5032679738561</v>
      </c>
      <c r="K70" s="46">
        <v>23.34</v>
      </c>
      <c r="L70" s="46">
        <v>23.809999000000001</v>
      </c>
      <c r="M70" s="46">
        <v>18.120000999999998</v>
      </c>
      <c r="N70" s="46">
        <v>5.4799989999999994</v>
      </c>
      <c r="O70" s="41">
        <v>5.9499980000000008</v>
      </c>
      <c r="P70" s="41">
        <v>0.46999900000000139</v>
      </c>
      <c r="Q70" s="48">
        <v>0.92679139881217998</v>
      </c>
      <c r="R70" s="48">
        <v>7.3208601187820063E-2</v>
      </c>
      <c r="S70" s="46">
        <v>2643.6899410000001</v>
      </c>
      <c r="T70" s="46">
        <v>2695.679932</v>
      </c>
      <c r="U70" s="46">
        <v>2641.5900879999999</v>
      </c>
      <c r="V70" s="46">
        <v>3739800000</v>
      </c>
      <c r="W70" s="2">
        <v>-68.239990999999918</v>
      </c>
      <c r="X70" s="41">
        <v>54.089844000000085</v>
      </c>
      <c r="Y70" s="41">
        <v>122.329835</v>
      </c>
      <c r="Z70" s="41">
        <v>1146613573.5979898</v>
      </c>
      <c r="AA70" s="41">
        <v>2593186426.4020104</v>
      </c>
      <c r="AB70" s="46">
        <v>125.980003</v>
      </c>
      <c r="AC70" s="46">
        <v>126.339996</v>
      </c>
      <c r="AD70" s="46">
        <v>125.639999</v>
      </c>
      <c r="AE70" s="46">
        <v>5298700</v>
      </c>
      <c r="AF70" s="2">
        <v>-0.5</v>
      </c>
      <c r="AG70" s="42">
        <v>0.69999699999999621</v>
      </c>
      <c r="AH70" s="42">
        <v>1.1999969999999962</v>
      </c>
      <c r="AI70" s="41">
        <v>1952150.4298960916</v>
      </c>
      <c r="AJ70" s="41">
        <v>3346549.5701039084</v>
      </c>
      <c r="AK70" s="46">
        <v>11.24</v>
      </c>
      <c r="AL70" s="46">
        <v>11.35</v>
      </c>
      <c r="AM70" s="46">
        <v>10.81</v>
      </c>
      <c r="AN70" s="46">
        <v>10</v>
      </c>
      <c r="AO70" s="46">
        <v>8712.89</v>
      </c>
      <c r="AP70" s="46">
        <v>9084.77</v>
      </c>
      <c r="AQ70" s="46">
        <v>8495.1</v>
      </c>
      <c r="AR70" s="46">
        <v>10</v>
      </c>
      <c r="AS70" s="46">
        <v>-182.51000000000022</v>
      </c>
      <c r="AT70" s="42">
        <v>589.67000000000007</v>
      </c>
      <c r="AU70" s="42">
        <v>772.18000000000029</v>
      </c>
      <c r="AV70" s="41">
        <v>4.3299188603737555</v>
      </c>
      <c r="AW70" s="41">
        <v>5.6700811396262445</v>
      </c>
      <c r="AX70" s="50">
        <v>7.8000000000001819</v>
      </c>
    </row>
    <row r="71" spans="1:50" x14ac:dyDescent="0.25">
      <c r="A71" s="38">
        <v>43182</v>
      </c>
      <c r="B71" s="30">
        <v>8605</v>
      </c>
      <c r="C71" s="30">
        <v>8780</v>
      </c>
      <c r="D71" s="30">
        <v>8280</v>
      </c>
      <c r="E71" s="30">
        <v>3769</v>
      </c>
      <c r="F71" s="30">
        <v>5</v>
      </c>
      <c r="G71" s="41">
        <v>500</v>
      </c>
      <c r="H71" s="41">
        <v>495</v>
      </c>
      <c r="I71" s="41">
        <v>1893.9698492462312</v>
      </c>
      <c r="J71" s="41">
        <v>1875.0301507537688</v>
      </c>
      <c r="K71" s="46">
        <v>24.870000999999998</v>
      </c>
      <c r="L71" s="46">
        <v>26.01</v>
      </c>
      <c r="M71" s="46">
        <v>21.629999000000002</v>
      </c>
      <c r="N71" s="46">
        <v>1.5300009999999986</v>
      </c>
      <c r="O71" s="41">
        <v>4.380001</v>
      </c>
      <c r="P71" s="41">
        <v>2.8500000000000014</v>
      </c>
      <c r="Q71" s="48">
        <v>0.60580918315225674</v>
      </c>
      <c r="R71" s="48">
        <v>0.39419081684774332</v>
      </c>
      <c r="S71" s="46">
        <v>2588.26001</v>
      </c>
      <c r="T71" s="46">
        <v>2657.669922</v>
      </c>
      <c r="U71" s="46">
        <v>2585.889893</v>
      </c>
      <c r="V71" s="46">
        <v>3815080000</v>
      </c>
      <c r="W71" s="2">
        <v>-55.429931000000124</v>
      </c>
      <c r="X71" s="41">
        <v>71.780029000000013</v>
      </c>
      <c r="Y71" s="41">
        <v>127.20996000000014</v>
      </c>
      <c r="Z71" s="41">
        <v>1376182562.8188753</v>
      </c>
      <c r="AA71" s="41">
        <v>2438897437.1811247</v>
      </c>
      <c r="AB71" s="46">
        <v>127.610001</v>
      </c>
      <c r="AC71" s="46">
        <v>128.05999800000001</v>
      </c>
      <c r="AD71" s="46">
        <v>127.610001</v>
      </c>
      <c r="AE71" s="46">
        <v>12025900</v>
      </c>
      <c r="AF71" s="2">
        <v>1.6299980000000005</v>
      </c>
      <c r="AG71" s="42">
        <v>2.0799950000000109</v>
      </c>
      <c r="AH71" s="42">
        <v>0.44999700000001042</v>
      </c>
      <c r="AI71" s="41">
        <v>9886913.4252202865</v>
      </c>
      <c r="AJ71" s="41">
        <v>2138986.5747797145</v>
      </c>
      <c r="AK71" s="46">
        <v>13.46</v>
      </c>
      <c r="AL71" s="46">
        <v>13.46</v>
      </c>
      <c r="AM71" s="46">
        <v>11.24</v>
      </c>
      <c r="AN71" s="46">
        <v>10</v>
      </c>
      <c r="AO71" s="46">
        <v>8918.74</v>
      </c>
      <c r="AP71" s="46">
        <v>8918.74</v>
      </c>
      <c r="AQ71" s="46">
        <v>8296.33</v>
      </c>
      <c r="AR71" s="46">
        <v>10</v>
      </c>
      <c r="AS71" s="46">
        <v>205.85000000000036</v>
      </c>
      <c r="AT71" s="42">
        <v>622.40999999999985</v>
      </c>
      <c r="AU71" s="42">
        <v>416.55999999999949</v>
      </c>
      <c r="AV71" s="41">
        <v>5.9906445806904935</v>
      </c>
      <c r="AW71" s="41">
        <v>4.0093554193095065</v>
      </c>
      <c r="AX71" s="50">
        <v>17.449999999999818</v>
      </c>
    </row>
    <row r="72" spans="1:50" x14ac:dyDescent="0.25">
      <c r="A72" s="38">
        <v>43185</v>
      </c>
      <c r="B72" s="30">
        <v>7920</v>
      </c>
      <c r="C72" s="30">
        <v>8690</v>
      </c>
      <c r="D72" s="30">
        <v>7840</v>
      </c>
      <c r="E72" s="30">
        <v>3702</v>
      </c>
      <c r="F72" s="30">
        <v>-685</v>
      </c>
      <c r="G72" s="41">
        <v>850</v>
      </c>
      <c r="H72" s="41">
        <v>1535</v>
      </c>
      <c r="I72" s="41">
        <v>1319.3710691823899</v>
      </c>
      <c r="J72" s="41">
        <v>2382.6289308176101</v>
      </c>
      <c r="K72" s="46">
        <v>21.030000999999999</v>
      </c>
      <c r="L72" s="46">
        <v>24.540001</v>
      </c>
      <c r="M72" s="46">
        <v>20.709999</v>
      </c>
      <c r="N72" s="46">
        <v>-3.84</v>
      </c>
      <c r="O72" s="41">
        <v>3.8300020000000004</v>
      </c>
      <c r="P72" s="41">
        <v>7.6700020000000002</v>
      </c>
      <c r="Q72" s="48">
        <v>0.33304353633268302</v>
      </c>
      <c r="R72" s="48">
        <v>0.66695646366731698</v>
      </c>
      <c r="S72" s="46">
        <v>2658.5500489999999</v>
      </c>
      <c r="T72" s="46">
        <v>2661.360107</v>
      </c>
      <c r="U72" s="46">
        <v>2601.8100589999999</v>
      </c>
      <c r="V72" s="46">
        <v>3511100000</v>
      </c>
      <c r="W72" s="2">
        <v>70.290038999999979</v>
      </c>
      <c r="X72" s="41">
        <v>73.100097000000005</v>
      </c>
      <c r="Y72" s="41">
        <v>2.8100580000000264</v>
      </c>
      <c r="Z72" s="41">
        <v>3381125365.5943651</v>
      </c>
      <c r="AA72" s="41">
        <v>129974634.40563504</v>
      </c>
      <c r="AB72" s="46">
        <v>128.279999</v>
      </c>
      <c r="AC72" s="46">
        <v>128.58000200000001</v>
      </c>
      <c r="AD72" s="46">
        <v>128.009995</v>
      </c>
      <c r="AE72" s="46">
        <v>6169800</v>
      </c>
      <c r="AF72" s="2">
        <v>0.66999800000000675</v>
      </c>
      <c r="AG72" s="42">
        <v>0.97000100000001055</v>
      </c>
      <c r="AH72" s="42">
        <v>0.30000300000000379</v>
      </c>
      <c r="AI72" s="41">
        <v>4712356.9451749744</v>
      </c>
      <c r="AJ72" s="41">
        <v>1457443.0548250261</v>
      </c>
      <c r="AK72" s="46">
        <v>12.95</v>
      </c>
      <c r="AL72" s="46">
        <v>13.46</v>
      </c>
      <c r="AM72" s="46">
        <v>12.75</v>
      </c>
      <c r="AN72" s="46">
        <v>12</v>
      </c>
      <c r="AO72" s="46">
        <v>8138.34</v>
      </c>
      <c r="AP72" s="46">
        <v>8489.61</v>
      </c>
      <c r="AQ72" s="46">
        <v>7863.21</v>
      </c>
      <c r="AR72" s="46">
        <v>12</v>
      </c>
      <c r="AS72" s="46">
        <v>-780.39999999999964</v>
      </c>
      <c r="AT72" s="42">
        <v>626.40000000000055</v>
      </c>
      <c r="AU72" s="42">
        <v>1406.8000000000002</v>
      </c>
      <c r="AV72" s="41">
        <v>3.6970293133976018</v>
      </c>
      <c r="AW72" s="41">
        <v>8.3029706866023982</v>
      </c>
      <c r="AX72" s="50">
        <v>5.8000000000001819</v>
      </c>
    </row>
    <row r="73" spans="1:50" x14ac:dyDescent="0.25">
      <c r="A73" s="38">
        <v>43186</v>
      </c>
      <c r="B73" s="30">
        <v>7890</v>
      </c>
      <c r="C73" s="30">
        <v>8280</v>
      </c>
      <c r="D73" s="30">
        <v>7740</v>
      </c>
      <c r="E73" s="30">
        <v>5746</v>
      </c>
      <c r="F73" s="30">
        <v>-30</v>
      </c>
      <c r="G73" s="41">
        <v>540</v>
      </c>
      <c r="H73" s="41">
        <v>570</v>
      </c>
      <c r="I73" s="41">
        <v>2795.3513513513512</v>
      </c>
      <c r="J73" s="41">
        <v>2950.6486486486488</v>
      </c>
      <c r="K73" s="46">
        <v>22.5</v>
      </c>
      <c r="L73" s="46">
        <v>24.059999000000001</v>
      </c>
      <c r="M73" s="46">
        <v>19.84</v>
      </c>
      <c r="N73" s="46">
        <v>1.4699990000000014</v>
      </c>
      <c r="O73" s="41">
        <v>4.2199990000000014</v>
      </c>
      <c r="P73" s="41">
        <v>2.75</v>
      </c>
      <c r="Q73" s="48">
        <v>0.60545188026569308</v>
      </c>
      <c r="R73" s="48">
        <v>0.39454811973430692</v>
      </c>
      <c r="S73" s="46">
        <v>2612.6201169999999</v>
      </c>
      <c r="T73" s="46">
        <v>2674.780029</v>
      </c>
      <c r="U73" s="46">
        <v>2596.1201169999999</v>
      </c>
      <c r="V73" s="46">
        <v>3706350000</v>
      </c>
      <c r="W73" s="2">
        <v>-45.929932000000008</v>
      </c>
      <c r="X73" s="41">
        <v>78.659912000000077</v>
      </c>
      <c r="Y73" s="41">
        <v>124.58984400000008</v>
      </c>
      <c r="Z73" s="41">
        <v>1434398596.9715016</v>
      </c>
      <c r="AA73" s="41">
        <v>2271951403.0284986</v>
      </c>
      <c r="AB73" s="46">
        <v>127.489998</v>
      </c>
      <c r="AC73" s="46">
        <v>127.620003</v>
      </c>
      <c r="AD73" s="46">
        <v>127.050003</v>
      </c>
      <c r="AE73" s="46">
        <v>6180700</v>
      </c>
      <c r="AF73" s="2">
        <v>-0.79000100000000373</v>
      </c>
      <c r="AG73" s="42">
        <v>0.56999999999999318</v>
      </c>
      <c r="AH73" s="42">
        <v>1.3600009999999969</v>
      </c>
      <c r="AI73" s="41">
        <v>1825387.1371050978</v>
      </c>
      <c r="AJ73" s="41">
        <v>4355312.8628949029</v>
      </c>
      <c r="AK73" s="46">
        <v>12.22</v>
      </c>
      <c r="AL73" s="46">
        <v>12.48</v>
      </c>
      <c r="AM73" s="46">
        <v>11.38</v>
      </c>
      <c r="AN73" s="46">
        <v>11</v>
      </c>
      <c r="AO73" s="46">
        <v>7790.16</v>
      </c>
      <c r="AP73" s="46">
        <v>8211</v>
      </c>
      <c r="AQ73" s="46">
        <v>7751.31</v>
      </c>
      <c r="AR73" s="46">
        <v>11</v>
      </c>
      <c r="AS73" s="46">
        <v>-348.18000000000029</v>
      </c>
      <c r="AT73" s="42">
        <v>459.6899999999996</v>
      </c>
      <c r="AU73" s="42">
        <v>807.86999999999989</v>
      </c>
      <c r="AV73" s="41">
        <v>3.9892312789927087</v>
      </c>
      <c r="AW73" s="41">
        <v>7.0107687210072918</v>
      </c>
      <c r="AX73" s="50">
        <v>-10.950000000000045</v>
      </c>
    </row>
    <row r="74" spans="1:50" x14ac:dyDescent="0.25">
      <c r="A74" s="38">
        <v>43187</v>
      </c>
      <c r="B74" s="30">
        <v>7890</v>
      </c>
      <c r="C74" s="30">
        <v>8100</v>
      </c>
      <c r="D74" s="30">
        <v>7750</v>
      </c>
      <c r="E74" s="30">
        <v>4175</v>
      </c>
      <c r="F74" s="30">
        <v>0</v>
      </c>
      <c r="G74" s="41">
        <v>350</v>
      </c>
      <c r="H74" s="41">
        <v>350</v>
      </c>
      <c r="I74" s="41">
        <v>2087.5</v>
      </c>
      <c r="J74" s="41">
        <v>2087.5</v>
      </c>
      <c r="K74" s="46">
        <v>22.870000999999998</v>
      </c>
      <c r="L74" s="46">
        <v>24.940000999999999</v>
      </c>
      <c r="M74" s="46">
        <v>21.709999</v>
      </c>
      <c r="N74" s="46">
        <v>0.37000099999999847</v>
      </c>
      <c r="O74" s="41">
        <v>3.2300019999999989</v>
      </c>
      <c r="P74" s="41">
        <v>2.8600010000000005</v>
      </c>
      <c r="Q74" s="48">
        <v>0.53037773544610722</v>
      </c>
      <c r="R74" s="48">
        <v>0.46962226455389278</v>
      </c>
      <c r="S74" s="46">
        <v>2605</v>
      </c>
      <c r="T74" s="46">
        <v>2632.6499020000001</v>
      </c>
      <c r="U74" s="46">
        <v>2593.0600589999999</v>
      </c>
      <c r="V74" s="46">
        <v>3864500000</v>
      </c>
      <c r="W74" s="2">
        <v>-7.6201169999999365</v>
      </c>
      <c r="X74" s="41">
        <v>39.589843000000201</v>
      </c>
      <c r="Y74" s="41">
        <v>47.209960000000137</v>
      </c>
      <c r="Z74" s="41">
        <v>1762618611.8590634</v>
      </c>
      <c r="AA74" s="41">
        <v>2101881388.1409364</v>
      </c>
      <c r="AB74" s="46">
        <v>125.730003</v>
      </c>
      <c r="AC74" s="46">
        <v>126.610001</v>
      </c>
      <c r="AD74" s="46">
        <v>125.510002</v>
      </c>
      <c r="AE74" s="46">
        <v>10254900</v>
      </c>
      <c r="AF74" s="2">
        <v>-1.7599950000000035</v>
      </c>
      <c r="AG74" s="42">
        <v>1.0999989999999968</v>
      </c>
      <c r="AH74" s="42">
        <v>2.8599940000000004</v>
      </c>
      <c r="AI74" s="41">
        <v>2848585.7790910173</v>
      </c>
      <c r="AJ74" s="41">
        <v>7406314.2209089827</v>
      </c>
      <c r="AK74" s="46">
        <v>11.74</v>
      </c>
      <c r="AL74" s="46">
        <v>12.27</v>
      </c>
      <c r="AM74" s="46">
        <v>11.44</v>
      </c>
      <c r="AN74" s="46">
        <v>10</v>
      </c>
      <c r="AO74" s="46">
        <v>7937.2</v>
      </c>
      <c r="AP74" s="46">
        <v>8096.02</v>
      </c>
      <c r="AQ74" s="46">
        <v>7744.82</v>
      </c>
      <c r="AR74" s="46">
        <v>10</v>
      </c>
      <c r="AS74" s="46">
        <v>147.03999999999996</v>
      </c>
      <c r="AT74" s="42">
        <v>351.20000000000073</v>
      </c>
      <c r="AU74" s="42">
        <v>204.16000000000076</v>
      </c>
      <c r="AV74" s="41">
        <v>6.3238259867473312</v>
      </c>
      <c r="AW74" s="41">
        <v>3.6761740132526688</v>
      </c>
      <c r="AX74" s="50">
        <v>-9</v>
      </c>
    </row>
    <row r="75" spans="1:50" x14ac:dyDescent="0.25">
      <c r="A75" s="38">
        <v>43188</v>
      </c>
      <c r="B75" s="30">
        <v>7240</v>
      </c>
      <c r="C75" s="30">
        <v>7990</v>
      </c>
      <c r="D75" s="30">
        <v>7110</v>
      </c>
      <c r="E75" s="30">
        <v>4930</v>
      </c>
      <c r="F75" s="30">
        <v>-650</v>
      </c>
      <c r="G75" s="41">
        <v>880</v>
      </c>
      <c r="H75" s="41">
        <v>1530</v>
      </c>
      <c r="I75" s="41">
        <v>1800.1659751037344</v>
      </c>
      <c r="J75" s="41">
        <v>3129.8340248962654</v>
      </c>
      <c r="K75" s="46">
        <v>19.969999000000001</v>
      </c>
      <c r="L75" s="46">
        <v>23.049999</v>
      </c>
      <c r="M75" s="46">
        <v>19.600000000000001</v>
      </c>
      <c r="N75" s="46">
        <v>-2.9000019999999971</v>
      </c>
      <c r="O75" s="41">
        <v>3.4499989999999983</v>
      </c>
      <c r="P75" s="41">
        <v>6.3500009999999953</v>
      </c>
      <c r="Q75" s="48">
        <v>0.35204071428571432</v>
      </c>
      <c r="R75" s="48">
        <v>0.64795928571428563</v>
      </c>
      <c r="S75" s="46">
        <v>2640.8701169999999</v>
      </c>
      <c r="T75" s="46">
        <v>2659.070068</v>
      </c>
      <c r="U75" s="46">
        <v>2609.719971</v>
      </c>
      <c r="V75" s="46">
        <v>3565990000</v>
      </c>
      <c r="W75" s="2">
        <v>35.870116999999937</v>
      </c>
      <c r="X75" s="41">
        <v>54.070067999999992</v>
      </c>
      <c r="Y75" s="41">
        <v>18.199951000000056</v>
      </c>
      <c r="Z75" s="41">
        <v>2667957258.83675</v>
      </c>
      <c r="AA75" s="41">
        <v>898032741.16324997</v>
      </c>
      <c r="AB75" s="46">
        <v>125.790001</v>
      </c>
      <c r="AC75" s="46">
        <v>125.80999799999999</v>
      </c>
      <c r="AD75" s="46">
        <v>125.30999799999999</v>
      </c>
      <c r="AE75" s="46">
        <v>7102000</v>
      </c>
      <c r="AF75" s="2">
        <v>5.9998000000007323E-2</v>
      </c>
      <c r="AG75" s="42">
        <v>0.5</v>
      </c>
      <c r="AH75" s="42">
        <v>0.44000199999999268</v>
      </c>
      <c r="AI75" s="41">
        <v>3777651.5369116529</v>
      </c>
      <c r="AJ75" s="41">
        <v>3324348.4630883471</v>
      </c>
      <c r="AK75" s="46">
        <v>11.06</v>
      </c>
      <c r="AL75" s="46">
        <v>11.74</v>
      </c>
      <c r="AM75" s="46">
        <v>10.98</v>
      </c>
      <c r="AN75" s="46">
        <v>12</v>
      </c>
      <c r="AO75" s="46">
        <v>7086.49</v>
      </c>
      <c r="AP75" s="46">
        <v>7958.04</v>
      </c>
      <c r="AQ75" s="46">
        <v>6915.55</v>
      </c>
      <c r="AR75" s="46">
        <v>12</v>
      </c>
      <c r="AS75" s="46">
        <v>-850.71</v>
      </c>
      <c r="AT75" s="42">
        <v>1042.4899999999998</v>
      </c>
      <c r="AU75" s="42">
        <v>1893.1999999999998</v>
      </c>
      <c r="AV75" s="41">
        <v>4.2613082443991015</v>
      </c>
      <c r="AW75" s="41">
        <v>7.7386917556008985</v>
      </c>
      <c r="AX75" s="50">
        <v>-8.6000000000001364</v>
      </c>
    </row>
    <row r="76" spans="1:50" x14ac:dyDescent="0.25">
      <c r="A76" s="38">
        <v>43192</v>
      </c>
      <c r="B76" s="30">
        <v>6985</v>
      </c>
      <c r="C76" s="30">
        <v>7140</v>
      </c>
      <c r="D76" s="30">
        <v>6770</v>
      </c>
      <c r="E76" s="30">
        <v>4262</v>
      </c>
      <c r="F76" s="30">
        <v>-255</v>
      </c>
      <c r="G76" s="41">
        <v>370</v>
      </c>
      <c r="H76" s="41">
        <v>625</v>
      </c>
      <c r="I76" s="41">
        <v>1584.8643216080402</v>
      </c>
      <c r="J76" s="41">
        <v>2677.1356783919596</v>
      </c>
      <c r="K76" s="46">
        <v>23.620000999999998</v>
      </c>
      <c r="L76" s="46">
        <v>25.719999000000001</v>
      </c>
      <c r="M76" s="46">
        <v>20.440000999999999</v>
      </c>
      <c r="N76" s="46">
        <v>3.6500019999999971</v>
      </c>
      <c r="O76" s="41">
        <v>5.75</v>
      </c>
      <c r="P76" s="41">
        <v>2.0999980000000029</v>
      </c>
      <c r="Q76" s="48">
        <v>0.73248426305331515</v>
      </c>
      <c r="R76" s="48">
        <v>0.26751573694668485</v>
      </c>
      <c r="S76" s="46">
        <v>2581.8798830000001</v>
      </c>
      <c r="T76" s="46">
        <v>2638.3000489999999</v>
      </c>
      <c r="U76" s="46">
        <v>2553.8000489999999</v>
      </c>
      <c r="V76" s="46">
        <v>3598520000</v>
      </c>
      <c r="W76" s="2">
        <v>-58.990233999999873</v>
      </c>
      <c r="X76" s="41">
        <v>84.5</v>
      </c>
      <c r="Y76" s="41">
        <v>143.49023399999987</v>
      </c>
      <c r="Z76" s="41">
        <v>1333719145.1805789</v>
      </c>
      <c r="AA76" s="41">
        <v>2264800854.8194213</v>
      </c>
      <c r="AB76" s="46">
        <v>127.260002</v>
      </c>
      <c r="AC76" s="46">
        <v>127.540001</v>
      </c>
      <c r="AD76" s="46">
        <v>126.379997</v>
      </c>
      <c r="AE76" s="46">
        <v>11421100</v>
      </c>
      <c r="AF76" s="2">
        <v>1.4700009999999963</v>
      </c>
      <c r="AG76" s="42">
        <v>1.75</v>
      </c>
      <c r="AH76" s="42">
        <v>0.27999900000000366</v>
      </c>
      <c r="AI76" s="41">
        <v>9845780.7122072298</v>
      </c>
      <c r="AJ76" s="41">
        <v>1575319.2877927704</v>
      </c>
      <c r="AK76" s="46">
        <v>12.86</v>
      </c>
      <c r="AL76" s="46">
        <v>13.33</v>
      </c>
      <c r="AM76" s="46">
        <v>11.75</v>
      </c>
      <c r="AN76" s="46">
        <v>11</v>
      </c>
      <c r="AO76" s="46">
        <v>7049.79</v>
      </c>
      <c r="AP76" s="46">
        <v>7108.2</v>
      </c>
      <c r="AQ76" s="46">
        <v>6775.71</v>
      </c>
      <c r="AR76" s="46">
        <v>11</v>
      </c>
      <c r="AS76" s="46">
        <v>-36.699999999999818</v>
      </c>
      <c r="AT76" s="42">
        <v>332.48999999999978</v>
      </c>
      <c r="AU76" s="42">
        <v>369.1899999999996</v>
      </c>
      <c r="AV76" s="41">
        <v>5.2123332573252776</v>
      </c>
      <c r="AW76" s="41">
        <v>5.7876667426747224</v>
      </c>
      <c r="AX76" s="50">
        <v>-2.9555555555555202</v>
      </c>
    </row>
    <row r="77" spans="1:50" x14ac:dyDescent="0.25">
      <c r="A77" s="38">
        <v>43193</v>
      </c>
      <c r="B77" s="30">
        <v>7485</v>
      </c>
      <c r="C77" s="30">
        <v>7520</v>
      </c>
      <c r="D77" s="30">
        <v>6970</v>
      </c>
      <c r="E77" s="30">
        <v>3243</v>
      </c>
      <c r="F77" s="30">
        <v>500</v>
      </c>
      <c r="G77" s="41">
        <v>550</v>
      </c>
      <c r="H77" s="41">
        <v>50</v>
      </c>
      <c r="I77" s="41">
        <v>2972.75</v>
      </c>
      <c r="J77" s="41">
        <v>270.25</v>
      </c>
      <c r="K77" s="46">
        <v>21.1</v>
      </c>
      <c r="L77" s="46">
        <v>23.379999000000002</v>
      </c>
      <c r="M77" s="46">
        <v>20.92</v>
      </c>
      <c r="N77" s="46">
        <v>-2.520000999999997</v>
      </c>
      <c r="O77" s="41">
        <v>2.4599989999999998</v>
      </c>
      <c r="P77" s="41">
        <v>4.9799999999999969</v>
      </c>
      <c r="Q77" s="48">
        <v>0.33064507132326237</v>
      </c>
      <c r="R77" s="48">
        <v>0.66935492867673763</v>
      </c>
      <c r="S77" s="46">
        <v>2614.4499510000001</v>
      </c>
      <c r="T77" s="46">
        <v>2619.139893</v>
      </c>
      <c r="U77" s="46">
        <v>2575.48999</v>
      </c>
      <c r="V77" s="46">
        <v>3392810000</v>
      </c>
      <c r="W77" s="2">
        <v>32.570067999999992</v>
      </c>
      <c r="X77" s="41">
        <v>43.649902999999995</v>
      </c>
      <c r="Y77" s="41">
        <v>11.079835000000003</v>
      </c>
      <c r="Z77" s="41">
        <v>2705948042.3134861</v>
      </c>
      <c r="AA77" s="41">
        <v>686861957.68651414</v>
      </c>
      <c r="AB77" s="46">
        <v>126.300003</v>
      </c>
      <c r="AC77" s="46">
        <v>126.589996</v>
      </c>
      <c r="AD77" s="46">
        <v>126.010002</v>
      </c>
      <c r="AE77" s="46">
        <v>6083700</v>
      </c>
      <c r="AF77" s="2">
        <v>-0.95999899999999627</v>
      </c>
      <c r="AG77" s="42">
        <v>0.57999399999999923</v>
      </c>
      <c r="AH77" s="42">
        <v>1.5399929999999955</v>
      </c>
      <c r="AI77" s="41">
        <v>1664401.4787826547</v>
      </c>
      <c r="AJ77" s="41">
        <v>4419298.5212173453</v>
      </c>
      <c r="AK77" s="46">
        <v>11.8</v>
      </c>
      <c r="AL77" s="46">
        <v>12.86</v>
      </c>
      <c r="AM77" s="46">
        <v>11.74</v>
      </c>
      <c r="AN77" s="46">
        <v>10</v>
      </c>
      <c r="AO77" s="46">
        <v>7417.89</v>
      </c>
      <c r="AP77" s="46">
        <v>7506.68</v>
      </c>
      <c r="AQ77" s="46">
        <v>7022.99</v>
      </c>
      <c r="AR77" s="46">
        <v>10</v>
      </c>
      <c r="AS77" s="46">
        <v>368.10000000000036</v>
      </c>
      <c r="AT77" s="42">
        <v>483.69000000000051</v>
      </c>
      <c r="AU77" s="42">
        <v>115.59000000000015</v>
      </c>
      <c r="AV77" s="41">
        <v>8.0711854225070088</v>
      </c>
      <c r="AW77" s="41">
        <v>1.9288145774929919</v>
      </c>
      <c r="AX77" s="50">
        <v>3.8222222222223081</v>
      </c>
    </row>
    <row r="78" spans="1:50" x14ac:dyDescent="0.25">
      <c r="A78" s="38">
        <v>43194</v>
      </c>
      <c r="B78" s="30">
        <v>6890</v>
      </c>
      <c r="C78" s="30">
        <v>7440</v>
      </c>
      <c r="D78" s="30">
        <v>6740</v>
      </c>
      <c r="E78" s="30">
        <v>4693</v>
      </c>
      <c r="F78" s="30">
        <v>-595</v>
      </c>
      <c r="G78" s="41">
        <v>700</v>
      </c>
      <c r="H78" s="41">
        <v>1295</v>
      </c>
      <c r="I78" s="41">
        <v>1646.6666666666667</v>
      </c>
      <c r="J78" s="41">
        <v>3046.3333333333335</v>
      </c>
      <c r="K78" s="46">
        <v>20.059999000000001</v>
      </c>
      <c r="L78" s="46">
        <v>24.51</v>
      </c>
      <c r="M78" s="46">
        <v>19.860001</v>
      </c>
      <c r="N78" s="46">
        <v>-1.0400010000000002</v>
      </c>
      <c r="O78" s="41">
        <v>4.6499990000000011</v>
      </c>
      <c r="P78" s="41">
        <v>5.6900000000000013</v>
      </c>
      <c r="Q78" s="48">
        <v>0.44970981138392763</v>
      </c>
      <c r="R78" s="48">
        <v>0.55029018861607237</v>
      </c>
      <c r="S78" s="46">
        <v>2644.6899410000001</v>
      </c>
      <c r="T78" s="46">
        <v>2649.860107</v>
      </c>
      <c r="U78" s="46">
        <v>2573.610107</v>
      </c>
      <c r="V78" s="46">
        <v>3350340000</v>
      </c>
      <c r="W78" s="2">
        <v>30.239990000000034</v>
      </c>
      <c r="X78" s="41">
        <v>76.25</v>
      </c>
      <c r="Y78" s="41">
        <v>46.010009999999966</v>
      </c>
      <c r="Z78" s="41">
        <v>2089509276.1729701</v>
      </c>
      <c r="AA78" s="41">
        <v>1260830723.8270299</v>
      </c>
      <c r="AB78" s="46">
        <v>126.449997</v>
      </c>
      <c r="AC78" s="46">
        <v>127.529999</v>
      </c>
      <c r="AD78" s="46">
        <v>126.32</v>
      </c>
      <c r="AE78" s="46">
        <v>7488300</v>
      </c>
      <c r="AF78" s="2">
        <v>0.14999399999999241</v>
      </c>
      <c r="AG78" s="42">
        <v>1.2299959999999999</v>
      </c>
      <c r="AH78" s="42">
        <v>1.0800020000000075</v>
      </c>
      <c r="AI78" s="41">
        <v>3987267.1088026785</v>
      </c>
      <c r="AJ78" s="41">
        <v>3501032.8911973215</v>
      </c>
      <c r="AK78" s="46">
        <v>12</v>
      </c>
      <c r="AL78" s="46">
        <v>12.64</v>
      </c>
      <c r="AM78" s="46">
        <v>11.92</v>
      </c>
      <c r="AN78" s="46">
        <v>10</v>
      </c>
      <c r="AO78" s="46">
        <v>6789.3</v>
      </c>
      <c r="AP78" s="46">
        <v>7419.8</v>
      </c>
      <c r="AQ78" s="46">
        <v>6715.56</v>
      </c>
      <c r="AR78" s="46">
        <v>10</v>
      </c>
      <c r="AS78" s="46">
        <v>-628.59000000000015</v>
      </c>
      <c r="AT78" s="42">
        <v>704.23999999999978</v>
      </c>
      <c r="AU78" s="42">
        <v>1332.83</v>
      </c>
      <c r="AV78" s="41">
        <v>3.4571222392946725</v>
      </c>
      <c r="AW78" s="41">
        <v>6.542877760705327</v>
      </c>
      <c r="AX78" s="50">
        <v>3.8499999999999091</v>
      </c>
    </row>
    <row r="79" spans="1:50" x14ac:dyDescent="0.25">
      <c r="A79" s="38">
        <v>43195</v>
      </c>
      <c r="B79" s="30">
        <v>6770</v>
      </c>
      <c r="C79" s="30">
        <v>6920</v>
      </c>
      <c r="D79" s="30">
        <v>6560</v>
      </c>
      <c r="E79" s="30">
        <v>5778</v>
      </c>
      <c r="F79" s="30">
        <v>-120</v>
      </c>
      <c r="G79" s="41">
        <v>360</v>
      </c>
      <c r="H79" s="41">
        <v>480</v>
      </c>
      <c r="I79" s="41">
        <v>2476.2857142857142</v>
      </c>
      <c r="J79" s="41">
        <v>3301.7142857142858</v>
      </c>
      <c r="K79" s="46">
        <v>18.940000999999999</v>
      </c>
      <c r="L79" s="46">
        <v>20.209999</v>
      </c>
      <c r="M79" s="46">
        <v>18.57</v>
      </c>
      <c r="N79" s="46">
        <v>-1.1199980000000025</v>
      </c>
      <c r="O79" s="41">
        <v>1.6399989999999995</v>
      </c>
      <c r="P79" s="41">
        <v>2.759997000000002</v>
      </c>
      <c r="Q79" s="48">
        <v>0.37272738429762187</v>
      </c>
      <c r="R79" s="48">
        <v>0.62727261570237813</v>
      </c>
      <c r="S79" s="46">
        <v>2662.8400879999999</v>
      </c>
      <c r="T79" s="46">
        <v>2672.080078</v>
      </c>
      <c r="U79" s="46">
        <v>2649.580078</v>
      </c>
      <c r="V79" s="46">
        <v>3178970000</v>
      </c>
      <c r="W79" s="2">
        <v>18.150146999999833</v>
      </c>
      <c r="X79" s="41">
        <v>27.390136999999868</v>
      </c>
      <c r="Y79" s="41">
        <v>9.2399900000000343</v>
      </c>
      <c r="Z79" s="41">
        <v>2377071305.7830734</v>
      </c>
      <c r="AA79" s="41">
        <v>801898694.21692669</v>
      </c>
      <c r="AB79" s="46">
        <v>125.800003</v>
      </c>
      <c r="AC79" s="46">
        <v>126.08000199999999</v>
      </c>
      <c r="AD79" s="46">
        <v>125.43</v>
      </c>
      <c r="AE79" s="46">
        <v>5333000</v>
      </c>
      <c r="AF79" s="2">
        <v>-0.64999399999999241</v>
      </c>
      <c r="AG79" s="42">
        <v>0.65000199999998642</v>
      </c>
      <c r="AH79" s="42">
        <v>1.2999959999999788</v>
      </c>
      <c r="AI79" s="41">
        <v>1777673.9596655942</v>
      </c>
      <c r="AJ79" s="41">
        <v>3555326.0403344058</v>
      </c>
      <c r="AK79" s="46">
        <v>11.55</v>
      </c>
      <c r="AL79" s="46">
        <v>12.15</v>
      </c>
      <c r="AM79" s="46">
        <v>11.52</v>
      </c>
      <c r="AN79" s="46">
        <v>10</v>
      </c>
      <c r="AO79" s="46">
        <v>6774.75</v>
      </c>
      <c r="AP79" s="46">
        <v>6918.7</v>
      </c>
      <c r="AQ79" s="46">
        <v>6583.85</v>
      </c>
      <c r="AR79" s="46">
        <v>10</v>
      </c>
      <c r="AS79" s="46">
        <v>-14.550000000000182</v>
      </c>
      <c r="AT79" s="42">
        <v>334.84999999999945</v>
      </c>
      <c r="AU79" s="42">
        <v>349.39999999999964</v>
      </c>
      <c r="AV79" s="41">
        <v>4.8936792108147591</v>
      </c>
      <c r="AW79" s="41">
        <v>5.1063207891852409</v>
      </c>
      <c r="AX79" s="50">
        <v>-9.5999999999999091</v>
      </c>
    </row>
    <row r="80" spans="1:50" x14ac:dyDescent="0.25">
      <c r="A80" s="38">
        <v>43196</v>
      </c>
      <c r="B80" s="30">
        <v>6605</v>
      </c>
      <c r="C80" s="30">
        <v>6880</v>
      </c>
      <c r="D80" s="30">
        <v>6480</v>
      </c>
      <c r="E80" s="30">
        <v>3777</v>
      </c>
      <c r="F80" s="30">
        <v>-165</v>
      </c>
      <c r="G80" s="41">
        <v>400</v>
      </c>
      <c r="H80" s="41">
        <v>565</v>
      </c>
      <c r="I80" s="41">
        <v>1565.5958549222798</v>
      </c>
      <c r="J80" s="41">
        <v>2211.4041450777204</v>
      </c>
      <c r="K80" s="46">
        <v>21.49</v>
      </c>
      <c r="L80" s="46">
        <v>23.120000999999998</v>
      </c>
      <c r="M80" s="46">
        <v>18.600000000000001</v>
      </c>
      <c r="N80" s="46">
        <v>2.5499989999999997</v>
      </c>
      <c r="O80" s="41">
        <v>4.520000999999997</v>
      </c>
      <c r="P80" s="41">
        <v>1.9700019999999974</v>
      </c>
      <c r="Q80" s="48">
        <v>0.69645591843331978</v>
      </c>
      <c r="R80" s="48">
        <v>0.30354408156668017</v>
      </c>
      <c r="S80" s="46">
        <v>2604.469971</v>
      </c>
      <c r="T80" s="46">
        <v>2656.8798830000001</v>
      </c>
      <c r="U80" s="46">
        <v>2586.2700199999999</v>
      </c>
      <c r="V80" s="46">
        <v>3299700000</v>
      </c>
      <c r="W80" s="2">
        <v>-58.370116999999937</v>
      </c>
      <c r="X80" s="41">
        <v>70.609863000000132</v>
      </c>
      <c r="Y80" s="41">
        <v>128.97998000000007</v>
      </c>
      <c r="Z80" s="41">
        <v>1167350810.2368727</v>
      </c>
      <c r="AA80" s="41">
        <v>2132349189.7631276</v>
      </c>
      <c r="AB80" s="46">
        <v>126.389999</v>
      </c>
      <c r="AC80" s="46">
        <v>126.599998</v>
      </c>
      <c r="AD80" s="46">
        <v>126.129997</v>
      </c>
      <c r="AE80" s="46">
        <v>6121200</v>
      </c>
      <c r="AF80" s="2">
        <v>0.5899959999999993</v>
      </c>
      <c r="AG80" s="42">
        <v>0.79999499999999557</v>
      </c>
      <c r="AH80" s="42">
        <v>0.20999899999999627</v>
      </c>
      <c r="AI80" s="41">
        <v>4848473.7473688088</v>
      </c>
      <c r="AJ80" s="41">
        <v>1272726.2526311914</v>
      </c>
      <c r="AK80" s="46">
        <v>11.95</v>
      </c>
      <c r="AL80" s="46">
        <v>12.31</v>
      </c>
      <c r="AM80" s="46">
        <v>11.64</v>
      </c>
      <c r="AN80" s="46">
        <v>11</v>
      </c>
      <c r="AO80" s="46">
        <v>6620.41</v>
      </c>
      <c r="AP80" s="46">
        <v>6850.35</v>
      </c>
      <c r="AQ80" s="46">
        <v>6513.1</v>
      </c>
      <c r="AR80" s="46">
        <v>11</v>
      </c>
      <c r="AS80" s="46">
        <v>-154.34000000000015</v>
      </c>
      <c r="AT80" s="42">
        <v>337.25</v>
      </c>
      <c r="AU80" s="42">
        <v>491.59000000000015</v>
      </c>
      <c r="AV80" s="41">
        <v>4.475833695284976</v>
      </c>
      <c r="AW80" s="41">
        <v>6.524166304715024</v>
      </c>
      <c r="AX80" s="50">
        <v>3.5</v>
      </c>
    </row>
    <row r="81" spans="1:50" x14ac:dyDescent="0.25">
      <c r="A81" s="38">
        <v>43199</v>
      </c>
      <c r="B81" s="30">
        <v>6635</v>
      </c>
      <c r="C81" s="30">
        <v>7220</v>
      </c>
      <c r="D81" s="30">
        <v>6610</v>
      </c>
      <c r="E81" s="30">
        <v>4644</v>
      </c>
      <c r="F81" s="30">
        <v>30</v>
      </c>
      <c r="G81" s="41">
        <v>615</v>
      </c>
      <c r="H81" s="41">
        <v>585</v>
      </c>
      <c r="I81" s="41">
        <v>2380.0500000000002</v>
      </c>
      <c r="J81" s="41">
        <v>2263.9499999999998</v>
      </c>
      <c r="K81" s="46">
        <v>21.77</v>
      </c>
      <c r="L81" s="46">
        <v>22.02</v>
      </c>
      <c r="M81" s="46">
        <v>20.34</v>
      </c>
      <c r="N81" s="46">
        <v>0.28000000000000114</v>
      </c>
      <c r="O81" s="41">
        <v>1.6799999999999997</v>
      </c>
      <c r="P81" s="41">
        <v>1.3999999999999986</v>
      </c>
      <c r="Q81" s="48">
        <v>0.54545454545454564</v>
      </c>
      <c r="R81" s="48">
        <v>0.45454545454545431</v>
      </c>
      <c r="S81" s="46">
        <v>2613.1599120000001</v>
      </c>
      <c r="T81" s="46">
        <v>2653.5500489999999</v>
      </c>
      <c r="U81" s="46">
        <v>2610.790039</v>
      </c>
      <c r="V81" s="46">
        <v>3062960000</v>
      </c>
      <c r="W81" s="2">
        <v>8.6899410000000898</v>
      </c>
      <c r="X81" s="41">
        <v>49.080077999999958</v>
      </c>
      <c r="Y81" s="41">
        <v>40.390136999999868</v>
      </c>
      <c r="Z81" s="41">
        <v>1680227500.4131842</v>
      </c>
      <c r="AA81" s="41">
        <v>1382732499.5868158</v>
      </c>
      <c r="AB81" s="46">
        <v>126.82</v>
      </c>
      <c r="AC81" s="46">
        <v>126.860001</v>
      </c>
      <c r="AD81" s="46">
        <v>126.230003</v>
      </c>
      <c r="AE81" s="46">
        <v>4189900</v>
      </c>
      <c r="AF81" s="2">
        <v>0.43000099999999009</v>
      </c>
      <c r="AG81" s="42">
        <v>0.6299980000000005</v>
      </c>
      <c r="AH81" s="42">
        <v>0.19999700000001042</v>
      </c>
      <c r="AI81" s="41">
        <v>3180294.6044252887</v>
      </c>
      <c r="AJ81" s="41">
        <v>1009605.3955747115</v>
      </c>
      <c r="AK81" s="46">
        <v>12.39</v>
      </c>
      <c r="AL81" s="46">
        <v>12.39</v>
      </c>
      <c r="AM81" s="46">
        <v>11.91</v>
      </c>
      <c r="AN81" s="46">
        <v>10</v>
      </c>
      <c r="AO81" s="46">
        <v>6773.94</v>
      </c>
      <c r="AP81" s="46">
        <v>7170.76</v>
      </c>
      <c r="AQ81" s="46">
        <v>6616.57</v>
      </c>
      <c r="AR81" s="46">
        <v>10</v>
      </c>
      <c r="AS81" s="46">
        <v>153.52999999999975</v>
      </c>
      <c r="AT81" s="42">
        <v>554.19000000000051</v>
      </c>
      <c r="AU81" s="42">
        <v>400.66000000000076</v>
      </c>
      <c r="AV81" s="41">
        <v>5.8039482641252524</v>
      </c>
      <c r="AW81" s="41">
        <v>4.1960517358747476</v>
      </c>
      <c r="AX81" s="50">
        <v>0.75</v>
      </c>
    </row>
    <row r="82" spans="1:50" x14ac:dyDescent="0.25">
      <c r="A82" s="38">
        <v>43200</v>
      </c>
      <c r="B82" s="30">
        <v>6805</v>
      </c>
      <c r="C82" s="30">
        <v>6880</v>
      </c>
      <c r="D82" s="30">
        <v>6640</v>
      </c>
      <c r="E82" s="30">
        <v>2264</v>
      </c>
      <c r="F82" s="30">
        <v>170</v>
      </c>
      <c r="G82" s="41">
        <v>245</v>
      </c>
      <c r="H82" s="41">
        <v>75</v>
      </c>
      <c r="I82" s="41">
        <v>1733.375</v>
      </c>
      <c r="J82" s="41">
        <v>530.625</v>
      </c>
      <c r="K82" s="46">
        <v>20.469999000000001</v>
      </c>
      <c r="L82" s="46">
        <v>21.68</v>
      </c>
      <c r="M82" s="46">
        <v>20.239999999999998</v>
      </c>
      <c r="N82" s="46">
        <v>-1.3000009999999982</v>
      </c>
      <c r="O82" s="41">
        <v>1.4400000000000013</v>
      </c>
      <c r="P82" s="41">
        <v>2.7400009999999995</v>
      </c>
      <c r="Q82" s="48">
        <v>0.34449752523982674</v>
      </c>
      <c r="R82" s="48">
        <v>0.6555024747601732</v>
      </c>
      <c r="S82" s="46">
        <v>2656.8701169999999</v>
      </c>
      <c r="T82" s="46">
        <v>2665.4499510000001</v>
      </c>
      <c r="U82" s="46">
        <v>2635.780029</v>
      </c>
      <c r="V82" s="46">
        <v>3543930000</v>
      </c>
      <c r="W82" s="2">
        <v>43.71020499999986</v>
      </c>
      <c r="X82" s="41">
        <v>52.290038999999979</v>
      </c>
      <c r="Y82" s="41">
        <v>8.579834000000119</v>
      </c>
      <c r="Z82" s="41">
        <v>3044399943.3557162</v>
      </c>
      <c r="AA82" s="41">
        <v>499530056.64428401</v>
      </c>
      <c r="AB82" s="46">
        <v>127.120003</v>
      </c>
      <c r="AC82" s="46">
        <v>127.30999799999999</v>
      </c>
      <c r="AD82" s="46">
        <v>126.66999800000001</v>
      </c>
      <c r="AE82" s="46">
        <v>5268800</v>
      </c>
      <c r="AF82" s="2">
        <v>0.30000300000000379</v>
      </c>
      <c r="AG82" s="42">
        <v>0.63999999999998636</v>
      </c>
      <c r="AH82" s="42">
        <v>0.33999699999998256</v>
      </c>
      <c r="AI82" s="41">
        <v>3440859.5128352791</v>
      </c>
      <c r="AJ82" s="41">
        <v>1827940.4871647209</v>
      </c>
      <c r="AK82" s="46">
        <v>12.78</v>
      </c>
      <c r="AL82" s="46">
        <v>12.91</v>
      </c>
      <c r="AM82" s="46">
        <v>12.03</v>
      </c>
      <c r="AN82" s="46">
        <v>9</v>
      </c>
      <c r="AO82" s="46">
        <v>6830.9</v>
      </c>
      <c r="AP82" s="46">
        <v>6878.08</v>
      </c>
      <c r="AQ82" s="46">
        <v>6659.51</v>
      </c>
      <c r="AR82" s="46">
        <v>9</v>
      </c>
      <c r="AS82" s="46">
        <v>56.960000000000036</v>
      </c>
      <c r="AT82" s="42">
        <v>218.56999999999971</v>
      </c>
      <c r="AU82" s="42">
        <v>161.60999999999967</v>
      </c>
      <c r="AV82" s="41">
        <v>5.1742069546004537</v>
      </c>
      <c r="AW82" s="41">
        <v>3.8257930453995459</v>
      </c>
      <c r="AX82" s="50">
        <v>7</v>
      </c>
    </row>
    <row r="83" spans="1:50" x14ac:dyDescent="0.25">
      <c r="A83" s="38">
        <v>43201</v>
      </c>
      <c r="B83" s="30">
        <v>6920</v>
      </c>
      <c r="C83" s="30">
        <v>6970</v>
      </c>
      <c r="D83" s="30">
        <v>6770</v>
      </c>
      <c r="E83" s="30">
        <v>1978</v>
      </c>
      <c r="F83" s="30">
        <v>115</v>
      </c>
      <c r="G83" s="41">
        <v>200</v>
      </c>
      <c r="H83" s="41">
        <v>85</v>
      </c>
      <c r="I83" s="41">
        <v>1388.0701754385964</v>
      </c>
      <c r="J83" s="41">
        <v>589.92982456140351</v>
      </c>
      <c r="K83" s="46">
        <v>20.239999999999998</v>
      </c>
      <c r="L83" s="46">
        <v>21.66</v>
      </c>
      <c r="M83" s="46">
        <v>19.639999</v>
      </c>
      <c r="N83" s="46">
        <v>-0.22999900000000295</v>
      </c>
      <c r="O83" s="41">
        <v>2.0200010000000006</v>
      </c>
      <c r="P83" s="41">
        <v>2.2500000000000036</v>
      </c>
      <c r="Q83" s="48">
        <v>0.47306803909413575</v>
      </c>
      <c r="R83" s="48">
        <v>0.52693196090586425</v>
      </c>
      <c r="S83" s="46">
        <v>2642.1899410000001</v>
      </c>
      <c r="T83" s="46">
        <v>2661.429932</v>
      </c>
      <c r="U83" s="46">
        <v>2639.25</v>
      </c>
      <c r="V83" s="46">
        <v>3020760000</v>
      </c>
      <c r="W83" s="2">
        <v>-14.680175999999847</v>
      </c>
      <c r="X83" s="41">
        <v>22.179932000000008</v>
      </c>
      <c r="Y83" s="41">
        <v>36.860107999999855</v>
      </c>
      <c r="Z83" s="41">
        <v>1134827337.3175251</v>
      </c>
      <c r="AA83" s="41">
        <v>1885932662.6824749</v>
      </c>
      <c r="AB83" s="46">
        <v>128.11000100000001</v>
      </c>
      <c r="AC83" s="46">
        <v>129.470001</v>
      </c>
      <c r="AD83" s="46">
        <v>127.779999</v>
      </c>
      <c r="AE83" s="46">
        <v>12348600</v>
      </c>
      <c r="AF83" s="2">
        <v>0.98999800000001414</v>
      </c>
      <c r="AG83" s="42">
        <v>2.3499979999999994</v>
      </c>
      <c r="AH83" s="42">
        <v>1.3599999999999852</v>
      </c>
      <c r="AI83" s="41">
        <v>7821887.0475941263</v>
      </c>
      <c r="AJ83" s="41">
        <v>4526712.9524058737</v>
      </c>
      <c r="AK83" s="46">
        <v>14.36</v>
      </c>
      <c r="AL83" s="46">
        <v>17.93</v>
      </c>
      <c r="AM83" s="46">
        <v>12.78</v>
      </c>
      <c r="AN83" s="46">
        <v>9</v>
      </c>
      <c r="AO83" s="46">
        <v>6939.55</v>
      </c>
      <c r="AP83" s="46">
        <v>6964.08</v>
      </c>
      <c r="AQ83" s="46">
        <v>6807.44</v>
      </c>
      <c r="AR83" s="46">
        <v>9</v>
      </c>
      <c r="AS83" s="46">
        <v>108.65000000000055</v>
      </c>
      <c r="AT83" s="42">
        <v>156.64000000000033</v>
      </c>
      <c r="AU83" s="42">
        <v>47.989999999999782</v>
      </c>
      <c r="AV83" s="41">
        <v>6.8893124175340965</v>
      </c>
      <c r="AW83" s="41">
        <v>2.1106875824659035</v>
      </c>
      <c r="AX83" s="50">
        <v>11.799999999999955</v>
      </c>
    </row>
    <row r="84" spans="1:50" x14ac:dyDescent="0.25">
      <c r="A84" s="38">
        <v>43202</v>
      </c>
      <c r="B84" s="30">
        <v>7695</v>
      </c>
      <c r="C84" s="30">
        <v>8080</v>
      </c>
      <c r="D84" s="30">
        <v>6675.6</v>
      </c>
      <c r="E84" s="30">
        <v>8052</v>
      </c>
      <c r="F84" s="30">
        <v>775</v>
      </c>
      <c r="G84" s="41">
        <v>1404.3999999999996</v>
      </c>
      <c r="H84" s="41">
        <v>629.39999999999964</v>
      </c>
      <c r="I84" s="41">
        <v>5560.1479004818575</v>
      </c>
      <c r="J84" s="41">
        <v>2491.8520995181429</v>
      </c>
      <c r="K84" s="46">
        <v>18.489999999999998</v>
      </c>
      <c r="L84" s="46">
        <v>19.920000000000002</v>
      </c>
      <c r="M84" s="46">
        <v>18.16</v>
      </c>
      <c r="N84" s="46">
        <v>-1.75</v>
      </c>
      <c r="O84" s="41">
        <v>1.7600000000000016</v>
      </c>
      <c r="P84" s="41">
        <v>3.5100000000000016</v>
      </c>
      <c r="Q84" s="48">
        <v>0.33396584440227711</v>
      </c>
      <c r="R84" s="48">
        <v>0.66603415559772283</v>
      </c>
      <c r="S84" s="46">
        <v>2663.98999</v>
      </c>
      <c r="T84" s="46">
        <v>2674.719971</v>
      </c>
      <c r="U84" s="46">
        <v>2653.830078</v>
      </c>
      <c r="V84" s="46">
        <v>3021320000</v>
      </c>
      <c r="W84" s="2">
        <v>21.800048999999944</v>
      </c>
      <c r="X84" s="41">
        <v>32.530029999999897</v>
      </c>
      <c r="Y84" s="41">
        <v>10.729980999999952</v>
      </c>
      <c r="Z84" s="41">
        <v>2271927999.2693491</v>
      </c>
      <c r="AA84" s="41">
        <v>749392000.73065102</v>
      </c>
      <c r="AB84" s="46">
        <v>126.620003</v>
      </c>
      <c r="AC84" s="46">
        <v>127.339996</v>
      </c>
      <c r="AD84" s="46">
        <v>126.470001</v>
      </c>
      <c r="AE84" s="46">
        <v>8141300</v>
      </c>
      <c r="AF84" s="2">
        <v>-1.4899980000000141</v>
      </c>
      <c r="AG84" s="42">
        <v>0.86999500000000296</v>
      </c>
      <c r="AH84" s="42">
        <v>2.3599930000000171</v>
      </c>
      <c r="AI84" s="41">
        <v>2192853.4389291788</v>
      </c>
      <c r="AJ84" s="41">
        <v>5948446.5610708212</v>
      </c>
      <c r="AK84" s="46">
        <v>12.88</v>
      </c>
      <c r="AL84" s="46">
        <v>14.36</v>
      </c>
      <c r="AM84" s="46">
        <v>12.68</v>
      </c>
      <c r="AN84" s="46">
        <v>11</v>
      </c>
      <c r="AO84" s="46">
        <v>7916.37</v>
      </c>
      <c r="AP84" s="46">
        <v>8055.2</v>
      </c>
      <c r="AQ84" s="46">
        <v>6766.37</v>
      </c>
      <c r="AR84" s="46">
        <v>11</v>
      </c>
      <c r="AS84" s="46">
        <v>976.81999999999971</v>
      </c>
      <c r="AT84" s="42">
        <v>1288.83</v>
      </c>
      <c r="AU84" s="42">
        <v>312.01000000000022</v>
      </c>
      <c r="AV84" s="41">
        <v>8.8560568201694103</v>
      </c>
      <c r="AW84" s="41">
        <v>2.1439431798305901</v>
      </c>
      <c r="AX84" s="50">
        <v>-9.4000000000000909</v>
      </c>
    </row>
    <row r="85" spans="1:50" x14ac:dyDescent="0.25">
      <c r="A85" s="38">
        <v>43203</v>
      </c>
      <c r="B85" s="30">
        <v>8090</v>
      </c>
      <c r="C85" s="30">
        <v>8230</v>
      </c>
      <c r="D85" s="30">
        <v>7740</v>
      </c>
      <c r="E85" s="30">
        <v>4645</v>
      </c>
      <c r="F85" s="30">
        <v>395</v>
      </c>
      <c r="G85" s="41">
        <v>535</v>
      </c>
      <c r="H85" s="41">
        <v>140</v>
      </c>
      <c r="I85" s="41">
        <v>3681.5925925925926</v>
      </c>
      <c r="J85" s="41">
        <v>963.40740740740739</v>
      </c>
      <c r="K85" s="46">
        <v>17.41</v>
      </c>
      <c r="L85" s="46">
        <v>18.450001</v>
      </c>
      <c r="M85" s="46">
        <v>17.260000000000002</v>
      </c>
      <c r="N85" s="46">
        <v>-1.0799999999999983</v>
      </c>
      <c r="O85" s="41">
        <v>1.1900009999999988</v>
      </c>
      <c r="P85" s="41">
        <v>2.270000999999997</v>
      </c>
      <c r="Q85" s="48">
        <v>0.34393072605160352</v>
      </c>
      <c r="R85" s="48">
        <v>0.65606927394839654</v>
      </c>
      <c r="S85" s="46">
        <v>2656.3000489999999</v>
      </c>
      <c r="T85" s="46">
        <v>2680.26001</v>
      </c>
      <c r="U85" s="46">
        <v>2645.0500489999999</v>
      </c>
      <c r="V85" s="46">
        <v>2960910000</v>
      </c>
      <c r="W85" s="2">
        <v>-7.6899410000000898</v>
      </c>
      <c r="X85" s="41">
        <v>35.209961000000021</v>
      </c>
      <c r="Y85" s="41">
        <v>42.899902000000111</v>
      </c>
      <c r="Z85" s="41">
        <v>1334703731.6466665</v>
      </c>
      <c r="AA85" s="41">
        <v>1626206268.3533335</v>
      </c>
      <c r="AB85" s="46">
        <v>127.449997</v>
      </c>
      <c r="AC85" s="46">
        <v>127.75</v>
      </c>
      <c r="AD85" s="46">
        <v>127.029999</v>
      </c>
      <c r="AE85" s="46">
        <v>6821300</v>
      </c>
      <c r="AF85" s="2">
        <v>0.82999399999999923</v>
      </c>
      <c r="AG85" s="42">
        <v>1.129997000000003</v>
      </c>
      <c r="AH85" s="42">
        <v>0.30000300000000379</v>
      </c>
      <c r="AI85" s="41">
        <v>5390243.7315384503</v>
      </c>
      <c r="AJ85" s="41">
        <v>1431056.2684615497</v>
      </c>
      <c r="AK85" s="46">
        <v>13.36</v>
      </c>
      <c r="AL85" s="46">
        <v>13.75</v>
      </c>
      <c r="AM85" s="46">
        <v>12.88</v>
      </c>
      <c r="AN85" s="46">
        <v>11</v>
      </c>
      <c r="AO85" s="46">
        <v>7889.23</v>
      </c>
      <c r="AP85" s="46">
        <v>8218.7000000000007</v>
      </c>
      <c r="AQ85" s="46">
        <v>7755.41</v>
      </c>
      <c r="AR85" s="46">
        <v>11</v>
      </c>
      <c r="AS85" s="46">
        <v>-27.140000000000327</v>
      </c>
      <c r="AT85" s="42">
        <v>463.29000000000087</v>
      </c>
      <c r="AU85" s="42">
        <v>490.4300000000012</v>
      </c>
      <c r="AV85" s="41">
        <v>5.3434865578995918</v>
      </c>
      <c r="AW85" s="41">
        <v>5.6565134421004082</v>
      </c>
      <c r="AX85" s="50">
        <v>2.3500000000001364</v>
      </c>
    </row>
    <row r="86" spans="1:50" x14ac:dyDescent="0.25">
      <c r="A86" s="38">
        <v>43206</v>
      </c>
      <c r="B86" s="30">
        <v>7950</v>
      </c>
      <c r="C86" s="30">
        <v>8440</v>
      </c>
      <c r="D86" s="30">
        <v>7890</v>
      </c>
      <c r="E86" s="30">
        <v>5563</v>
      </c>
      <c r="F86" s="30">
        <v>-140</v>
      </c>
      <c r="G86" s="41">
        <v>550</v>
      </c>
      <c r="H86" s="41">
        <v>690</v>
      </c>
      <c r="I86" s="41">
        <v>2467.4596774193546</v>
      </c>
      <c r="J86" s="41">
        <v>3095.5403225806454</v>
      </c>
      <c r="K86" s="46">
        <v>16.559999000000001</v>
      </c>
      <c r="L86" s="46">
        <v>17.66</v>
      </c>
      <c r="M86" s="46">
        <v>16.379999000000002</v>
      </c>
      <c r="N86" s="46">
        <v>-0.8500009999999989</v>
      </c>
      <c r="O86" s="41">
        <v>1.2800009999999986</v>
      </c>
      <c r="P86" s="41">
        <v>2.1300019999999975</v>
      </c>
      <c r="Q86" s="48">
        <v>0.37536653193560243</v>
      </c>
      <c r="R86" s="48">
        <v>0.62463346806439757</v>
      </c>
      <c r="S86" s="46">
        <v>2677.8400879999999</v>
      </c>
      <c r="T86" s="46">
        <v>2686.48999</v>
      </c>
      <c r="U86" s="46">
        <v>2665.1599120000001</v>
      </c>
      <c r="V86" s="46">
        <v>3019700000</v>
      </c>
      <c r="W86" s="2">
        <v>21.540038999999979</v>
      </c>
      <c r="X86" s="41">
        <v>30.18994100000009</v>
      </c>
      <c r="Y86" s="41">
        <v>8.649902000000111</v>
      </c>
      <c r="Z86" s="41">
        <v>2347191898.733983</v>
      </c>
      <c r="AA86" s="41">
        <v>672508101.26601696</v>
      </c>
      <c r="AB86" s="46">
        <v>127.629997</v>
      </c>
      <c r="AC86" s="46">
        <v>128.050003</v>
      </c>
      <c r="AD86" s="46">
        <v>127.57</v>
      </c>
      <c r="AE86" s="46">
        <v>4600000</v>
      </c>
      <c r="AF86" s="2">
        <v>0.18000000000000682</v>
      </c>
      <c r="AG86" s="42">
        <v>0.60000600000000759</v>
      </c>
      <c r="AH86" s="42">
        <v>0.42000600000000077</v>
      </c>
      <c r="AI86" s="41">
        <v>2705877.5779108601</v>
      </c>
      <c r="AJ86" s="41">
        <v>1894122.4220891399</v>
      </c>
      <c r="AK86" s="46">
        <v>13.43</v>
      </c>
      <c r="AL86" s="46">
        <v>13.79</v>
      </c>
      <c r="AM86" s="46">
        <v>13.13</v>
      </c>
      <c r="AN86" s="46">
        <v>9</v>
      </c>
      <c r="AO86" s="46">
        <v>8051.34</v>
      </c>
      <c r="AP86" s="46">
        <v>8407.7199999999993</v>
      </c>
      <c r="AQ86" s="46">
        <v>7909.14</v>
      </c>
      <c r="AR86" s="46">
        <v>9</v>
      </c>
      <c r="AS86" s="46">
        <v>162.11000000000058</v>
      </c>
      <c r="AT86" s="42">
        <v>518.48999999999978</v>
      </c>
      <c r="AU86" s="42">
        <v>356.3799999999992</v>
      </c>
      <c r="AV86" s="41">
        <v>5.3338324551076202</v>
      </c>
      <c r="AW86" s="41">
        <v>3.6661675448923798</v>
      </c>
      <c r="AX86" s="50">
        <v>5.6499999999998636</v>
      </c>
    </row>
    <row r="87" spans="1:50" x14ac:dyDescent="0.25">
      <c r="A87" s="38">
        <v>43207</v>
      </c>
      <c r="B87" s="30">
        <v>7875</v>
      </c>
      <c r="C87" s="30">
        <v>8170</v>
      </c>
      <c r="D87" s="30">
        <v>7800</v>
      </c>
      <c r="E87" s="30">
        <v>4312</v>
      </c>
      <c r="F87" s="30">
        <v>-75</v>
      </c>
      <c r="G87" s="41">
        <v>370</v>
      </c>
      <c r="H87" s="41">
        <v>445</v>
      </c>
      <c r="I87" s="41">
        <v>1957.5950920245398</v>
      </c>
      <c r="J87" s="41">
        <v>2354.40490797546</v>
      </c>
      <c r="K87" s="46">
        <v>15.25</v>
      </c>
      <c r="L87" s="46">
        <v>16.27</v>
      </c>
      <c r="M87" s="46">
        <v>14.57</v>
      </c>
      <c r="N87" s="46">
        <v>-1.3099990000000012</v>
      </c>
      <c r="O87" s="41">
        <v>1.6999999999999993</v>
      </c>
      <c r="P87" s="41">
        <v>3.0099990000000005</v>
      </c>
      <c r="Q87" s="48">
        <v>0.36093425922171096</v>
      </c>
      <c r="R87" s="48">
        <v>0.63906574077828904</v>
      </c>
      <c r="S87" s="46">
        <v>2706.389893</v>
      </c>
      <c r="T87" s="46">
        <v>2713.3400879999999</v>
      </c>
      <c r="U87" s="46">
        <v>2692.0500489999999</v>
      </c>
      <c r="V87" s="46">
        <v>3234360000</v>
      </c>
      <c r="W87" s="2">
        <v>28.549805000000106</v>
      </c>
      <c r="X87" s="41">
        <v>35.5</v>
      </c>
      <c r="Y87" s="41">
        <v>6.9501949999998942</v>
      </c>
      <c r="Z87" s="41">
        <v>2704811603.3389316</v>
      </c>
      <c r="AA87" s="41">
        <v>529548396.66106868</v>
      </c>
      <c r="AB87" s="46">
        <v>127.75</v>
      </c>
      <c r="AC87" s="46">
        <v>127.779999</v>
      </c>
      <c r="AD87" s="46">
        <v>127</v>
      </c>
      <c r="AE87" s="46">
        <v>4184100</v>
      </c>
      <c r="AF87" s="2">
        <v>0.12000299999999697</v>
      </c>
      <c r="AG87" s="42">
        <v>0.77999900000000366</v>
      </c>
      <c r="AH87" s="42">
        <v>0.65999600000000669</v>
      </c>
      <c r="AI87" s="41">
        <v>2266392.4637932712</v>
      </c>
      <c r="AJ87" s="41">
        <v>1917707.5362067288</v>
      </c>
      <c r="AK87" s="46">
        <v>13.07</v>
      </c>
      <c r="AL87" s="46">
        <v>13.39</v>
      </c>
      <c r="AM87" s="46">
        <v>12.5</v>
      </c>
      <c r="AN87" s="46">
        <v>9</v>
      </c>
      <c r="AO87" s="46">
        <v>7890.15</v>
      </c>
      <c r="AP87" s="46">
        <v>8151.1</v>
      </c>
      <c r="AQ87" s="46">
        <v>7834.4</v>
      </c>
      <c r="AR87" s="46">
        <v>9</v>
      </c>
      <c r="AS87" s="46">
        <v>-161.19000000000051</v>
      </c>
      <c r="AT87" s="42">
        <v>316.70000000000073</v>
      </c>
      <c r="AU87" s="42">
        <v>477.89000000000124</v>
      </c>
      <c r="AV87" s="41">
        <v>3.5871329868233928</v>
      </c>
      <c r="AW87" s="41">
        <v>5.4128670131766077</v>
      </c>
      <c r="AX87" s="50">
        <v>-7.25</v>
      </c>
    </row>
    <row r="88" spans="1:50" x14ac:dyDescent="0.25">
      <c r="A88" s="38">
        <v>43208</v>
      </c>
      <c r="B88" s="30">
        <v>8055.68</v>
      </c>
      <c r="C88" s="30">
        <v>8160</v>
      </c>
      <c r="D88" s="30">
        <v>7850</v>
      </c>
      <c r="E88" s="30">
        <v>1705</v>
      </c>
      <c r="F88" s="30">
        <v>180.68000000000029</v>
      </c>
      <c r="G88" s="41">
        <v>310</v>
      </c>
      <c r="H88" s="41">
        <v>129.31999999999971</v>
      </c>
      <c r="I88" s="41">
        <v>1203.1093508148965</v>
      </c>
      <c r="J88" s="41">
        <v>501.89064918510348</v>
      </c>
      <c r="K88" s="46">
        <v>15.6</v>
      </c>
      <c r="L88" s="46">
        <v>16.899999999999999</v>
      </c>
      <c r="M88" s="46">
        <v>14.95</v>
      </c>
      <c r="N88" s="46">
        <v>0.34999999999999964</v>
      </c>
      <c r="O88" s="41">
        <v>1.9499999999999993</v>
      </c>
      <c r="P88" s="41">
        <v>1.5999999999999996</v>
      </c>
      <c r="Q88" s="48">
        <v>0.54929577464788726</v>
      </c>
      <c r="R88" s="48">
        <v>0.45070422535211269</v>
      </c>
      <c r="S88" s="46">
        <v>2708.639893</v>
      </c>
      <c r="T88" s="46">
        <v>2717.48999</v>
      </c>
      <c r="U88" s="46">
        <v>2703.6298830000001</v>
      </c>
      <c r="V88" s="46">
        <v>3383410000</v>
      </c>
      <c r="W88" s="2">
        <v>2.25</v>
      </c>
      <c r="X88" s="41">
        <v>13.860106999999971</v>
      </c>
      <c r="Y88" s="41">
        <v>11.610106999999971</v>
      </c>
      <c r="Z88" s="41">
        <v>1841147648.970284</v>
      </c>
      <c r="AA88" s="41">
        <v>1542262351.0297163</v>
      </c>
      <c r="AB88" s="46">
        <v>127.849998</v>
      </c>
      <c r="AC88" s="46">
        <v>128.53999300000001</v>
      </c>
      <c r="AD88" s="46">
        <v>127.75</v>
      </c>
      <c r="AE88" s="46">
        <v>6755600</v>
      </c>
      <c r="AF88" s="2">
        <v>9.9997999999999365E-2</v>
      </c>
      <c r="AG88" s="42">
        <v>0.78999300000000972</v>
      </c>
      <c r="AH88" s="42">
        <v>0.68999500000001035</v>
      </c>
      <c r="AI88" s="41">
        <v>3606027.0156244463</v>
      </c>
      <c r="AJ88" s="41">
        <v>3149572.9843755537</v>
      </c>
      <c r="AK88" s="46">
        <v>13.46</v>
      </c>
      <c r="AL88" s="46">
        <v>14.81</v>
      </c>
      <c r="AM88" s="46">
        <v>13.07</v>
      </c>
      <c r="AN88" s="46">
        <v>9</v>
      </c>
      <c r="AO88" s="46">
        <v>8163.69</v>
      </c>
      <c r="AP88" s="46">
        <v>8212.42</v>
      </c>
      <c r="AQ88" s="46">
        <v>7880.34</v>
      </c>
      <c r="AR88" s="46">
        <v>9</v>
      </c>
      <c r="AS88" s="46">
        <v>273.53999999999996</v>
      </c>
      <c r="AT88" s="42">
        <v>332.07999999999993</v>
      </c>
      <c r="AU88" s="42">
        <v>58.539999999999964</v>
      </c>
      <c r="AV88" s="41">
        <v>7.6512211356305366</v>
      </c>
      <c r="AW88" s="41">
        <v>1.3487788643694634</v>
      </c>
      <c r="AX88" s="50">
        <v>9.3500000000001364</v>
      </c>
    </row>
    <row r="89" spans="1:50" x14ac:dyDescent="0.25">
      <c r="A89" s="38">
        <v>43209</v>
      </c>
      <c r="B89" s="30">
        <v>8250</v>
      </c>
      <c r="C89" s="30">
        <v>8320</v>
      </c>
      <c r="D89" s="30">
        <v>8100</v>
      </c>
      <c r="E89" s="30">
        <v>3999</v>
      </c>
      <c r="F89" s="30">
        <v>194.31999999999971</v>
      </c>
      <c r="G89" s="41">
        <v>264.31999999999971</v>
      </c>
      <c r="H89" s="41">
        <v>70</v>
      </c>
      <c r="I89" s="41">
        <v>3161.6884422110543</v>
      </c>
      <c r="J89" s="41">
        <v>837.31155778894549</v>
      </c>
      <c r="K89" s="46">
        <v>15.96</v>
      </c>
      <c r="L89" s="46">
        <v>16.920000000000002</v>
      </c>
      <c r="M89" s="46">
        <v>15.16</v>
      </c>
      <c r="N89" s="46">
        <v>0.36000000000000121</v>
      </c>
      <c r="O89" s="41">
        <v>1.7600000000000016</v>
      </c>
      <c r="P89" s="41">
        <v>1.4000000000000004</v>
      </c>
      <c r="Q89" s="48">
        <v>0.55696202531645589</v>
      </c>
      <c r="R89" s="48">
        <v>0.44303797468354417</v>
      </c>
      <c r="S89" s="46">
        <v>2693.1298830000001</v>
      </c>
      <c r="T89" s="46">
        <v>2702.8400879999999</v>
      </c>
      <c r="U89" s="46">
        <v>2681.8999020000001</v>
      </c>
      <c r="V89" s="46">
        <v>3349370000</v>
      </c>
      <c r="W89" s="2">
        <v>-15.510009999999966</v>
      </c>
      <c r="X89" s="41">
        <v>20.940185999999812</v>
      </c>
      <c r="Y89" s="41">
        <v>36.450195999999778</v>
      </c>
      <c r="Z89" s="41">
        <v>1222093813.2598572</v>
      </c>
      <c r="AA89" s="41">
        <v>2127276186.7401428</v>
      </c>
      <c r="AB89" s="46">
        <v>127.599998</v>
      </c>
      <c r="AC89" s="46">
        <v>127.879997</v>
      </c>
      <c r="AD89" s="46">
        <v>127.129997</v>
      </c>
      <c r="AE89" s="46">
        <v>8736100</v>
      </c>
      <c r="AF89" s="2">
        <v>-0.25</v>
      </c>
      <c r="AG89" s="42">
        <v>0.75</v>
      </c>
      <c r="AH89" s="42">
        <v>1</v>
      </c>
      <c r="AI89" s="41">
        <v>3744042.8571428573</v>
      </c>
      <c r="AJ89" s="41">
        <v>4992057.1428571427</v>
      </c>
      <c r="AK89" s="46">
        <v>12.88</v>
      </c>
      <c r="AL89" s="46">
        <v>13.76</v>
      </c>
      <c r="AM89" s="46">
        <v>12.78</v>
      </c>
      <c r="AN89" s="46">
        <v>9</v>
      </c>
      <c r="AO89" s="46">
        <v>8273.74</v>
      </c>
      <c r="AP89" s="46">
        <v>8293.7199999999993</v>
      </c>
      <c r="AQ89" s="46">
        <v>8104.88</v>
      </c>
      <c r="AR89" s="46">
        <v>9</v>
      </c>
      <c r="AS89" s="46">
        <v>110.05000000000018</v>
      </c>
      <c r="AT89" s="42">
        <v>188.83999999999924</v>
      </c>
      <c r="AU89" s="42">
        <v>78.789999999999054</v>
      </c>
      <c r="AV89" s="41">
        <v>6.3504091469566344</v>
      </c>
      <c r="AW89" s="41">
        <v>2.6495908530433661</v>
      </c>
      <c r="AX89" s="50">
        <v>-2.8500000000001364</v>
      </c>
    </row>
    <row r="90" spans="1:50" x14ac:dyDescent="0.25">
      <c r="A90" s="38">
        <v>43210</v>
      </c>
      <c r="B90" s="30">
        <v>8530</v>
      </c>
      <c r="C90" s="30">
        <v>8600</v>
      </c>
      <c r="D90" s="30">
        <v>8240</v>
      </c>
      <c r="E90" s="30">
        <v>3304</v>
      </c>
      <c r="F90" s="30">
        <v>280</v>
      </c>
      <c r="G90" s="41">
        <v>360</v>
      </c>
      <c r="H90" s="41">
        <v>80</v>
      </c>
      <c r="I90" s="41">
        <v>2703.2727272727275</v>
      </c>
      <c r="J90" s="41">
        <v>600.72727272727275</v>
      </c>
      <c r="K90" s="46">
        <v>16.879999000000002</v>
      </c>
      <c r="L90" s="46">
        <v>17.5</v>
      </c>
      <c r="M90" s="46">
        <v>15.19</v>
      </c>
      <c r="N90" s="46">
        <v>0.91999900000000068</v>
      </c>
      <c r="O90" s="41">
        <v>2.3100000000000005</v>
      </c>
      <c r="P90" s="41">
        <v>1.3900009999999998</v>
      </c>
      <c r="Q90" s="48">
        <v>0.62432415558806609</v>
      </c>
      <c r="R90" s="48">
        <v>0.37567584441193386</v>
      </c>
      <c r="S90" s="46">
        <v>2670.139893</v>
      </c>
      <c r="T90" s="46">
        <v>2693.9399410000001</v>
      </c>
      <c r="U90" s="46">
        <v>2660.610107</v>
      </c>
      <c r="V90" s="46">
        <v>3388590000</v>
      </c>
      <c r="W90" s="2">
        <v>-22.989990000000034</v>
      </c>
      <c r="X90" s="41">
        <v>33.329834000000119</v>
      </c>
      <c r="Y90" s="41">
        <v>56.319824000000153</v>
      </c>
      <c r="Z90" s="41">
        <v>1259805611.2390308</v>
      </c>
      <c r="AA90" s="41">
        <v>2128784388.7609694</v>
      </c>
      <c r="AB90" s="46">
        <v>126.629997</v>
      </c>
      <c r="AC90" s="46">
        <v>126.970001</v>
      </c>
      <c r="AD90" s="46">
        <v>126.550003</v>
      </c>
      <c r="AE90" s="46">
        <v>10403100</v>
      </c>
      <c r="AF90" s="2">
        <v>-0.97000099999999634</v>
      </c>
      <c r="AG90" s="42">
        <v>0.41999799999999254</v>
      </c>
      <c r="AH90" s="42">
        <v>1.3899989999999889</v>
      </c>
      <c r="AI90" s="41">
        <v>2413971.511444476</v>
      </c>
      <c r="AJ90" s="41">
        <v>7989128.4885555236</v>
      </c>
      <c r="AK90" s="46">
        <v>12.14</v>
      </c>
      <c r="AL90" s="46">
        <v>12.33</v>
      </c>
      <c r="AM90" s="46">
        <v>11.68</v>
      </c>
      <c r="AN90" s="46">
        <v>9</v>
      </c>
      <c r="AO90" s="46">
        <v>8863.5</v>
      </c>
      <c r="AP90" s="46">
        <v>8930.43</v>
      </c>
      <c r="AQ90" s="46">
        <v>8221.25</v>
      </c>
      <c r="AR90" s="46">
        <v>9</v>
      </c>
      <c r="AS90" s="46">
        <v>589.76000000000022</v>
      </c>
      <c r="AT90" s="42">
        <v>709.18000000000029</v>
      </c>
      <c r="AU90" s="42">
        <v>119.42000000000007</v>
      </c>
      <c r="AV90" s="41">
        <v>7.7028964518464882</v>
      </c>
      <c r="AW90" s="41">
        <v>1.2971035481535123</v>
      </c>
      <c r="AX90" s="50">
        <v>-11.849999999999909</v>
      </c>
    </row>
    <row r="91" spans="1:50" x14ac:dyDescent="0.25">
      <c r="A91" s="38">
        <v>43213</v>
      </c>
      <c r="B91" s="30">
        <v>8880</v>
      </c>
      <c r="C91" s="30">
        <v>9030</v>
      </c>
      <c r="D91" s="30">
        <v>8770</v>
      </c>
      <c r="E91" s="30">
        <v>3881</v>
      </c>
      <c r="F91" s="30">
        <v>350</v>
      </c>
      <c r="G91" s="41">
        <v>500</v>
      </c>
      <c r="H91" s="41">
        <v>150</v>
      </c>
      <c r="I91" s="41">
        <v>2985.3846153846152</v>
      </c>
      <c r="J91" s="41">
        <v>895.61538461538464</v>
      </c>
      <c r="K91" s="46">
        <v>16.34</v>
      </c>
      <c r="L91" s="46">
        <v>17.559999000000001</v>
      </c>
      <c r="M91" s="46">
        <v>15.79</v>
      </c>
      <c r="N91" s="46">
        <v>-0.53999900000000167</v>
      </c>
      <c r="O91" s="41">
        <v>1.7699990000000021</v>
      </c>
      <c r="P91" s="41">
        <v>2.3099980000000038</v>
      </c>
      <c r="Q91" s="48">
        <v>0.43382360330166897</v>
      </c>
      <c r="R91" s="48">
        <v>0.56617639669833097</v>
      </c>
      <c r="S91" s="46">
        <v>2670.290039</v>
      </c>
      <c r="T91" s="46">
        <v>2682.860107</v>
      </c>
      <c r="U91" s="46">
        <v>2657.98999</v>
      </c>
      <c r="V91" s="46">
        <v>3017480000</v>
      </c>
      <c r="W91" s="2">
        <v>0.15014599999994971</v>
      </c>
      <c r="X91" s="41">
        <v>24.870116999999937</v>
      </c>
      <c r="Y91" s="41">
        <v>24.719970999999987</v>
      </c>
      <c r="Z91" s="41">
        <v>1513308075.7017395</v>
      </c>
      <c r="AA91" s="41">
        <v>1504171924.2982605</v>
      </c>
      <c r="AB91" s="46">
        <v>125.620003</v>
      </c>
      <c r="AC91" s="46">
        <v>125.760002</v>
      </c>
      <c r="AD91" s="46">
        <v>125.339996</v>
      </c>
      <c r="AE91" s="46">
        <v>6921500</v>
      </c>
      <c r="AF91" s="2">
        <v>-1.0099940000000061</v>
      </c>
      <c r="AG91" s="42">
        <v>0.42000600000000077</v>
      </c>
      <c r="AH91" s="42">
        <v>1.4300000000000068</v>
      </c>
      <c r="AI91" s="41">
        <v>1571384.9192921501</v>
      </c>
      <c r="AJ91" s="41">
        <v>5350115.0807078499</v>
      </c>
      <c r="AK91" s="46">
        <v>12.13</v>
      </c>
      <c r="AL91" s="46">
        <v>12.15</v>
      </c>
      <c r="AM91" s="46">
        <v>11.51</v>
      </c>
      <c r="AN91" s="46">
        <v>9</v>
      </c>
      <c r="AO91" s="46">
        <v>8938.2999999999993</v>
      </c>
      <c r="AP91" s="46">
        <v>8986.9599999999991</v>
      </c>
      <c r="AQ91" s="46">
        <v>8775.1</v>
      </c>
      <c r="AR91" s="46">
        <v>9</v>
      </c>
      <c r="AS91" s="46">
        <v>74.799999999999272</v>
      </c>
      <c r="AT91" s="42">
        <v>211.85999999999876</v>
      </c>
      <c r="AU91" s="42">
        <v>137.05999999999949</v>
      </c>
      <c r="AV91" s="41">
        <v>5.4646910466582552</v>
      </c>
      <c r="AW91" s="41">
        <v>3.5353089533417448</v>
      </c>
      <c r="AX91" s="50">
        <v>-12.450000000000045</v>
      </c>
    </row>
    <row r="92" spans="1:50" x14ac:dyDescent="0.25">
      <c r="A92" s="38">
        <v>43214</v>
      </c>
      <c r="B92" s="30">
        <v>9460</v>
      </c>
      <c r="C92" s="30">
        <v>9490</v>
      </c>
      <c r="D92" s="30">
        <v>8940</v>
      </c>
      <c r="E92" s="30">
        <v>6653</v>
      </c>
      <c r="F92" s="30">
        <v>580</v>
      </c>
      <c r="G92" s="41">
        <v>610</v>
      </c>
      <c r="H92" s="41">
        <v>30</v>
      </c>
      <c r="I92" s="41">
        <v>6341.140625</v>
      </c>
      <c r="J92" s="41">
        <v>311.859375</v>
      </c>
      <c r="K92" s="46">
        <v>18.02</v>
      </c>
      <c r="L92" s="46">
        <v>19.66</v>
      </c>
      <c r="M92" s="46">
        <v>15.37</v>
      </c>
      <c r="N92" s="46">
        <v>1.6799999999999997</v>
      </c>
      <c r="O92" s="41">
        <v>4.2900000000000009</v>
      </c>
      <c r="P92" s="41">
        <v>2.6100000000000012</v>
      </c>
      <c r="Q92" s="48">
        <v>0.62173913043478257</v>
      </c>
      <c r="R92" s="48">
        <v>0.37826086956521743</v>
      </c>
      <c r="S92" s="46">
        <v>2634.5600589999999</v>
      </c>
      <c r="T92" s="46">
        <v>2683.5500489999999</v>
      </c>
      <c r="U92" s="46">
        <v>2617.320068</v>
      </c>
      <c r="V92" s="46">
        <v>3706740000</v>
      </c>
      <c r="W92" s="2">
        <v>-35.729980000000069</v>
      </c>
      <c r="X92" s="41">
        <v>66.229980999999952</v>
      </c>
      <c r="Y92" s="41">
        <v>101.95996100000002</v>
      </c>
      <c r="Z92" s="41">
        <v>1459643286.9448273</v>
      </c>
      <c r="AA92" s="41">
        <v>2247096713.0551724</v>
      </c>
      <c r="AB92" s="46">
        <v>126.230003</v>
      </c>
      <c r="AC92" s="46">
        <v>126.339996</v>
      </c>
      <c r="AD92" s="46">
        <v>125.66999800000001</v>
      </c>
      <c r="AE92" s="46">
        <v>4733100</v>
      </c>
      <c r="AF92" s="2">
        <v>0.60999999999999943</v>
      </c>
      <c r="AG92" s="42">
        <v>0.71999300000000233</v>
      </c>
      <c r="AH92" s="42">
        <v>0.10999300000000289</v>
      </c>
      <c r="AI92" s="41">
        <v>4105851.0243546148</v>
      </c>
      <c r="AJ92" s="41">
        <v>627248.97564538487</v>
      </c>
      <c r="AK92" s="46">
        <v>12.24</v>
      </c>
      <c r="AL92" s="46">
        <v>12.46</v>
      </c>
      <c r="AM92" s="46">
        <v>11.69</v>
      </c>
      <c r="AN92" s="46">
        <v>11</v>
      </c>
      <c r="AO92" s="46">
        <v>9652.16</v>
      </c>
      <c r="AP92" s="46">
        <v>9729.26</v>
      </c>
      <c r="AQ92" s="46">
        <v>8932.16</v>
      </c>
      <c r="AR92" s="46">
        <v>11</v>
      </c>
      <c r="AS92" s="46">
        <v>713.86000000000058</v>
      </c>
      <c r="AT92" s="42">
        <v>797.10000000000036</v>
      </c>
      <c r="AU92" s="42">
        <v>83.239999999999782</v>
      </c>
      <c r="AV92" s="41">
        <v>9.9599018561010553</v>
      </c>
      <c r="AW92" s="41">
        <v>1.0400981438989452</v>
      </c>
      <c r="AX92" s="50">
        <v>4.5499999999999545</v>
      </c>
    </row>
    <row r="93" spans="1:50" x14ac:dyDescent="0.25">
      <c r="A93" s="38">
        <v>43215</v>
      </c>
      <c r="B93" s="30">
        <v>9070</v>
      </c>
      <c r="C93" s="30">
        <v>9790</v>
      </c>
      <c r="D93" s="30">
        <v>8780</v>
      </c>
      <c r="E93" s="30">
        <v>18210</v>
      </c>
      <c r="F93" s="30">
        <v>-390</v>
      </c>
      <c r="G93" s="41">
        <v>1010</v>
      </c>
      <c r="H93" s="41">
        <v>1400</v>
      </c>
      <c r="I93" s="41">
        <v>7631.5767634854774</v>
      </c>
      <c r="J93" s="41">
        <v>10578.423236514524</v>
      </c>
      <c r="K93" s="46">
        <v>17.84</v>
      </c>
      <c r="L93" s="46">
        <v>19.84</v>
      </c>
      <c r="M93" s="46">
        <v>17.75</v>
      </c>
      <c r="N93" s="46">
        <v>-0.17999999999999972</v>
      </c>
      <c r="O93" s="41">
        <v>2.09</v>
      </c>
      <c r="P93" s="41">
        <v>2.2699999999999996</v>
      </c>
      <c r="Q93" s="48">
        <v>0.47935779816513763</v>
      </c>
      <c r="R93" s="48">
        <v>0.52064220183486232</v>
      </c>
      <c r="S93" s="46">
        <v>2639.3999020000001</v>
      </c>
      <c r="T93" s="46">
        <v>2645.3000489999999</v>
      </c>
      <c r="U93" s="46">
        <v>2612.669922</v>
      </c>
      <c r="V93" s="46">
        <v>3499440000</v>
      </c>
      <c r="W93" s="2">
        <v>4.8398430000002008</v>
      </c>
      <c r="X93" s="41">
        <v>32.630126999999902</v>
      </c>
      <c r="Y93" s="41">
        <v>27.790283999999701</v>
      </c>
      <c r="Z93" s="41">
        <v>1889877439.4116652</v>
      </c>
      <c r="AA93" s="41">
        <v>1609562560.5883348</v>
      </c>
      <c r="AB93" s="46">
        <v>125.410004</v>
      </c>
      <c r="AC93" s="46">
        <v>125.510002</v>
      </c>
      <c r="AD93" s="46">
        <v>125.05999799999999</v>
      </c>
      <c r="AE93" s="46">
        <v>5985700</v>
      </c>
      <c r="AF93" s="2">
        <v>-0.8199989999999957</v>
      </c>
      <c r="AG93" s="42">
        <v>0.45000400000000695</v>
      </c>
      <c r="AH93" s="42">
        <v>1.2700030000000027</v>
      </c>
      <c r="AI93" s="41">
        <v>1566033.709630267</v>
      </c>
      <c r="AJ93" s="41">
        <v>4419666.2903697332</v>
      </c>
      <c r="AK93" s="46">
        <v>11.97</v>
      </c>
      <c r="AL93" s="46">
        <v>12.26</v>
      </c>
      <c r="AM93" s="46">
        <v>11.85</v>
      </c>
      <c r="AN93" s="46">
        <v>10</v>
      </c>
      <c r="AO93" s="46">
        <v>8864.09</v>
      </c>
      <c r="AP93" s="46">
        <v>9746.82</v>
      </c>
      <c r="AQ93" s="46">
        <v>8733.52</v>
      </c>
      <c r="AR93" s="46">
        <v>10</v>
      </c>
      <c r="AS93" s="46">
        <v>-788.06999999999971</v>
      </c>
      <c r="AT93" s="42">
        <v>1013.2999999999993</v>
      </c>
      <c r="AU93" s="42">
        <v>1801.369999999999</v>
      </c>
      <c r="AV93" s="41">
        <v>3.6000667929100034</v>
      </c>
      <c r="AW93" s="41">
        <v>6.3999332070899966</v>
      </c>
      <c r="AX93" s="50">
        <v>-7.1999999999998181</v>
      </c>
    </row>
    <row r="94" spans="1:50" x14ac:dyDescent="0.25">
      <c r="A94" s="38">
        <v>43216</v>
      </c>
      <c r="B94" s="30">
        <v>9090</v>
      </c>
      <c r="C94" s="30">
        <v>9200</v>
      </c>
      <c r="D94" s="30">
        <v>8650</v>
      </c>
      <c r="E94" s="30">
        <v>6092</v>
      </c>
      <c r="F94" s="30">
        <v>20</v>
      </c>
      <c r="G94" s="41">
        <v>550</v>
      </c>
      <c r="H94" s="41">
        <v>530</v>
      </c>
      <c r="I94" s="41">
        <v>3102.4074074074074</v>
      </c>
      <c r="J94" s="41">
        <v>2989.5925925925926</v>
      </c>
      <c r="K94" s="46">
        <v>16.239999999999998</v>
      </c>
      <c r="L94" s="46">
        <v>18.120000999999998</v>
      </c>
      <c r="M94" s="46">
        <v>16.239999999999998</v>
      </c>
      <c r="N94" s="46">
        <v>-1.6000000000000014</v>
      </c>
      <c r="O94" s="41">
        <v>1.880001</v>
      </c>
      <c r="P94" s="41">
        <v>3.4800010000000015</v>
      </c>
      <c r="Q94" s="48">
        <v>0.35074632434838637</v>
      </c>
      <c r="R94" s="48">
        <v>0.64925367565161363</v>
      </c>
      <c r="S94" s="46">
        <v>2666.9399410000001</v>
      </c>
      <c r="T94" s="46">
        <v>2676.4799800000001</v>
      </c>
      <c r="U94" s="46">
        <v>2647.1599120000001</v>
      </c>
      <c r="V94" s="46">
        <v>3665720000</v>
      </c>
      <c r="W94" s="2">
        <v>27.540038999999979</v>
      </c>
      <c r="X94" s="41">
        <v>37.080077999999958</v>
      </c>
      <c r="Y94" s="41">
        <v>9.5400389999999788</v>
      </c>
      <c r="Z94" s="41">
        <v>2915590785.1145039</v>
      </c>
      <c r="AA94" s="41">
        <v>750129214.88549614</v>
      </c>
      <c r="AB94" s="46">
        <v>124.970001</v>
      </c>
      <c r="AC94" s="46">
        <v>125.57</v>
      </c>
      <c r="AD94" s="46">
        <v>124.69000200000001</v>
      </c>
      <c r="AE94" s="46">
        <v>7517100</v>
      </c>
      <c r="AF94" s="2">
        <v>-0.44000300000000436</v>
      </c>
      <c r="AG94" s="42">
        <v>0.87999799999998629</v>
      </c>
      <c r="AH94" s="42">
        <v>1.3200009999999907</v>
      </c>
      <c r="AI94" s="41">
        <v>3006834.5330156814</v>
      </c>
      <c r="AJ94" s="41">
        <v>4510265.4669843186</v>
      </c>
      <c r="AK94" s="46">
        <v>11.49</v>
      </c>
      <c r="AL94" s="46">
        <v>11.97</v>
      </c>
      <c r="AM94" s="46">
        <v>11.15</v>
      </c>
      <c r="AN94" s="46">
        <v>8</v>
      </c>
      <c r="AO94" s="46">
        <v>9279</v>
      </c>
      <c r="AP94" s="46">
        <v>9303.02</v>
      </c>
      <c r="AQ94" s="46">
        <v>8660.8700000000008</v>
      </c>
      <c r="AR94" s="46">
        <v>8</v>
      </c>
      <c r="AS94" s="46">
        <v>414.90999999999985</v>
      </c>
      <c r="AT94" s="42">
        <v>642.14999999999964</v>
      </c>
      <c r="AU94" s="42">
        <v>227.23999999999978</v>
      </c>
      <c r="AV94" s="41">
        <v>5.9089706575875045</v>
      </c>
      <c r="AW94" s="41">
        <v>2.0910293424124955</v>
      </c>
      <c r="AX94" s="50">
        <v>-0.95000000000004547</v>
      </c>
    </row>
    <row r="95" spans="1:50" x14ac:dyDescent="0.25">
      <c r="A95" s="38">
        <v>43217</v>
      </c>
      <c r="B95" s="30">
        <v>9140</v>
      </c>
      <c r="C95" s="30">
        <v>9400</v>
      </c>
      <c r="D95" s="30">
        <v>8970</v>
      </c>
      <c r="E95" s="30">
        <v>3711</v>
      </c>
      <c r="F95" s="30">
        <v>50</v>
      </c>
      <c r="G95" s="41">
        <v>430</v>
      </c>
      <c r="H95" s="41">
        <v>380</v>
      </c>
      <c r="I95" s="41">
        <v>1970.037037037037</v>
      </c>
      <c r="J95" s="41">
        <v>1740.962962962963</v>
      </c>
      <c r="K95" s="46">
        <v>15.41</v>
      </c>
      <c r="L95" s="46">
        <v>16.77</v>
      </c>
      <c r="M95" s="46">
        <v>15.25</v>
      </c>
      <c r="N95" s="46">
        <v>-0.82999999999999829</v>
      </c>
      <c r="O95" s="41">
        <v>1.5199999999999996</v>
      </c>
      <c r="P95" s="41">
        <v>2.3499999999999979</v>
      </c>
      <c r="Q95" s="48">
        <v>0.39276485788113707</v>
      </c>
      <c r="R95" s="48">
        <v>0.60723514211886287</v>
      </c>
      <c r="S95" s="46">
        <v>2669.9099120000001</v>
      </c>
      <c r="T95" s="46">
        <v>2677.3500979999999</v>
      </c>
      <c r="U95" s="46">
        <v>2659.01001</v>
      </c>
      <c r="V95" s="46">
        <v>3219030000</v>
      </c>
      <c r="W95" s="2">
        <v>2.9699709999999868</v>
      </c>
      <c r="X95" s="41">
        <v>18.340087999999923</v>
      </c>
      <c r="Y95" s="41">
        <v>15.370116999999937</v>
      </c>
      <c r="Z95" s="41">
        <v>1751318138.6657245</v>
      </c>
      <c r="AA95" s="41">
        <v>1467711861.3342755</v>
      </c>
      <c r="AB95" s="46">
        <v>125.5</v>
      </c>
      <c r="AC95" s="46">
        <v>125.620003</v>
      </c>
      <c r="AD95" s="46">
        <v>125.16999800000001</v>
      </c>
      <c r="AE95" s="46">
        <v>5654000</v>
      </c>
      <c r="AF95" s="2">
        <v>0.52999900000000366</v>
      </c>
      <c r="AG95" s="42">
        <v>0.65000200000000063</v>
      </c>
      <c r="AH95" s="42">
        <v>0.12000299999999697</v>
      </c>
      <c r="AI95" s="41">
        <v>4772840.8360984866</v>
      </c>
      <c r="AJ95" s="41">
        <v>881159.16390151356</v>
      </c>
      <c r="AK95" s="46">
        <v>10.99</v>
      </c>
      <c r="AL95" s="46">
        <v>11.17</v>
      </c>
      <c r="AM95" s="46">
        <v>10.79</v>
      </c>
      <c r="AN95" s="46">
        <v>8</v>
      </c>
      <c r="AO95" s="46">
        <v>8978.33</v>
      </c>
      <c r="AP95" s="46">
        <v>9372.3799999999992</v>
      </c>
      <c r="AQ95" s="46">
        <v>8911.7800000000007</v>
      </c>
      <c r="AR95" s="46">
        <v>8</v>
      </c>
      <c r="AS95" s="46">
        <v>-300.67000000000007</v>
      </c>
      <c r="AT95" s="42">
        <v>460.59999999999854</v>
      </c>
      <c r="AU95" s="42">
        <v>761.26999999999862</v>
      </c>
      <c r="AV95" s="41">
        <v>3.0157054351117525</v>
      </c>
      <c r="AW95" s="41">
        <v>4.9842945648882475</v>
      </c>
      <c r="AX95" s="50">
        <v>0.79999999999995453</v>
      </c>
    </row>
    <row r="96" spans="1:50" x14ac:dyDescent="0.25">
      <c r="A96" s="38">
        <v>43220</v>
      </c>
      <c r="B96" s="30">
        <v>9360</v>
      </c>
      <c r="C96" s="30">
        <v>9480</v>
      </c>
      <c r="D96" s="30">
        <v>9130</v>
      </c>
      <c r="E96" s="30">
        <v>3105</v>
      </c>
      <c r="F96" s="30">
        <v>220</v>
      </c>
      <c r="G96" s="41">
        <v>350</v>
      </c>
      <c r="H96" s="41">
        <v>130</v>
      </c>
      <c r="I96" s="41">
        <v>2264.0625</v>
      </c>
      <c r="J96" s="41">
        <v>840.9375</v>
      </c>
      <c r="K96" s="46">
        <v>15.93</v>
      </c>
      <c r="L96" s="46">
        <v>16.350000000000001</v>
      </c>
      <c r="M96" s="46">
        <v>15.13</v>
      </c>
      <c r="N96" s="46">
        <v>0.51999999999999957</v>
      </c>
      <c r="O96" s="41">
        <v>1.2200000000000006</v>
      </c>
      <c r="P96" s="41">
        <v>0.70000000000000107</v>
      </c>
      <c r="Q96" s="48">
        <v>0.63541666666666641</v>
      </c>
      <c r="R96" s="48">
        <v>0.36458333333333354</v>
      </c>
      <c r="S96" s="46">
        <v>2648.0500489999999</v>
      </c>
      <c r="T96" s="46">
        <v>2682.8701169999999</v>
      </c>
      <c r="U96" s="46">
        <v>2648.040039</v>
      </c>
      <c r="V96" s="46">
        <v>3734530000</v>
      </c>
      <c r="W96" s="2">
        <v>-21.859863000000132</v>
      </c>
      <c r="X96" s="41">
        <v>34.830077999999958</v>
      </c>
      <c r="Y96" s="41">
        <v>56.68994100000009</v>
      </c>
      <c r="Z96" s="41">
        <v>1421262502.0689712</v>
      </c>
      <c r="AA96" s="41">
        <v>2313267497.9310288</v>
      </c>
      <c r="AB96" s="46">
        <v>124.589996</v>
      </c>
      <c r="AC96" s="46">
        <v>125.199997</v>
      </c>
      <c r="AD96" s="46">
        <v>124.19000200000001</v>
      </c>
      <c r="AE96" s="46">
        <v>9830600</v>
      </c>
      <c r="AF96" s="2">
        <v>-0.9100040000000007</v>
      </c>
      <c r="AG96" s="42">
        <v>1.0099949999999893</v>
      </c>
      <c r="AH96" s="42">
        <v>1.91999899999999</v>
      </c>
      <c r="AI96" s="41">
        <v>3388695.2829937418</v>
      </c>
      <c r="AJ96" s="41">
        <v>6441904.7170062587</v>
      </c>
      <c r="AK96" s="46">
        <v>11.15</v>
      </c>
      <c r="AL96" s="46">
        <v>11.47</v>
      </c>
      <c r="AM96" s="46">
        <v>11.11</v>
      </c>
      <c r="AN96" s="46">
        <v>8</v>
      </c>
      <c r="AO96" s="46">
        <v>9244.32</v>
      </c>
      <c r="AP96" s="46">
        <v>9442.77</v>
      </c>
      <c r="AQ96" s="46">
        <v>9124.61</v>
      </c>
      <c r="AR96" s="46">
        <v>8</v>
      </c>
      <c r="AS96" s="46">
        <v>265.98999999999978</v>
      </c>
      <c r="AT96" s="42">
        <v>464.44000000000051</v>
      </c>
      <c r="AU96" s="42">
        <v>198.45000000000073</v>
      </c>
      <c r="AV96" s="41">
        <v>5.6050325091644124</v>
      </c>
      <c r="AW96" s="41">
        <v>2.394967490835588</v>
      </c>
      <c r="AX96" s="50">
        <v>-8.2999999999999545</v>
      </c>
    </row>
    <row r="97" spans="1:50" x14ac:dyDescent="0.25">
      <c r="A97" s="38">
        <v>43221</v>
      </c>
      <c r="B97" s="30">
        <v>8975</v>
      </c>
      <c r="C97" s="30">
        <v>9330</v>
      </c>
      <c r="D97" s="30">
        <v>8830</v>
      </c>
      <c r="E97" s="30">
        <v>3276</v>
      </c>
      <c r="F97" s="30">
        <v>-385</v>
      </c>
      <c r="G97" s="41">
        <v>500</v>
      </c>
      <c r="H97" s="41">
        <v>885</v>
      </c>
      <c r="I97" s="41">
        <v>1182.6714801444043</v>
      </c>
      <c r="J97" s="41">
        <v>2093.3285198555955</v>
      </c>
      <c r="K97" s="46">
        <v>15.49</v>
      </c>
      <c r="L97" s="46">
        <v>16.82</v>
      </c>
      <c r="M97" s="46">
        <v>15.42</v>
      </c>
      <c r="N97" s="46">
        <v>-0.4399999999999995</v>
      </c>
      <c r="O97" s="41">
        <v>1.4000000000000004</v>
      </c>
      <c r="P97" s="41">
        <v>1.8399999999999999</v>
      </c>
      <c r="Q97" s="48">
        <v>0.43209876543209885</v>
      </c>
      <c r="R97" s="48">
        <v>0.5679012345679012</v>
      </c>
      <c r="S97" s="46">
        <v>2654.8000489999999</v>
      </c>
      <c r="T97" s="46">
        <v>2655.2700199999999</v>
      </c>
      <c r="U97" s="46">
        <v>2625.4099120000001</v>
      </c>
      <c r="V97" s="46">
        <v>3559850000</v>
      </c>
      <c r="W97" s="2">
        <v>6.75</v>
      </c>
      <c r="X97" s="41">
        <v>29.860107999999855</v>
      </c>
      <c r="Y97" s="41">
        <v>23.110107999999855</v>
      </c>
      <c r="Z97" s="41">
        <v>2006741023.3667929</v>
      </c>
      <c r="AA97" s="41">
        <v>1553108976.6332071</v>
      </c>
      <c r="AB97" s="46">
        <v>123.709999</v>
      </c>
      <c r="AC97" s="46">
        <v>123.980003</v>
      </c>
      <c r="AD97" s="46">
        <v>123.389999</v>
      </c>
      <c r="AE97" s="46">
        <v>7551600</v>
      </c>
      <c r="AF97" s="2">
        <v>-0.87999700000000303</v>
      </c>
      <c r="AG97" s="42">
        <v>0.59000399999999331</v>
      </c>
      <c r="AH97" s="42">
        <v>1.4700009999999963</v>
      </c>
      <c r="AI97" s="41">
        <v>2162846.3068778822</v>
      </c>
      <c r="AJ97" s="41">
        <v>5388753.6931221178</v>
      </c>
      <c r="AK97" s="46">
        <v>11.88</v>
      </c>
      <c r="AL97" s="46">
        <v>12.06</v>
      </c>
      <c r="AM97" s="46">
        <v>11.34</v>
      </c>
      <c r="AN97" s="46">
        <v>7</v>
      </c>
      <c r="AO97" s="46">
        <v>9067.7099999999991</v>
      </c>
      <c r="AP97" s="46">
        <v>9244.32</v>
      </c>
      <c r="AQ97" s="46">
        <v>8842.0300000000007</v>
      </c>
      <c r="AR97" s="46">
        <v>7</v>
      </c>
      <c r="AS97" s="46">
        <v>-176.61000000000058</v>
      </c>
      <c r="AT97" s="42">
        <v>402.28999999999905</v>
      </c>
      <c r="AU97" s="42">
        <v>578.89999999999964</v>
      </c>
      <c r="AV97" s="41">
        <v>2.870014981807802</v>
      </c>
      <c r="AW97" s="41">
        <v>4.1299850181921984</v>
      </c>
      <c r="AX97" s="50">
        <v>-6.1000000000001364</v>
      </c>
    </row>
    <row r="98" spans="1:50" x14ac:dyDescent="0.25">
      <c r="A98" s="38">
        <v>43222</v>
      </c>
      <c r="B98" s="30">
        <v>9115</v>
      </c>
      <c r="C98" s="30">
        <v>9200</v>
      </c>
      <c r="D98" s="30">
        <v>8990</v>
      </c>
      <c r="E98" s="30">
        <v>1513</v>
      </c>
      <c r="F98" s="30">
        <v>140</v>
      </c>
      <c r="G98" s="41">
        <v>225</v>
      </c>
      <c r="H98" s="41">
        <v>85</v>
      </c>
      <c r="I98" s="41">
        <v>1098.1451612903227</v>
      </c>
      <c r="J98" s="41">
        <v>414.85483870967744</v>
      </c>
      <c r="K98" s="46">
        <v>15.97</v>
      </c>
      <c r="L98" s="46">
        <v>15.97</v>
      </c>
      <c r="M98" s="46">
        <v>14.75</v>
      </c>
      <c r="N98" s="46">
        <v>0.48000000000000043</v>
      </c>
      <c r="O98" s="41">
        <v>1.2200000000000006</v>
      </c>
      <c r="P98" s="41">
        <v>0.74000000000000021</v>
      </c>
      <c r="Q98" s="48">
        <v>0.62244897959183676</v>
      </c>
      <c r="R98" s="48">
        <v>0.37755102040816318</v>
      </c>
      <c r="S98" s="46">
        <v>2635.669922</v>
      </c>
      <c r="T98" s="46">
        <v>2660.8701169999999</v>
      </c>
      <c r="U98" s="46">
        <v>2631.6999510000001</v>
      </c>
      <c r="V98" s="46">
        <v>4010770000</v>
      </c>
      <c r="W98" s="2">
        <v>-19.130126999999902</v>
      </c>
      <c r="X98" s="41">
        <v>29.170165999999881</v>
      </c>
      <c r="Y98" s="41">
        <v>48.300292999999783</v>
      </c>
      <c r="Z98" s="41">
        <v>1510186310.9888122</v>
      </c>
      <c r="AA98" s="41">
        <v>2500583689.0111876</v>
      </c>
      <c r="AB98" s="46">
        <v>123.650002</v>
      </c>
      <c r="AC98" s="46">
        <v>124.540001</v>
      </c>
      <c r="AD98" s="46">
        <v>123.58000199999999</v>
      </c>
      <c r="AE98" s="46">
        <v>7614000</v>
      </c>
      <c r="AF98" s="2">
        <v>-5.9996999999995637E-2</v>
      </c>
      <c r="AG98" s="42">
        <v>0.95999900000001048</v>
      </c>
      <c r="AH98" s="42">
        <v>1.0199960000000061</v>
      </c>
      <c r="AI98" s="41">
        <v>3691641.8405097076</v>
      </c>
      <c r="AJ98" s="41">
        <v>3922358.1594902924</v>
      </c>
      <c r="AK98" s="46">
        <v>11.64</v>
      </c>
      <c r="AL98" s="46">
        <v>12.03</v>
      </c>
      <c r="AM98" s="46">
        <v>11</v>
      </c>
      <c r="AN98" s="46">
        <v>8</v>
      </c>
      <c r="AO98" s="46">
        <v>9219.86</v>
      </c>
      <c r="AP98" s="46">
        <v>9261.2099999999991</v>
      </c>
      <c r="AQ98" s="46">
        <v>8983.6299999999992</v>
      </c>
      <c r="AR98" s="46">
        <v>8</v>
      </c>
      <c r="AS98" s="46">
        <v>152.15000000000146</v>
      </c>
      <c r="AT98" s="42">
        <v>277.57999999999993</v>
      </c>
      <c r="AU98" s="42">
        <v>125.42999999999847</v>
      </c>
      <c r="AV98" s="41">
        <v>5.5101362249075914</v>
      </c>
      <c r="AW98" s="41">
        <v>2.4898637750924091</v>
      </c>
      <c r="AX98" s="50">
        <v>-2.8999999999998636</v>
      </c>
    </row>
    <row r="99" spans="1:50" x14ac:dyDescent="0.25">
      <c r="A99" s="38">
        <v>43223</v>
      </c>
      <c r="B99" s="30">
        <v>9675</v>
      </c>
      <c r="C99" s="30">
        <v>9800</v>
      </c>
      <c r="D99" s="30">
        <v>9180</v>
      </c>
      <c r="E99" s="30">
        <v>3821</v>
      </c>
      <c r="F99" s="30">
        <v>560</v>
      </c>
      <c r="G99" s="41">
        <v>685</v>
      </c>
      <c r="H99" s="41">
        <v>125</v>
      </c>
      <c r="I99" s="41">
        <v>3231.3395061728397</v>
      </c>
      <c r="J99" s="41">
        <v>589.66049382716051</v>
      </c>
      <c r="K99" s="46">
        <v>15.9</v>
      </c>
      <c r="L99" s="46">
        <v>18.66</v>
      </c>
      <c r="M99" s="46">
        <v>15.43</v>
      </c>
      <c r="N99" s="46">
        <v>-7.0000000000000284E-2</v>
      </c>
      <c r="O99" s="41">
        <v>3.2300000000000004</v>
      </c>
      <c r="P99" s="41">
        <v>3.3000000000000007</v>
      </c>
      <c r="Q99" s="48">
        <v>0.49464012251148542</v>
      </c>
      <c r="R99" s="48">
        <v>0.50535987748851452</v>
      </c>
      <c r="S99" s="46">
        <v>2629.7299800000001</v>
      </c>
      <c r="T99" s="46">
        <v>2637.139893</v>
      </c>
      <c r="U99" s="46">
        <v>2594.6201169999999</v>
      </c>
      <c r="V99" s="46">
        <v>3851470000</v>
      </c>
      <c r="W99" s="2">
        <v>-5.9399419999999736</v>
      </c>
      <c r="X99" s="41">
        <v>42.519776000000093</v>
      </c>
      <c r="Y99" s="41">
        <v>48.459718000000066</v>
      </c>
      <c r="Z99" s="41">
        <v>1800006072.4751897</v>
      </c>
      <c r="AA99" s="41">
        <v>2051463927.5248106</v>
      </c>
      <c r="AB99" s="46">
        <v>124.279999</v>
      </c>
      <c r="AC99" s="46">
        <v>124.760002</v>
      </c>
      <c r="AD99" s="46">
        <v>124.239998</v>
      </c>
      <c r="AE99" s="46">
        <v>4857400</v>
      </c>
      <c r="AF99" s="2">
        <v>0.62999700000000303</v>
      </c>
      <c r="AG99" s="42">
        <v>1.1099999999999994</v>
      </c>
      <c r="AH99" s="42">
        <v>0.4800029999999964</v>
      </c>
      <c r="AI99" s="41">
        <v>3391008.6962100142</v>
      </c>
      <c r="AJ99" s="41">
        <v>1466391.3037899858</v>
      </c>
      <c r="AK99" s="46">
        <v>11.46</v>
      </c>
      <c r="AL99" s="46">
        <v>11.57</v>
      </c>
      <c r="AM99" s="46">
        <v>11.2</v>
      </c>
      <c r="AN99" s="46">
        <v>7</v>
      </c>
      <c r="AO99" s="46">
        <v>9734.67</v>
      </c>
      <c r="AP99" s="46">
        <v>9790.94</v>
      </c>
      <c r="AQ99" s="46">
        <v>9162.19</v>
      </c>
      <c r="AR99" s="46">
        <v>7</v>
      </c>
      <c r="AS99" s="46">
        <v>514.80999999999949</v>
      </c>
      <c r="AT99" s="42">
        <v>628.75</v>
      </c>
      <c r="AU99" s="42">
        <v>113.94000000000051</v>
      </c>
      <c r="AV99" s="41">
        <v>5.9260929863065304</v>
      </c>
      <c r="AW99" s="41">
        <v>1.0739070136934696</v>
      </c>
      <c r="AX99" s="50">
        <v>10.849999999999909</v>
      </c>
    </row>
    <row r="100" spans="1:50" x14ac:dyDescent="0.25">
      <c r="A100" s="38">
        <v>43224</v>
      </c>
      <c r="B100" s="30">
        <v>9705</v>
      </c>
      <c r="C100" s="30">
        <v>9840</v>
      </c>
      <c r="D100" s="30">
        <v>9530</v>
      </c>
      <c r="E100" s="30">
        <v>4526</v>
      </c>
      <c r="F100" s="30">
        <v>30</v>
      </c>
      <c r="G100" s="41">
        <v>310</v>
      </c>
      <c r="H100" s="41">
        <v>280</v>
      </c>
      <c r="I100" s="41">
        <v>2378.0677966101694</v>
      </c>
      <c r="J100" s="41">
        <v>2147.9322033898306</v>
      </c>
      <c r="K100" s="46">
        <v>14.77</v>
      </c>
      <c r="L100" s="46">
        <v>16.920000000000002</v>
      </c>
      <c r="M100" s="46">
        <v>10.91</v>
      </c>
      <c r="N100" s="46">
        <v>-1.1300000000000008</v>
      </c>
      <c r="O100" s="41">
        <v>6.0100000000000016</v>
      </c>
      <c r="P100" s="41">
        <v>7.1400000000000023</v>
      </c>
      <c r="Q100" s="48">
        <v>0.4570342205323194</v>
      </c>
      <c r="R100" s="48">
        <v>0.54296577946768065</v>
      </c>
      <c r="S100" s="46">
        <v>2663.419922</v>
      </c>
      <c r="T100" s="46">
        <v>2670.929932</v>
      </c>
      <c r="U100" s="46">
        <v>2615.320068</v>
      </c>
      <c r="V100" s="46">
        <v>3327220000</v>
      </c>
      <c r="W100" s="2">
        <v>33.689941999999974</v>
      </c>
      <c r="X100" s="41">
        <v>55.609864000000016</v>
      </c>
      <c r="Y100" s="41">
        <v>21.919922000000042</v>
      </c>
      <c r="Z100" s="41">
        <v>2386518282.1229496</v>
      </c>
      <c r="AA100" s="41">
        <v>940701717.87705028</v>
      </c>
      <c r="AB100" s="46">
        <v>124.540001</v>
      </c>
      <c r="AC100" s="46">
        <v>124.650002</v>
      </c>
      <c r="AD100" s="46">
        <v>124</v>
      </c>
      <c r="AE100" s="46">
        <v>5883600</v>
      </c>
      <c r="AF100" s="2">
        <v>0.26000200000000007</v>
      </c>
      <c r="AG100" s="42">
        <v>0.65000200000000063</v>
      </c>
      <c r="AH100" s="42">
        <v>0.39000000000000057</v>
      </c>
      <c r="AI100" s="41">
        <v>3677254.2429726091</v>
      </c>
      <c r="AJ100" s="41">
        <v>2206345.7570273909</v>
      </c>
      <c r="AK100" s="46">
        <v>10.99</v>
      </c>
      <c r="AL100" s="46">
        <v>11.46</v>
      </c>
      <c r="AM100" s="46">
        <v>10.95</v>
      </c>
      <c r="AN100" s="46">
        <v>7</v>
      </c>
      <c r="AO100" s="46">
        <v>9692.7199999999993</v>
      </c>
      <c r="AP100" s="46">
        <v>9763.6200000000008</v>
      </c>
      <c r="AQ100" s="46">
        <v>9539.99</v>
      </c>
      <c r="AR100" s="46">
        <v>7</v>
      </c>
      <c r="AS100" s="46">
        <v>-41.950000000000728</v>
      </c>
      <c r="AT100" s="42">
        <v>223.63000000000102</v>
      </c>
      <c r="AU100" s="42">
        <v>265.58000000000175</v>
      </c>
      <c r="AV100" s="41">
        <v>3.199873265059991</v>
      </c>
      <c r="AW100" s="41">
        <v>3.800126734940009</v>
      </c>
      <c r="AX100" s="50">
        <v>-5.6499999999998636</v>
      </c>
    </row>
    <row r="101" spans="1:50" x14ac:dyDescent="0.25">
      <c r="A101" s="38">
        <v>43227</v>
      </c>
      <c r="B101" s="30">
        <v>9405</v>
      </c>
      <c r="C101" s="30">
        <v>9680</v>
      </c>
      <c r="D101" s="30">
        <v>9175</v>
      </c>
      <c r="E101" s="30">
        <v>5215</v>
      </c>
      <c r="F101" s="30">
        <v>-300</v>
      </c>
      <c r="G101" s="41">
        <v>505</v>
      </c>
      <c r="H101" s="41">
        <v>805</v>
      </c>
      <c r="I101" s="41">
        <v>2010.3625954198474</v>
      </c>
      <c r="J101" s="41">
        <v>3204.6374045801526</v>
      </c>
      <c r="K101" s="46">
        <v>14.75</v>
      </c>
      <c r="L101" s="46">
        <v>15.27</v>
      </c>
      <c r="M101" s="46">
        <v>14.51</v>
      </c>
      <c r="N101" s="46">
        <v>-1.9999999999999574E-2</v>
      </c>
      <c r="O101" s="41">
        <v>0.75999999999999979</v>
      </c>
      <c r="P101" s="41">
        <v>0.77999999999999936</v>
      </c>
      <c r="Q101" s="48">
        <v>0.49350649350649362</v>
      </c>
      <c r="R101" s="48">
        <v>0.50649350649350633</v>
      </c>
      <c r="S101" s="46">
        <v>2672.6298830000001</v>
      </c>
      <c r="T101" s="46">
        <v>2683.3500979999999</v>
      </c>
      <c r="U101" s="46">
        <v>2664.6999510000001</v>
      </c>
      <c r="V101" s="46">
        <v>3237960000</v>
      </c>
      <c r="W101" s="2">
        <v>9.2099610000000212</v>
      </c>
      <c r="X101" s="41">
        <v>19.930175999999847</v>
      </c>
      <c r="Y101" s="41">
        <v>10.720214999999826</v>
      </c>
      <c r="Z101" s="41">
        <v>2105458056.993798</v>
      </c>
      <c r="AA101" s="41">
        <v>1132501943.006202</v>
      </c>
      <c r="AB101" s="46">
        <v>124.57</v>
      </c>
      <c r="AC101" s="46">
        <v>124.699997</v>
      </c>
      <c r="AD101" s="46">
        <v>124.300003</v>
      </c>
      <c r="AE101" s="46">
        <v>3397500</v>
      </c>
      <c r="AF101" s="2">
        <v>2.9998999999989451E-2</v>
      </c>
      <c r="AG101" s="42">
        <v>0.39999399999999241</v>
      </c>
      <c r="AH101" s="42">
        <v>0.36999500000000296</v>
      </c>
      <c r="AI101" s="41">
        <v>1764933.8042491286</v>
      </c>
      <c r="AJ101" s="41">
        <v>1632566.1957508712</v>
      </c>
      <c r="AK101" s="46">
        <v>11.32</v>
      </c>
      <c r="AL101" s="46">
        <v>11.44</v>
      </c>
      <c r="AM101" s="46">
        <v>11.26</v>
      </c>
      <c r="AN101" s="46">
        <v>8</v>
      </c>
      <c r="AO101" s="46">
        <v>9362.5300000000007</v>
      </c>
      <c r="AP101" s="46">
        <v>9634.83</v>
      </c>
      <c r="AQ101" s="46">
        <v>9188.66</v>
      </c>
      <c r="AR101" s="46">
        <v>8</v>
      </c>
      <c r="AS101" s="46">
        <v>-330.18999999999869</v>
      </c>
      <c r="AT101" s="42">
        <v>446.17000000000007</v>
      </c>
      <c r="AU101" s="42">
        <v>776.35999999999876</v>
      </c>
      <c r="AV101" s="41">
        <v>2.9196502335321046</v>
      </c>
      <c r="AW101" s="41">
        <v>5.0803497664678954</v>
      </c>
      <c r="AX101" s="50">
        <v>0.14999999999986358</v>
      </c>
    </row>
    <row r="102" spans="1:50" x14ac:dyDescent="0.25">
      <c r="A102" s="38">
        <v>43228</v>
      </c>
      <c r="B102" s="30">
        <v>9220</v>
      </c>
      <c r="C102" s="30">
        <v>9480</v>
      </c>
      <c r="D102" s="30">
        <v>9025</v>
      </c>
      <c r="E102" s="30">
        <v>6471</v>
      </c>
      <c r="F102" s="30">
        <v>-185</v>
      </c>
      <c r="G102" s="41">
        <v>455</v>
      </c>
      <c r="H102" s="41">
        <v>640</v>
      </c>
      <c r="I102" s="41">
        <v>2688.8630136986303</v>
      </c>
      <c r="J102" s="41">
        <v>3782.1369863013697</v>
      </c>
      <c r="K102" s="46">
        <v>14.71</v>
      </c>
      <c r="L102" s="46">
        <v>15.56</v>
      </c>
      <c r="M102" s="46">
        <v>14.52</v>
      </c>
      <c r="N102" s="46">
        <v>-3.9999999999999147E-2</v>
      </c>
      <c r="O102" s="41">
        <v>1.0400000000000009</v>
      </c>
      <c r="P102" s="41">
        <v>1.08</v>
      </c>
      <c r="Q102" s="48">
        <v>0.49056603773584928</v>
      </c>
      <c r="R102" s="48">
        <v>0.50943396226415072</v>
      </c>
      <c r="S102" s="46">
        <v>2671.919922</v>
      </c>
      <c r="T102" s="46">
        <v>2676.3400879999999</v>
      </c>
      <c r="U102" s="46">
        <v>2655.1999510000001</v>
      </c>
      <c r="V102" s="46">
        <v>3717570000</v>
      </c>
      <c r="W102" s="2">
        <v>-0.70996100000002116</v>
      </c>
      <c r="X102" s="41">
        <v>21.140136999999868</v>
      </c>
      <c r="Y102" s="41">
        <v>21.850097999999889</v>
      </c>
      <c r="Z102" s="41">
        <v>1828088148.5548975</v>
      </c>
      <c r="AA102" s="41">
        <v>1889481851.4451025</v>
      </c>
      <c r="AB102" s="46">
        <v>124.589996</v>
      </c>
      <c r="AC102" s="46">
        <v>124.949997</v>
      </c>
      <c r="AD102" s="46">
        <v>123.790001</v>
      </c>
      <c r="AE102" s="46">
        <v>5551100</v>
      </c>
      <c r="AF102" s="2">
        <v>1.999600000000612E-2</v>
      </c>
      <c r="AG102" s="42">
        <v>1.1599959999999925</v>
      </c>
      <c r="AH102" s="42">
        <v>1.1399999999999864</v>
      </c>
      <c r="AI102" s="41">
        <v>2799680.4323138027</v>
      </c>
      <c r="AJ102" s="41">
        <v>2751419.5676861973</v>
      </c>
      <c r="AK102" s="46">
        <v>11.5</v>
      </c>
      <c r="AL102" s="46">
        <v>11.62</v>
      </c>
      <c r="AM102" s="46">
        <v>10.14</v>
      </c>
      <c r="AN102" s="46">
        <v>8</v>
      </c>
      <c r="AO102" s="46">
        <v>9180.16</v>
      </c>
      <c r="AP102" s="46">
        <v>9454.92</v>
      </c>
      <c r="AQ102" s="46">
        <v>9050.35</v>
      </c>
      <c r="AR102" s="46">
        <v>8</v>
      </c>
      <c r="AS102" s="46">
        <v>-182.3700000000008</v>
      </c>
      <c r="AT102" s="42">
        <v>404.56999999999971</v>
      </c>
      <c r="AU102" s="42">
        <v>586.94000000000051</v>
      </c>
      <c r="AV102" s="41">
        <v>3.2642736835735362</v>
      </c>
      <c r="AW102" s="41">
        <v>4.7357263164264634</v>
      </c>
      <c r="AX102" s="50">
        <v>-2.9500000000000455</v>
      </c>
    </row>
    <row r="103" spans="1:50" x14ac:dyDescent="0.25">
      <c r="A103" s="38">
        <v>43229</v>
      </c>
      <c r="B103" s="30">
        <v>9297.5</v>
      </c>
      <c r="C103" s="30">
        <v>9370</v>
      </c>
      <c r="D103" s="30">
        <v>8945</v>
      </c>
      <c r="E103" s="30">
        <v>6452</v>
      </c>
      <c r="F103" s="30">
        <v>77.5</v>
      </c>
      <c r="G103" s="41">
        <v>425</v>
      </c>
      <c r="H103" s="41">
        <v>347.5</v>
      </c>
      <c r="I103" s="41">
        <v>3549.6440129449838</v>
      </c>
      <c r="J103" s="41">
        <v>2902.3559870550162</v>
      </c>
      <c r="K103" s="46">
        <v>13.42</v>
      </c>
      <c r="L103" s="46">
        <v>14.63</v>
      </c>
      <c r="M103" s="46">
        <v>13.38</v>
      </c>
      <c r="N103" s="46">
        <v>-1.2900000000000009</v>
      </c>
      <c r="O103" s="41">
        <v>1.25</v>
      </c>
      <c r="P103" s="41">
        <v>2.5400000000000009</v>
      </c>
      <c r="Q103" s="48">
        <v>0.32981530343007909</v>
      </c>
      <c r="R103" s="48">
        <v>0.67018469656992097</v>
      </c>
      <c r="S103" s="46">
        <v>2697.790039</v>
      </c>
      <c r="T103" s="46">
        <v>2701.2700199999999</v>
      </c>
      <c r="U103" s="46">
        <v>2674.139893</v>
      </c>
      <c r="V103" s="46">
        <v>3909500000</v>
      </c>
      <c r="W103" s="2">
        <v>25.870116999999937</v>
      </c>
      <c r="X103" s="41">
        <v>29.350097999999889</v>
      </c>
      <c r="Y103" s="41">
        <v>3.4799809999999525</v>
      </c>
      <c r="Z103" s="41">
        <v>3495093878.1170807</v>
      </c>
      <c r="AA103" s="41">
        <v>414406121.88291967</v>
      </c>
      <c r="AB103" s="46">
        <v>124.33000199999999</v>
      </c>
      <c r="AC103" s="46">
        <v>124.870003</v>
      </c>
      <c r="AD103" s="46">
        <v>124.239998</v>
      </c>
      <c r="AE103" s="46">
        <v>4405600</v>
      </c>
      <c r="AF103" s="2">
        <v>-0.25999400000000605</v>
      </c>
      <c r="AG103" s="42">
        <v>0.63000499999999704</v>
      </c>
      <c r="AH103" s="42">
        <v>0.88999900000000309</v>
      </c>
      <c r="AI103" s="41">
        <v>1826014.9499606492</v>
      </c>
      <c r="AJ103" s="41">
        <v>2579585.050039351</v>
      </c>
      <c r="AK103" s="46">
        <v>11.39</v>
      </c>
      <c r="AL103" s="46">
        <v>11.62</v>
      </c>
      <c r="AM103" s="46">
        <v>11.31</v>
      </c>
      <c r="AN103" s="46">
        <v>8</v>
      </c>
      <c r="AO103" s="46">
        <v>9306</v>
      </c>
      <c r="AP103" s="46">
        <v>9360.41</v>
      </c>
      <c r="AQ103" s="46">
        <v>8975.9699999999993</v>
      </c>
      <c r="AR103" s="46">
        <v>8</v>
      </c>
      <c r="AS103" s="46">
        <v>125.84000000000015</v>
      </c>
      <c r="AT103" s="42">
        <v>384.44000000000051</v>
      </c>
      <c r="AU103" s="42">
        <v>258.60000000000036</v>
      </c>
      <c r="AV103" s="41">
        <v>4.7827817865140583</v>
      </c>
      <c r="AW103" s="41">
        <v>3.2172182134859417</v>
      </c>
      <c r="AX103" s="50">
        <v>7.25</v>
      </c>
    </row>
    <row r="104" spans="1:50" x14ac:dyDescent="0.25">
      <c r="A104" s="38">
        <v>43230</v>
      </c>
      <c r="B104" s="30">
        <v>9095</v>
      </c>
      <c r="C104" s="30">
        <v>9420</v>
      </c>
      <c r="D104" s="30">
        <v>9045</v>
      </c>
      <c r="E104" s="30">
        <v>5548</v>
      </c>
      <c r="F104" s="30">
        <v>-202.5</v>
      </c>
      <c r="G104" s="41">
        <v>375</v>
      </c>
      <c r="H104" s="41">
        <v>577.5</v>
      </c>
      <c r="I104" s="41">
        <v>2184.251968503937</v>
      </c>
      <c r="J104" s="41">
        <v>3363.748031496063</v>
      </c>
      <c r="K104" s="46">
        <v>13.23</v>
      </c>
      <c r="L104" s="46">
        <v>13.63</v>
      </c>
      <c r="M104" s="46">
        <v>12.92</v>
      </c>
      <c r="N104" s="46">
        <v>-0.1899999999999995</v>
      </c>
      <c r="O104" s="41">
        <v>0.71000000000000085</v>
      </c>
      <c r="P104" s="41">
        <v>0.90000000000000036</v>
      </c>
      <c r="Q104" s="48">
        <v>0.440993788819876</v>
      </c>
      <c r="R104" s="48">
        <v>0.55900621118012406</v>
      </c>
      <c r="S104" s="46">
        <v>2723.070068</v>
      </c>
      <c r="T104" s="46">
        <v>2726.110107</v>
      </c>
      <c r="U104" s="46">
        <v>2704.540039</v>
      </c>
      <c r="V104" s="46">
        <v>3333050000</v>
      </c>
      <c r="W104" s="2">
        <v>25.280029000000013</v>
      </c>
      <c r="X104" s="41">
        <v>28.320067999999992</v>
      </c>
      <c r="Y104" s="41">
        <v>3.0400389999999788</v>
      </c>
      <c r="Z104" s="41">
        <v>3009945171.6602902</v>
      </c>
      <c r="AA104" s="41">
        <v>323104828.33971006</v>
      </c>
      <c r="AB104" s="46">
        <v>125.18</v>
      </c>
      <c r="AC104" s="46">
        <v>125.370003</v>
      </c>
      <c r="AD104" s="46">
        <v>124.75</v>
      </c>
      <c r="AE104" s="46">
        <v>5218400</v>
      </c>
      <c r="AF104" s="2">
        <v>0.84999800000001358</v>
      </c>
      <c r="AG104" s="42">
        <v>1.0400010000000037</v>
      </c>
      <c r="AH104" s="42">
        <v>0.19000299999999015</v>
      </c>
      <c r="AI104" s="41">
        <v>4412295.5847298438</v>
      </c>
      <c r="AJ104" s="41">
        <v>806104.41527015646</v>
      </c>
      <c r="AK104" s="46">
        <v>11.42</v>
      </c>
      <c r="AL104" s="46">
        <v>11.5</v>
      </c>
      <c r="AM104" s="46">
        <v>10.95</v>
      </c>
      <c r="AN104" s="46">
        <v>7</v>
      </c>
      <c r="AO104" s="46">
        <v>9014.61</v>
      </c>
      <c r="AP104" s="46">
        <v>9383.2900000000009</v>
      </c>
      <c r="AQ104" s="46">
        <v>9001.8700000000008</v>
      </c>
      <c r="AR104" s="46">
        <v>7</v>
      </c>
      <c r="AS104" s="46">
        <v>-291.38999999999942</v>
      </c>
      <c r="AT104" s="42">
        <v>381.42000000000007</v>
      </c>
      <c r="AU104" s="42">
        <v>672.80999999999949</v>
      </c>
      <c r="AV104" s="41">
        <v>2.5325972510742454</v>
      </c>
      <c r="AW104" s="41">
        <v>4.4674027489257551</v>
      </c>
      <c r="AX104" s="50">
        <v>4.9500000000000455</v>
      </c>
    </row>
    <row r="105" spans="1:50" x14ac:dyDescent="0.25">
      <c r="A105" s="38">
        <v>43231</v>
      </c>
      <c r="B105" s="30">
        <v>8620</v>
      </c>
      <c r="C105" s="30">
        <v>9175</v>
      </c>
      <c r="D105" s="30">
        <v>8380</v>
      </c>
      <c r="E105" s="30">
        <v>7995</v>
      </c>
      <c r="F105" s="30">
        <v>-475</v>
      </c>
      <c r="G105" s="41">
        <v>795</v>
      </c>
      <c r="H105" s="41">
        <v>1270</v>
      </c>
      <c r="I105" s="41">
        <v>3077.9782082324455</v>
      </c>
      <c r="J105" s="41">
        <v>4917.0217917675545</v>
      </c>
      <c r="K105" s="46">
        <v>12.65</v>
      </c>
      <c r="L105" s="46">
        <v>13.44</v>
      </c>
      <c r="M105" s="46">
        <v>12.65</v>
      </c>
      <c r="N105" s="46">
        <v>-0.58000000000000007</v>
      </c>
      <c r="O105" s="41">
        <v>0.78999999999999915</v>
      </c>
      <c r="P105" s="41">
        <v>1.3699999999999992</v>
      </c>
      <c r="Q105" s="48">
        <v>0.36574074074074064</v>
      </c>
      <c r="R105" s="48">
        <v>0.63425925925925941</v>
      </c>
      <c r="S105" s="46">
        <v>2727.719971</v>
      </c>
      <c r="T105" s="46">
        <v>2732.860107</v>
      </c>
      <c r="U105" s="46">
        <v>2717.4499510000001</v>
      </c>
      <c r="V105" s="46">
        <v>2862700000</v>
      </c>
      <c r="W105" s="2">
        <v>4.6499029999999948</v>
      </c>
      <c r="X105" s="41">
        <v>15.410155999999915</v>
      </c>
      <c r="Y105" s="41">
        <v>10.760252999999921</v>
      </c>
      <c r="Z105" s="41">
        <v>1685669245.0316706</v>
      </c>
      <c r="AA105" s="41">
        <v>1177030754.9683297</v>
      </c>
      <c r="AB105" s="46">
        <v>125</v>
      </c>
      <c r="AC105" s="46">
        <v>125.589996</v>
      </c>
      <c r="AD105" s="46">
        <v>124.94000200000001</v>
      </c>
      <c r="AE105" s="46">
        <v>4299200</v>
      </c>
      <c r="AF105" s="2">
        <v>-0.18000000000000682</v>
      </c>
      <c r="AG105" s="42">
        <v>0.64999399999999241</v>
      </c>
      <c r="AH105" s="42">
        <v>0.82999399999999923</v>
      </c>
      <c r="AI105" s="41">
        <v>1888160.0423787106</v>
      </c>
      <c r="AJ105" s="41">
        <v>2411039.9576212894</v>
      </c>
      <c r="AK105" s="46">
        <v>11.04</v>
      </c>
      <c r="AL105" s="46">
        <v>11.42</v>
      </c>
      <c r="AM105" s="46">
        <v>11</v>
      </c>
      <c r="AN105" s="46">
        <v>9</v>
      </c>
      <c r="AO105" s="46">
        <v>8406.17</v>
      </c>
      <c r="AP105" s="46">
        <v>9014.61</v>
      </c>
      <c r="AQ105" s="46">
        <v>8350.1299999999992</v>
      </c>
      <c r="AR105" s="46">
        <v>9</v>
      </c>
      <c r="AS105" s="46">
        <v>-608.44000000000051</v>
      </c>
      <c r="AT105" s="42">
        <v>664.48000000000138</v>
      </c>
      <c r="AU105" s="42">
        <v>1272.9200000000019</v>
      </c>
      <c r="AV105" s="41">
        <v>3.0867760916692486</v>
      </c>
      <c r="AW105" s="41">
        <v>5.9132239083307514</v>
      </c>
      <c r="AX105" s="50">
        <v>5.5499999999999545</v>
      </c>
    </row>
    <row r="106" spans="1:50" x14ac:dyDescent="0.25">
      <c r="A106" s="38">
        <v>43234</v>
      </c>
      <c r="B106" s="30">
        <v>8757.5</v>
      </c>
      <c r="C106" s="30">
        <v>8895</v>
      </c>
      <c r="D106" s="30">
        <v>8265</v>
      </c>
      <c r="E106" s="30">
        <v>9616</v>
      </c>
      <c r="F106" s="30">
        <v>137.5</v>
      </c>
      <c r="G106" s="41">
        <v>630</v>
      </c>
      <c r="H106" s="41">
        <v>492.5</v>
      </c>
      <c r="I106" s="41">
        <v>5396.953229398664</v>
      </c>
      <c r="J106" s="41">
        <v>4219.046770601336</v>
      </c>
      <c r="K106" s="46">
        <v>12.93</v>
      </c>
      <c r="L106" s="46">
        <v>13.28</v>
      </c>
      <c r="M106" s="46">
        <v>12.81</v>
      </c>
      <c r="N106" s="46">
        <v>0.27999999999999936</v>
      </c>
      <c r="O106" s="41">
        <v>0.62999999999999901</v>
      </c>
      <c r="P106" s="41">
        <v>0.34999999999999964</v>
      </c>
      <c r="Q106" s="48">
        <v>0.64285714285714268</v>
      </c>
      <c r="R106" s="48">
        <v>0.35714285714285726</v>
      </c>
      <c r="S106" s="46">
        <v>2730.1298830000001</v>
      </c>
      <c r="T106" s="46">
        <v>2742.1000979999999</v>
      </c>
      <c r="U106" s="46">
        <v>2725.469971</v>
      </c>
      <c r="V106" s="46">
        <v>2972660000</v>
      </c>
      <c r="W106" s="2">
        <v>2.4099120000000767</v>
      </c>
      <c r="X106" s="41">
        <v>16.630126999999902</v>
      </c>
      <c r="Y106" s="41">
        <v>14.220214999999826</v>
      </c>
      <c r="Z106" s="41">
        <v>1602436476.3223741</v>
      </c>
      <c r="AA106" s="41">
        <v>1370223523.6776259</v>
      </c>
      <c r="AB106" s="46">
        <v>124.489998</v>
      </c>
      <c r="AC106" s="46">
        <v>125.209999</v>
      </c>
      <c r="AD106" s="46">
        <v>124.44000200000001</v>
      </c>
      <c r="AE106" s="46">
        <v>3753200</v>
      </c>
      <c r="AF106" s="2">
        <v>-0.51000200000000007</v>
      </c>
      <c r="AG106" s="42">
        <v>0.76999699999998938</v>
      </c>
      <c r="AH106" s="42">
        <v>1.2799989999999895</v>
      </c>
      <c r="AI106" s="41">
        <v>1409735.7948015458</v>
      </c>
      <c r="AJ106" s="41">
        <v>2343464.2051984542</v>
      </c>
      <c r="AK106" s="46">
        <v>11.15</v>
      </c>
      <c r="AL106" s="46">
        <v>11.16</v>
      </c>
      <c r="AM106" s="46">
        <v>10.73</v>
      </c>
      <c r="AN106" s="46">
        <v>8</v>
      </c>
      <c r="AO106" s="46">
        <v>8675.2099999999991</v>
      </c>
      <c r="AP106" s="46">
        <v>8878.94</v>
      </c>
      <c r="AQ106" s="46">
        <v>8296.14</v>
      </c>
      <c r="AR106" s="46">
        <v>8</v>
      </c>
      <c r="AS106" s="46">
        <v>269.03999999999905</v>
      </c>
      <c r="AT106" s="42">
        <v>582.80000000000109</v>
      </c>
      <c r="AU106" s="42">
        <v>313.76000000000204</v>
      </c>
      <c r="AV106" s="41">
        <v>5.2003212278040429</v>
      </c>
      <c r="AW106" s="41">
        <v>2.7996787721959575</v>
      </c>
      <c r="AX106" s="50">
        <v>-4.5</v>
      </c>
    </row>
    <row r="107" spans="1:50" x14ac:dyDescent="0.25">
      <c r="A107" s="38">
        <v>43235</v>
      </c>
      <c r="B107" s="30">
        <v>8517.5</v>
      </c>
      <c r="C107" s="30">
        <v>8860</v>
      </c>
      <c r="D107" s="30">
        <v>8430</v>
      </c>
      <c r="E107" s="30">
        <v>7631</v>
      </c>
      <c r="F107" s="30">
        <v>-240</v>
      </c>
      <c r="G107" s="41">
        <v>430</v>
      </c>
      <c r="H107" s="41">
        <v>670</v>
      </c>
      <c r="I107" s="41">
        <v>2983.0272727272727</v>
      </c>
      <c r="J107" s="41">
        <v>4647.9727272727268</v>
      </c>
      <c r="K107" s="46">
        <v>14.63</v>
      </c>
      <c r="L107" s="46">
        <v>15.01</v>
      </c>
      <c r="M107" s="46">
        <v>12.5</v>
      </c>
      <c r="N107" s="46">
        <v>1.7000000000000011</v>
      </c>
      <c r="O107" s="41">
        <v>2.5099999999999998</v>
      </c>
      <c r="P107" s="41">
        <v>0.80999999999999872</v>
      </c>
      <c r="Q107" s="48">
        <v>0.75602409638554247</v>
      </c>
      <c r="R107" s="48">
        <v>0.24397590361445756</v>
      </c>
      <c r="S107" s="46">
        <v>2711.4499510000001</v>
      </c>
      <c r="T107" s="46">
        <v>2718.5900879999999</v>
      </c>
      <c r="U107" s="46">
        <v>2701.9099120000001</v>
      </c>
      <c r="V107" s="46">
        <v>3290680000</v>
      </c>
      <c r="W107" s="2">
        <v>-18.679932000000008</v>
      </c>
      <c r="X107" s="41">
        <v>16.680175999999847</v>
      </c>
      <c r="Y107" s="41">
        <v>35.360107999999855</v>
      </c>
      <c r="Z107" s="41">
        <v>1054742928.760339</v>
      </c>
      <c r="AA107" s="41">
        <v>2235937071.2396607</v>
      </c>
      <c r="AB107" s="46">
        <v>122.480003</v>
      </c>
      <c r="AC107" s="46">
        <v>122.82</v>
      </c>
      <c r="AD107" s="46">
        <v>122.129997</v>
      </c>
      <c r="AE107" s="46">
        <v>10911900</v>
      </c>
      <c r="AF107" s="2">
        <v>-2.0099950000000035</v>
      </c>
      <c r="AG107" s="42">
        <v>0.69000299999999015</v>
      </c>
      <c r="AH107" s="42">
        <v>2.6999979999999937</v>
      </c>
      <c r="AI107" s="41">
        <v>2221015.1960721924</v>
      </c>
      <c r="AJ107" s="41">
        <v>8690884.8039278071</v>
      </c>
      <c r="AK107" s="46">
        <v>11.91</v>
      </c>
      <c r="AL107" s="46">
        <v>14.2</v>
      </c>
      <c r="AM107" s="46">
        <v>11.15</v>
      </c>
      <c r="AN107" s="46">
        <v>8</v>
      </c>
      <c r="AO107" s="46">
        <v>8474.24</v>
      </c>
      <c r="AP107" s="46">
        <v>8835.51</v>
      </c>
      <c r="AQ107" s="46">
        <v>8433.43</v>
      </c>
      <c r="AR107" s="46">
        <v>8</v>
      </c>
      <c r="AS107" s="46">
        <v>-200.96999999999935</v>
      </c>
      <c r="AT107" s="42">
        <v>402.07999999999993</v>
      </c>
      <c r="AU107" s="42">
        <v>603.04999999999927</v>
      </c>
      <c r="AV107" s="41">
        <v>3.2002228567449005</v>
      </c>
      <c r="AW107" s="41">
        <v>4.7997771432550991</v>
      </c>
      <c r="AX107" s="50">
        <v>-24.849999999999909</v>
      </c>
    </row>
    <row r="108" spans="1:50" x14ac:dyDescent="0.25">
      <c r="A108" s="38">
        <v>43236</v>
      </c>
      <c r="B108" s="30">
        <v>8238.49</v>
      </c>
      <c r="C108" s="30">
        <v>8535</v>
      </c>
      <c r="D108" s="30">
        <v>8115</v>
      </c>
      <c r="E108" s="30">
        <v>894</v>
      </c>
      <c r="F108" s="30">
        <v>-279.01000000000022</v>
      </c>
      <c r="G108" s="41">
        <v>420</v>
      </c>
      <c r="H108" s="41">
        <v>699.01000000000022</v>
      </c>
      <c r="I108" s="41">
        <v>335.54659922610159</v>
      </c>
      <c r="J108" s="41">
        <v>558.45340077389835</v>
      </c>
      <c r="K108" s="46">
        <v>13.42</v>
      </c>
      <c r="L108" s="46">
        <v>14.91</v>
      </c>
      <c r="M108" s="46">
        <v>13.21</v>
      </c>
      <c r="N108" s="46">
        <v>-1.2100000000000009</v>
      </c>
      <c r="O108" s="41">
        <v>1.6999999999999993</v>
      </c>
      <c r="P108" s="41">
        <v>2.91</v>
      </c>
      <c r="Q108" s="48">
        <v>0.36876355748373091</v>
      </c>
      <c r="R108" s="48">
        <v>0.63123644251626909</v>
      </c>
      <c r="S108" s="46">
        <v>2722.459961</v>
      </c>
      <c r="T108" s="46">
        <v>2727.76001</v>
      </c>
      <c r="U108" s="46">
        <v>2712.169922</v>
      </c>
      <c r="V108" s="46">
        <v>3202670000</v>
      </c>
      <c r="W108" s="2">
        <v>11.010009999999966</v>
      </c>
      <c r="X108" s="41">
        <v>16.31005899999991</v>
      </c>
      <c r="Y108" s="41">
        <v>5.3000489999999445</v>
      </c>
      <c r="Z108" s="41">
        <v>2417189986.1643476</v>
      </c>
      <c r="AA108" s="41">
        <v>785480013.83565211</v>
      </c>
      <c r="AB108" s="46">
        <v>122.290001</v>
      </c>
      <c r="AC108" s="46">
        <v>122.610001</v>
      </c>
      <c r="AD108" s="46">
        <v>122.029999</v>
      </c>
      <c r="AE108" s="46">
        <v>4943300</v>
      </c>
      <c r="AF108" s="2">
        <v>-0.19000199999999268</v>
      </c>
      <c r="AG108" s="42">
        <v>0.58000199999999325</v>
      </c>
      <c r="AH108" s="42">
        <v>0.77000399999998592</v>
      </c>
      <c r="AI108" s="41">
        <v>2123786.0325065302</v>
      </c>
      <c r="AJ108" s="41">
        <v>2819513.9674934698</v>
      </c>
      <c r="AK108" s="46">
        <v>11.77</v>
      </c>
      <c r="AL108" s="46">
        <v>12.07</v>
      </c>
      <c r="AM108" s="46">
        <v>11.65</v>
      </c>
      <c r="AN108" s="46">
        <v>7</v>
      </c>
      <c r="AO108" s="46">
        <v>8340.2999999999993</v>
      </c>
      <c r="AP108" s="46">
        <v>8493.31</v>
      </c>
      <c r="AQ108" s="46">
        <v>8110.33</v>
      </c>
      <c r="AR108" s="46">
        <v>7</v>
      </c>
      <c r="AS108" s="46">
        <v>-133.94000000000051</v>
      </c>
      <c r="AT108" s="42">
        <v>382.97999999999956</v>
      </c>
      <c r="AU108" s="42">
        <v>516.92000000000007</v>
      </c>
      <c r="AV108" s="41">
        <v>2.9790643404822736</v>
      </c>
      <c r="AW108" s="41">
        <v>4.0209356595177264</v>
      </c>
      <c r="AX108" s="50">
        <v>-3.75</v>
      </c>
    </row>
    <row r="109" spans="1:50" x14ac:dyDescent="0.25">
      <c r="A109" s="38">
        <v>43237</v>
      </c>
      <c r="B109" s="30">
        <v>8227.5</v>
      </c>
      <c r="C109" s="30">
        <v>8490</v>
      </c>
      <c r="D109" s="30">
        <v>8145</v>
      </c>
      <c r="E109" s="30">
        <v>5839</v>
      </c>
      <c r="F109" s="30">
        <v>-10.989999999999782</v>
      </c>
      <c r="G109" s="41">
        <v>345</v>
      </c>
      <c r="H109" s="41">
        <v>355.98999999999978</v>
      </c>
      <c r="I109" s="41">
        <v>2873.7285838599705</v>
      </c>
      <c r="J109" s="41">
        <v>2965.2714161400295</v>
      </c>
      <c r="K109" s="46">
        <v>13.43</v>
      </c>
      <c r="L109" s="46">
        <v>13.86</v>
      </c>
      <c r="M109" s="46">
        <v>12.65</v>
      </c>
      <c r="N109" s="46">
        <v>9.9999999999997868E-3</v>
      </c>
      <c r="O109" s="41">
        <v>1.2099999999999991</v>
      </c>
      <c r="P109" s="41">
        <v>1.1999999999999993</v>
      </c>
      <c r="Q109" s="48">
        <v>0.50207468879668049</v>
      </c>
      <c r="R109" s="48">
        <v>0.49792531120331956</v>
      </c>
      <c r="S109" s="46">
        <v>2720.1298830000001</v>
      </c>
      <c r="T109" s="46">
        <v>2731.959961</v>
      </c>
      <c r="U109" s="46">
        <v>2711.360107</v>
      </c>
      <c r="V109" s="46">
        <v>3475400000</v>
      </c>
      <c r="W109" s="2">
        <v>-2.3300779999999577</v>
      </c>
      <c r="X109" s="41">
        <v>20.59985400000005</v>
      </c>
      <c r="Y109" s="41">
        <v>22.929932000000008</v>
      </c>
      <c r="Z109" s="41">
        <v>1644683771.0527701</v>
      </c>
      <c r="AA109" s="41">
        <v>1830716228.9472301</v>
      </c>
      <c r="AB109" s="46">
        <v>122.360001</v>
      </c>
      <c r="AC109" s="46">
        <v>122.43</v>
      </c>
      <c r="AD109" s="46">
        <v>122.040001</v>
      </c>
      <c r="AE109" s="46">
        <v>7781300</v>
      </c>
      <c r="AF109" s="2">
        <v>6.9999999999993179E-2</v>
      </c>
      <c r="AG109" s="42">
        <v>0.38999900000000309</v>
      </c>
      <c r="AH109" s="42">
        <v>0.31999900000000991</v>
      </c>
      <c r="AI109" s="41">
        <v>4274236.2917923275</v>
      </c>
      <c r="AJ109" s="41">
        <v>3507063.7082076729</v>
      </c>
      <c r="AK109" s="46">
        <v>11.64</v>
      </c>
      <c r="AL109" s="46">
        <v>11.72</v>
      </c>
      <c r="AM109" s="46">
        <v>11.47</v>
      </c>
      <c r="AN109" s="46">
        <v>7</v>
      </c>
      <c r="AO109" s="46">
        <v>8058.6</v>
      </c>
      <c r="AP109" s="46">
        <v>8458.5300000000007</v>
      </c>
      <c r="AQ109" s="46">
        <v>7999.59</v>
      </c>
      <c r="AR109" s="46">
        <v>7</v>
      </c>
      <c r="AS109" s="46">
        <v>-281.69999999999891</v>
      </c>
      <c r="AT109" s="42">
        <v>458.94000000000051</v>
      </c>
      <c r="AU109" s="42">
        <v>740.63999999999942</v>
      </c>
      <c r="AV109" s="41">
        <v>2.6780873305657011</v>
      </c>
      <c r="AW109" s="41">
        <v>4.3219126694342993</v>
      </c>
      <c r="AX109" s="50">
        <v>-1.75</v>
      </c>
    </row>
    <row r="110" spans="1:50" x14ac:dyDescent="0.25">
      <c r="A110" s="38">
        <v>43238</v>
      </c>
      <c r="B110" s="30">
        <v>8257.5</v>
      </c>
      <c r="C110" s="30">
        <v>8295</v>
      </c>
      <c r="D110" s="30">
        <v>7940</v>
      </c>
      <c r="E110" s="30">
        <v>5638</v>
      </c>
      <c r="F110" s="30">
        <v>30</v>
      </c>
      <c r="G110" s="41">
        <v>355</v>
      </c>
      <c r="H110" s="41">
        <v>325</v>
      </c>
      <c r="I110" s="41">
        <v>2943.3676470588234</v>
      </c>
      <c r="J110" s="41">
        <v>2694.6323529411766</v>
      </c>
      <c r="K110" s="46">
        <v>13.42</v>
      </c>
      <c r="L110" s="46">
        <v>13.87</v>
      </c>
      <c r="M110" s="46">
        <v>13.06</v>
      </c>
      <c r="N110" s="46">
        <v>-9.9999999999997868E-3</v>
      </c>
      <c r="O110" s="41">
        <v>0.80999999999999872</v>
      </c>
      <c r="P110" s="41">
        <v>0.81999999999999851</v>
      </c>
      <c r="Q110" s="48">
        <v>0.49693251533742339</v>
      </c>
      <c r="R110" s="48">
        <v>0.50306748466257667</v>
      </c>
      <c r="S110" s="46">
        <v>2712.969971</v>
      </c>
      <c r="T110" s="46">
        <v>2719.5</v>
      </c>
      <c r="U110" s="46">
        <v>2709.179932</v>
      </c>
      <c r="V110" s="46">
        <v>3368690000</v>
      </c>
      <c r="W110" s="2">
        <v>-7.1599120000000767</v>
      </c>
      <c r="X110" s="41">
        <v>10.320067999999992</v>
      </c>
      <c r="Y110" s="41">
        <v>17.479980000000069</v>
      </c>
      <c r="Z110" s="41">
        <v>1250541361.3285811</v>
      </c>
      <c r="AA110" s="41">
        <v>2118148638.6714189</v>
      </c>
      <c r="AB110" s="46">
        <v>122.410004</v>
      </c>
      <c r="AC110" s="46">
        <v>122.650002</v>
      </c>
      <c r="AD110" s="46">
        <v>122.010002</v>
      </c>
      <c r="AE110" s="46">
        <v>6837100</v>
      </c>
      <c r="AF110" s="2">
        <v>5.0003000000003794E-2</v>
      </c>
      <c r="AG110" s="42">
        <v>0.64000000000000057</v>
      </c>
      <c r="AH110" s="42">
        <v>0.58999699999999677</v>
      </c>
      <c r="AI110" s="41">
        <v>3557524.1240425897</v>
      </c>
      <c r="AJ110" s="41">
        <v>3279575.8759574099</v>
      </c>
      <c r="AK110" s="46">
        <v>11.11</v>
      </c>
      <c r="AL110" s="46">
        <v>11.64</v>
      </c>
      <c r="AM110" s="46">
        <v>10.6</v>
      </c>
      <c r="AN110" s="46">
        <v>7</v>
      </c>
      <c r="AO110" s="46">
        <v>8240.7199999999993</v>
      </c>
      <c r="AP110" s="46">
        <v>8273.5400000000009</v>
      </c>
      <c r="AQ110" s="46">
        <v>7931.43</v>
      </c>
      <c r="AR110" s="46">
        <v>7</v>
      </c>
      <c r="AS110" s="46">
        <v>182.11999999999898</v>
      </c>
      <c r="AT110" s="42">
        <v>342.11000000000058</v>
      </c>
      <c r="AU110" s="42">
        <v>159.9900000000016</v>
      </c>
      <c r="AV110" s="41">
        <v>4.769508066122274</v>
      </c>
      <c r="AW110" s="41">
        <v>2.230491933877726</v>
      </c>
      <c r="AX110" s="50">
        <v>-1.2000000000000455</v>
      </c>
    </row>
    <row r="111" spans="1:50" x14ac:dyDescent="0.25">
      <c r="A111" s="38">
        <v>43241</v>
      </c>
      <c r="B111" s="30">
        <v>8395</v>
      </c>
      <c r="C111" s="30">
        <v>8610</v>
      </c>
      <c r="D111" s="30">
        <v>8335</v>
      </c>
      <c r="E111" s="30">
        <v>3007</v>
      </c>
      <c r="F111" s="30">
        <v>137.5</v>
      </c>
      <c r="G111" s="41">
        <v>352.5</v>
      </c>
      <c r="H111" s="41">
        <v>215</v>
      </c>
      <c r="I111" s="41">
        <v>1867.784140969163</v>
      </c>
      <c r="J111" s="41">
        <v>1139.215859030837</v>
      </c>
      <c r="K111" s="46">
        <v>13.08</v>
      </c>
      <c r="L111" s="46">
        <v>13.59</v>
      </c>
      <c r="M111" s="46">
        <v>12.78</v>
      </c>
      <c r="N111" s="46">
        <v>-0.33999999999999986</v>
      </c>
      <c r="O111" s="41">
        <v>0.8100000000000005</v>
      </c>
      <c r="P111" s="41">
        <v>1.1500000000000004</v>
      </c>
      <c r="Q111" s="48">
        <v>0.41326530612244905</v>
      </c>
      <c r="R111" s="48">
        <v>0.58673469387755095</v>
      </c>
      <c r="S111" s="46">
        <v>2733.01001</v>
      </c>
      <c r="T111" s="46">
        <v>2739.1899410000001</v>
      </c>
      <c r="U111" s="46">
        <v>2725.6999510000001</v>
      </c>
      <c r="V111" s="46">
        <v>3019890000</v>
      </c>
      <c r="W111" s="2">
        <v>20.040038999999979</v>
      </c>
      <c r="X111" s="41">
        <v>26.219970000000103</v>
      </c>
      <c r="Y111" s="41">
        <v>6.1799310000001242</v>
      </c>
      <c r="Z111" s="41">
        <v>2443878615.6568737</v>
      </c>
      <c r="AA111" s="41">
        <v>576011384.3431263</v>
      </c>
      <c r="AB111" s="46">
        <v>122.480003</v>
      </c>
      <c r="AC111" s="46">
        <v>122.529999</v>
      </c>
      <c r="AD111" s="46">
        <v>121.970001</v>
      </c>
      <c r="AE111" s="46">
        <v>4126700</v>
      </c>
      <c r="AF111" s="2">
        <v>6.9998999999995704E-2</v>
      </c>
      <c r="AG111" s="42">
        <v>0.55999800000000732</v>
      </c>
      <c r="AH111" s="42">
        <v>0.48999900000001162</v>
      </c>
      <c r="AI111" s="41">
        <v>2200905.0945859733</v>
      </c>
      <c r="AJ111" s="41">
        <v>1925794.9054140265</v>
      </c>
      <c r="AK111" s="46">
        <v>11.62</v>
      </c>
      <c r="AL111" s="46">
        <v>11.67</v>
      </c>
      <c r="AM111" s="46">
        <v>11.4</v>
      </c>
      <c r="AN111" s="46">
        <v>7</v>
      </c>
      <c r="AO111" s="46">
        <v>8395.23</v>
      </c>
      <c r="AP111" s="46">
        <v>8566.14</v>
      </c>
      <c r="AQ111" s="46">
        <v>8324.99</v>
      </c>
      <c r="AR111" s="46">
        <v>7</v>
      </c>
      <c r="AS111" s="46">
        <v>154.51000000000022</v>
      </c>
      <c r="AT111" s="42">
        <v>325.42000000000007</v>
      </c>
      <c r="AU111" s="42">
        <v>170.90999999999985</v>
      </c>
      <c r="AV111" s="41">
        <v>4.5895674248987586</v>
      </c>
      <c r="AW111" s="41">
        <v>2.4104325751012414</v>
      </c>
      <c r="AX111" s="50">
        <v>4.9999999999954525E-2</v>
      </c>
    </row>
    <row r="112" spans="1:50" x14ac:dyDescent="0.25">
      <c r="A112" s="38">
        <v>43242</v>
      </c>
      <c r="B112" s="30">
        <v>8185</v>
      </c>
      <c r="C112" s="30">
        <v>8450</v>
      </c>
      <c r="D112" s="30">
        <v>8095</v>
      </c>
      <c r="E112" s="30">
        <v>2546</v>
      </c>
      <c r="F112" s="30">
        <v>-210</v>
      </c>
      <c r="G112" s="41">
        <v>355</v>
      </c>
      <c r="H112" s="41">
        <v>565</v>
      </c>
      <c r="I112" s="41">
        <v>982.42391304347825</v>
      </c>
      <c r="J112" s="41">
        <v>1563.5760869565217</v>
      </c>
      <c r="K112" s="46">
        <v>13.22</v>
      </c>
      <c r="L112" s="46">
        <v>13.42</v>
      </c>
      <c r="M112" s="46">
        <v>12.77</v>
      </c>
      <c r="N112" s="46">
        <v>0.14000000000000057</v>
      </c>
      <c r="O112" s="41">
        <v>0.65000000000000036</v>
      </c>
      <c r="P112" s="41">
        <v>0.50999999999999979</v>
      </c>
      <c r="Q112" s="48">
        <v>0.56034482758620718</v>
      </c>
      <c r="R112" s="48">
        <v>0.43965517241379287</v>
      </c>
      <c r="S112" s="46">
        <v>2724.4399410000001</v>
      </c>
      <c r="T112" s="46">
        <v>2742.23999</v>
      </c>
      <c r="U112" s="46">
        <v>2721.8798830000001</v>
      </c>
      <c r="V112" s="46">
        <v>3366310000</v>
      </c>
      <c r="W112" s="2">
        <v>-8.5700689999998758</v>
      </c>
      <c r="X112" s="41">
        <v>20.360106999999971</v>
      </c>
      <c r="Y112" s="41">
        <v>28.930175999999847</v>
      </c>
      <c r="Z112" s="41">
        <v>1390505950.1315939</v>
      </c>
      <c r="AA112" s="41">
        <v>1975804049.8684058</v>
      </c>
      <c r="AB112" s="46">
        <v>122.410004</v>
      </c>
      <c r="AC112" s="46">
        <v>122.739998</v>
      </c>
      <c r="AD112" s="46">
        <v>122.339996</v>
      </c>
      <c r="AE112" s="46">
        <v>4579600</v>
      </c>
      <c r="AF112" s="2">
        <v>-6.9998999999995704E-2</v>
      </c>
      <c r="AG112" s="42">
        <v>0.40000200000000063</v>
      </c>
      <c r="AH112" s="42">
        <v>0.47000099999999634</v>
      </c>
      <c r="AI112" s="41">
        <v>2105566.4856328187</v>
      </c>
      <c r="AJ112" s="41">
        <v>2474033.5143671809</v>
      </c>
      <c r="AK112" s="46">
        <v>10.9</v>
      </c>
      <c r="AL112" s="46">
        <v>11.57</v>
      </c>
      <c r="AM112" s="46">
        <v>10.87</v>
      </c>
      <c r="AN112" s="46">
        <v>8</v>
      </c>
      <c r="AO112" s="46">
        <v>7983.52</v>
      </c>
      <c r="AP112" s="46">
        <v>8405.18</v>
      </c>
      <c r="AQ112" s="46">
        <v>7959.49</v>
      </c>
      <c r="AR112" s="46">
        <v>8</v>
      </c>
      <c r="AS112" s="46">
        <v>-411.70999999999913</v>
      </c>
      <c r="AT112" s="42">
        <v>445.69000000000051</v>
      </c>
      <c r="AU112" s="42">
        <v>857.39999999999964</v>
      </c>
      <c r="AV112" s="41">
        <v>2.7362039460052672</v>
      </c>
      <c r="AW112" s="41">
        <v>5.2637960539947324</v>
      </c>
      <c r="AX112" s="50">
        <v>4.7000000000000455</v>
      </c>
    </row>
    <row r="113" spans="1:50" x14ac:dyDescent="0.25">
      <c r="A113" s="38">
        <v>43243</v>
      </c>
      <c r="B113" s="30">
        <v>7647.5</v>
      </c>
      <c r="C113" s="30">
        <v>8105</v>
      </c>
      <c r="D113" s="30">
        <v>7455</v>
      </c>
      <c r="E113" s="30">
        <v>5059</v>
      </c>
      <c r="F113" s="30">
        <v>-537.5</v>
      </c>
      <c r="G113" s="41">
        <v>650</v>
      </c>
      <c r="H113" s="41">
        <v>1187.5</v>
      </c>
      <c r="I113" s="41">
        <v>1789.5782312925171</v>
      </c>
      <c r="J113" s="41">
        <v>3269.4217687074829</v>
      </c>
      <c r="K113" s="46">
        <v>12.58</v>
      </c>
      <c r="L113" s="46">
        <v>14.6</v>
      </c>
      <c r="M113" s="46">
        <v>12.49</v>
      </c>
      <c r="N113" s="46">
        <v>-0.64000000000000057</v>
      </c>
      <c r="O113" s="41">
        <v>2.1099999999999994</v>
      </c>
      <c r="P113" s="41">
        <v>2.75</v>
      </c>
      <c r="Q113" s="48">
        <v>0.43415637860082296</v>
      </c>
      <c r="R113" s="48">
        <v>0.56584362139917699</v>
      </c>
      <c r="S113" s="46">
        <v>2733.290039</v>
      </c>
      <c r="T113" s="46">
        <v>2733.330078</v>
      </c>
      <c r="U113" s="46">
        <v>2709.540039</v>
      </c>
      <c r="V113" s="46">
        <v>3326290000</v>
      </c>
      <c r="W113" s="2">
        <v>8.850097999999889</v>
      </c>
      <c r="X113" s="41">
        <v>23.790038999999979</v>
      </c>
      <c r="Y113" s="41">
        <v>14.93994100000009</v>
      </c>
      <c r="Z113" s="41">
        <v>2043186410.7678289</v>
      </c>
      <c r="AA113" s="41">
        <v>1283103589.2321713</v>
      </c>
      <c r="AB113" s="46">
        <v>122.540001</v>
      </c>
      <c r="AC113" s="46">
        <v>122.739998</v>
      </c>
      <c r="AD113" s="46">
        <v>122.110001</v>
      </c>
      <c r="AE113" s="46">
        <v>6974600</v>
      </c>
      <c r="AF113" s="2">
        <v>0.12999700000000303</v>
      </c>
      <c r="AG113" s="42">
        <v>0.62999700000000303</v>
      </c>
      <c r="AH113" s="42">
        <v>0.5</v>
      </c>
      <c r="AI113" s="41">
        <v>3888485.6120857042</v>
      </c>
      <c r="AJ113" s="41">
        <v>3086114.3879142958</v>
      </c>
      <c r="AK113" s="46">
        <v>11.18</v>
      </c>
      <c r="AL113" s="46">
        <v>11.4</v>
      </c>
      <c r="AM113" s="46">
        <v>10.95</v>
      </c>
      <c r="AN113" s="46">
        <v>9</v>
      </c>
      <c r="AO113" s="46">
        <v>7502.56</v>
      </c>
      <c r="AP113" s="46">
        <v>8023.73</v>
      </c>
      <c r="AQ113" s="46">
        <v>7442.97</v>
      </c>
      <c r="AR113" s="46">
        <v>9</v>
      </c>
      <c r="AS113" s="46">
        <v>-480.96000000000004</v>
      </c>
      <c r="AT113" s="42">
        <v>580.75999999999931</v>
      </c>
      <c r="AU113" s="42">
        <v>1061.7199999999993</v>
      </c>
      <c r="AV113" s="41">
        <v>3.1822853246310445</v>
      </c>
      <c r="AW113" s="41">
        <v>5.817714675368955</v>
      </c>
      <c r="AX113" s="50">
        <v>-4.0499999999999545</v>
      </c>
    </row>
    <row r="114" spans="1:50" x14ac:dyDescent="0.25">
      <c r="A114" s="38">
        <v>43244</v>
      </c>
      <c r="B114" s="30">
        <v>7557.5</v>
      </c>
      <c r="C114" s="30">
        <v>7750</v>
      </c>
      <c r="D114" s="30">
        <v>7265</v>
      </c>
      <c r="E114" s="30">
        <v>5256</v>
      </c>
      <c r="F114" s="30">
        <v>-90</v>
      </c>
      <c r="G114" s="41">
        <v>485</v>
      </c>
      <c r="H114" s="41">
        <v>575</v>
      </c>
      <c r="I114" s="41">
        <v>2404.867924528302</v>
      </c>
      <c r="J114" s="41">
        <v>2851.132075471698</v>
      </c>
      <c r="K114" s="46">
        <v>12.53</v>
      </c>
      <c r="L114" s="46">
        <v>14.24</v>
      </c>
      <c r="M114" s="46">
        <v>12.53</v>
      </c>
      <c r="N114" s="46">
        <v>-5.0000000000000711E-2</v>
      </c>
      <c r="O114" s="41">
        <v>1.7100000000000009</v>
      </c>
      <c r="P114" s="41">
        <v>1.7600000000000016</v>
      </c>
      <c r="Q114" s="48">
        <v>0.49279538904899128</v>
      </c>
      <c r="R114" s="48">
        <v>0.50720461095100877</v>
      </c>
      <c r="S114" s="46">
        <v>2727.76001</v>
      </c>
      <c r="T114" s="46">
        <v>2731.969971</v>
      </c>
      <c r="U114" s="46">
        <v>2707.3798830000001</v>
      </c>
      <c r="V114" s="46">
        <v>3256030000</v>
      </c>
      <c r="W114" s="2">
        <v>-5.5300290000000132</v>
      </c>
      <c r="X114" s="41">
        <v>24.590087999999923</v>
      </c>
      <c r="Y114" s="41">
        <v>30.120116999999937</v>
      </c>
      <c r="Z114" s="41">
        <v>1463457580.3662217</v>
      </c>
      <c r="AA114" s="41">
        <v>1792572419.6337786</v>
      </c>
      <c r="AB114" s="46">
        <v>123.589996</v>
      </c>
      <c r="AC114" s="46">
        <v>123.82</v>
      </c>
      <c r="AD114" s="46">
        <v>123.08000199999999</v>
      </c>
      <c r="AE114" s="46">
        <v>8798000</v>
      </c>
      <c r="AF114" s="2">
        <v>1.0499949999999956</v>
      </c>
      <c r="AG114" s="42">
        <v>1.2799989999999895</v>
      </c>
      <c r="AH114" s="42">
        <v>0.23000399999999388</v>
      </c>
      <c r="AI114" s="41">
        <v>7457886.6412848393</v>
      </c>
      <c r="AJ114" s="41">
        <v>1340113.3587151605</v>
      </c>
      <c r="AK114" s="46">
        <v>10.99</v>
      </c>
      <c r="AL114" s="46">
        <v>11.71</v>
      </c>
      <c r="AM114" s="46">
        <v>10.71</v>
      </c>
      <c r="AN114" s="46">
        <v>9</v>
      </c>
      <c r="AO114" s="46">
        <v>7578.69</v>
      </c>
      <c r="AP114" s="46">
        <v>7721.83</v>
      </c>
      <c r="AQ114" s="46">
        <v>7272.64</v>
      </c>
      <c r="AR114" s="46">
        <v>9</v>
      </c>
      <c r="AS114" s="46">
        <v>76.1299999999992</v>
      </c>
      <c r="AT114" s="42">
        <v>449.1899999999996</v>
      </c>
      <c r="AU114" s="42">
        <v>373.0600000000004</v>
      </c>
      <c r="AV114" s="41">
        <v>4.9166433566433518</v>
      </c>
      <c r="AW114" s="41">
        <v>4.0833566433566482</v>
      </c>
      <c r="AX114" s="50">
        <v>15.849999999999909</v>
      </c>
    </row>
    <row r="115" spans="1:50" x14ac:dyDescent="0.25">
      <c r="A115" s="38">
        <v>43245</v>
      </c>
      <c r="B115" s="30">
        <v>7420</v>
      </c>
      <c r="C115" s="30">
        <v>7670</v>
      </c>
      <c r="D115" s="30">
        <v>7325</v>
      </c>
      <c r="E115" s="30">
        <v>5192</v>
      </c>
      <c r="F115" s="30">
        <v>-137.5</v>
      </c>
      <c r="G115" s="41">
        <v>345</v>
      </c>
      <c r="H115" s="41">
        <v>482.5</v>
      </c>
      <c r="I115" s="41">
        <v>2164.6404833836859</v>
      </c>
      <c r="J115" s="41">
        <v>3027.3595166163141</v>
      </c>
      <c r="K115" s="46">
        <v>13.22</v>
      </c>
      <c r="L115" s="46">
        <v>13.52</v>
      </c>
      <c r="M115" s="46">
        <v>12.29</v>
      </c>
      <c r="N115" s="46">
        <v>0.69000000000000128</v>
      </c>
      <c r="O115" s="41">
        <v>1.2300000000000004</v>
      </c>
      <c r="P115" s="41">
        <v>0.53999999999999915</v>
      </c>
      <c r="Q115" s="48">
        <v>0.6949152542372885</v>
      </c>
      <c r="R115" s="48">
        <v>0.30508474576271144</v>
      </c>
      <c r="S115" s="46">
        <v>2721.330078</v>
      </c>
      <c r="T115" s="46">
        <v>2727.360107</v>
      </c>
      <c r="U115" s="46">
        <v>2714.98999</v>
      </c>
      <c r="V115" s="46">
        <v>2995260000</v>
      </c>
      <c r="W115" s="2">
        <v>-6.429932000000008</v>
      </c>
      <c r="X115" s="41">
        <v>12.370116999999937</v>
      </c>
      <c r="Y115" s="41">
        <v>18.800048999999944</v>
      </c>
      <c r="Z115" s="41">
        <v>1188691668.9959223</v>
      </c>
      <c r="AA115" s="41">
        <v>1806568331.0040777</v>
      </c>
      <c r="AB115" s="46">
        <v>123.209999</v>
      </c>
      <c r="AC115" s="46">
        <v>123.699997</v>
      </c>
      <c r="AD115" s="46">
        <v>123.209999</v>
      </c>
      <c r="AE115" s="46">
        <v>7920700</v>
      </c>
      <c r="AF115" s="2">
        <v>-0.37999700000000303</v>
      </c>
      <c r="AG115" s="42">
        <v>0.48999799999999993</v>
      </c>
      <c r="AH115" s="42">
        <v>0.86999500000000296</v>
      </c>
      <c r="AI115" s="41">
        <v>2853784.6581563223</v>
      </c>
      <c r="AJ115" s="41">
        <v>5066915.3418436777</v>
      </c>
      <c r="AK115" s="46">
        <v>10.31</v>
      </c>
      <c r="AL115" s="46">
        <v>11</v>
      </c>
      <c r="AM115" s="46">
        <v>10.31</v>
      </c>
      <c r="AN115" s="46">
        <v>8</v>
      </c>
      <c r="AO115" s="46">
        <v>7460.69</v>
      </c>
      <c r="AP115" s="46">
        <v>7649.95</v>
      </c>
      <c r="AQ115" s="46">
        <v>7344.9</v>
      </c>
      <c r="AR115" s="46">
        <v>8</v>
      </c>
      <c r="AS115" s="46">
        <v>-118</v>
      </c>
      <c r="AT115" s="42">
        <v>305.05000000000018</v>
      </c>
      <c r="AU115" s="42">
        <v>423.05000000000018</v>
      </c>
      <c r="AV115" s="41">
        <v>3.3517373987089689</v>
      </c>
      <c r="AW115" s="41">
        <v>4.6482626012910311</v>
      </c>
      <c r="AX115" s="50">
        <v>-1.3499999999999091</v>
      </c>
    </row>
    <row r="116" spans="1:50" x14ac:dyDescent="0.25">
      <c r="A116" s="38">
        <v>43249</v>
      </c>
      <c r="B116" s="30">
        <v>7497.5</v>
      </c>
      <c r="C116" s="30">
        <v>7560</v>
      </c>
      <c r="D116" s="30">
        <v>7055</v>
      </c>
      <c r="E116" s="30">
        <v>8373</v>
      </c>
      <c r="F116" s="30">
        <v>77.5</v>
      </c>
      <c r="G116" s="41">
        <v>505</v>
      </c>
      <c r="H116" s="41">
        <v>427.5</v>
      </c>
      <c r="I116" s="41">
        <v>4534.4396782841823</v>
      </c>
      <c r="J116" s="41">
        <v>3838.5603217158177</v>
      </c>
      <c r="K116" s="46">
        <v>17.02</v>
      </c>
      <c r="L116" s="46">
        <v>18.780000999999999</v>
      </c>
      <c r="M116" s="46">
        <v>14.39</v>
      </c>
      <c r="N116" s="46">
        <v>3.7999999999999989</v>
      </c>
      <c r="O116" s="41">
        <v>5.560000999999998</v>
      </c>
      <c r="P116" s="41">
        <v>1.760000999999999</v>
      </c>
      <c r="Q116" s="48">
        <v>0.75956277061126487</v>
      </c>
      <c r="R116" s="48">
        <v>0.2404372293887351</v>
      </c>
      <c r="S116" s="46">
        <v>2689.860107</v>
      </c>
      <c r="T116" s="46">
        <v>2710.669922</v>
      </c>
      <c r="U116" s="46">
        <v>2676.8100589999999</v>
      </c>
      <c r="V116" s="46">
        <v>3736890000</v>
      </c>
      <c r="W116" s="2">
        <v>-31.469970999999987</v>
      </c>
      <c r="X116" s="41">
        <v>33.859863000000132</v>
      </c>
      <c r="Y116" s="41">
        <v>65.329834000000119</v>
      </c>
      <c r="Z116" s="41">
        <v>1275642403.1224751</v>
      </c>
      <c r="AA116" s="41">
        <v>2461247596.8775249</v>
      </c>
      <c r="AB116" s="46">
        <v>123.19000200000001</v>
      </c>
      <c r="AC116" s="46">
        <v>123.639999</v>
      </c>
      <c r="AD116" s="46">
        <v>122.660004</v>
      </c>
      <c r="AE116" s="46">
        <v>8952000</v>
      </c>
      <c r="AF116" s="2">
        <v>-1.9996999999989384E-2</v>
      </c>
      <c r="AG116" s="42">
        <v>0.97999500000000239</v>
      </c>
      <c r="AH116" s="42">
        <v>0.99999199999999178</v>
      </c>
      <c r="AI116" s="41">
        <v>4430794.363801402</v>
      </c>
      <c r="AJ116" s="41">
        <v>4521205.636198598</v>
      </c>
      <c r="AK116" s="46">
        <v>12.33</v>
      </c>
      <c r="AL116" s="46">
        <v>12.43</v>
      </c>
      <c r="AM116" s="46">
        <v>11.22</v>
      </c>
      <c r="AN116" s="46">
        <v>9</v>
      </c>
      <c r="AO116" s="46">
        <v>7460.58</v>
      </c>
      <c r="AP116" s="46">
        <v>7519.2</v>
      </c>
      <c r="AQ116" s="46">
        <v>7054.14</v>
      </c>
      <c r="AR116" s="46">
        <v>9</v>
      </c>
      <c r="AS116" s="46">
        <v>-0.10999999999967258</v>
      </c>
      <c r="AT116" s="42">
        <v>465.05999999999949</v>
      </c>
      <c r="AU116" s="42">
        <v>465.16999999999916</v>
      </c>
      <c r="AV116" s="41">
        <v>4.4994678735366538</v>
      </c>
      <c r="AW116" s="41">
        <v>4.5005321264633462</v>
      </c>
      <c r="AX116" s="50">
        <v>-3.6166666666665606</v>
      </c>
    </row>
    <row r="117" spans="1:50" x14ac:dyDescent="0.25">
      <c r="A117" s="38">
        <v>43250</v>
      </c>
      <c r="B117" s="30">
        <v>7347.5</v>
      </c>
      <c r="C117" s="30">
        <v>7605</v>
      </c>
      <c r="D117" s="30">
        <v>7275</v>
      </c>
      <c r="E117" s="30">
        <v>3939</v>
      </c>
      <c r="F117" s="30">
        <v>-150</v>
      </c>
      <c r="G117" s="41">
        <v>330</v>
      </c>
      <c r="H117" s="41">
        <v>480</v>
      </c>
      <c r="I117" s="41">
        <v>1604.7777777777778</v>
      </c>
      <c r="J117" s="41">
        <v>2334.2222222222222</v>
      </c>
      <c r="K117" s="46">
        <v>14.94</v>
      </c>
      <c r="L117" s="46">
        <v>16.639999</v>
      </c>
      <c r="M117" s="46">
        <v>14.65</v>
      </c>
      <c r="N117" s="46">
        <v>-2.08</v>
      </c>
      <c r="O117" s="41">
        <v>1.9899989999999992</v>
      </c>
      <c r="P117" s="41">
        <v>4.0699989999999993</v>
      </c>
      <c r="Q117" s="48">
        <v>0.32838278164448231</v>
      </c>
      <c r="R117" s="48">
        <v>0.67161721835551769</v>
      </c>
      <c r="S117" s="46">
        <v>2724.01001</v>
      </c>
      <c r="T117" s="46">
        <v>2729.3400879999999</v>
      </c>
      <c r="U117" s="46">
        <v>2702.429932</v>
      </c>
      <c r="V117" s="46">
        <v>3561050000</v>
      </c>
      <c r="W117" s="2">
        <v>34.149902999999995</v>
      </c>
      <c r="X117" s="41">
        <v>39.479980999999952</v>
      </c>
      <c r="Y117" s="41">
        <v>5.3300779999999577</v>
      </c>
      <c r="Z117" s="41">
        <v>3137469342.319994</v>
      </c>
      <c r="AA117" s="41">
        <v>423580657.68000633</v>
      </c>
      <c r="AB117" s="46">
        <v>123.370003</v>
      </c>
      <c r="AC117" s="46">
        <v>123.610001</v>
      </c>
      <c r="AD117" s="46">
        <v>123.16999800000001</v>
      </c>
      <c r="AE117" s="46">
        <v>4573700</v>
      </c>
      <c r="AF117" s="2">
        <v>0.18000099999999009</v>
      </c>
      <c r="AG117" s="42">
        <v>0.44000299999999015</v>
      </c>
      <c r="AH117" s="42">
        <v>0.26000200000000007</v>
      </c>
      <c r="AI117" s="41">
        <v>2874896.2094556228</v>
      </c>
      <c r="AJ117" s="41">
        <v>1698803.7905443774</v>
      </c>
      <c r="AK117" s="46">
        <v>10.87</v>
      </c>
      <c r="AL117" s="46">
        <v>11.6</v>
      </c>
      <c r="AM117" s="46">
        <v>10.77</v>
      </c>
      <c r="AN117" s="46">
        <v>9</v>
      </c>
      <c r="AO117" s="46">
        <v>7375.67</v>
      </c>
      <c r="AP117" s="46">
        <v>7551.88</v>
      </c>
      <c r="AQ117" s="46">
        <v>7286.17</v>
      </c>
      <c r="AR117" s="46">
        <v>9</v>
      </c>
      <c r="AS117" s="46">
        <v>-84.909999999999854</v>
      </c>
      <c r="AT117" s="42">
        <v>265.71000000000004</v>
      </c>
      <c r="AU117" s="42">
        <v>350.61999999999989</v>
      </c>
      <c r="AV117" s="41">
        <v>3.880048026219721</v>
      </c>
      <c r="AW117" s="41">
        <v>5.119951973780279</v>
      </c>
      <c r="AX117" s="50">
        <v>5.2000000000000455</v>
      </c>
    </row>
    <row r="118" spans="1:50" x14ac:dyDescent="0.25">
      <c r="A118" s="38">
        <v>43251</v>
      </c>
      <c r="B118" s="30">
        <v>7555</v>
      </c>
      <c r="C118" s="30">
        <v>7640</v>
      </c>
      <c r="D118" s="30">
        <v>7330</v>
      </c>
      <c r="E118" s="30">
        <v>3508</v>
      </c>
      <c r="F118" s="30">
        <v>207.5</v>
      </c>
      <c r="G118" s="41">
        <v>310</v>
      </c>
      <c r="H118" s="41">
        <v>102.5</v>
      </c>
      <c r="I118" s="41">
        <v>2636.3151515151517</v>
      </c>
      <c r="J118" s="41">
        <v>871.68484848484843</v>
      </c>
      <c r="K118" s="46">
        <v>15.43</v>
      </c>
      <c r="L118" s="46">
        <v>16.290001</v>
      </c>
      <c r="M118" s="46">
        <v>14.2</v>
      </c>
      <c r="N118" s="46">
        <v>0.49000000000000021</v>
      </c>
      <c r="O118" s="41">
        <v>2.0900010000000009</v>
      </c>
      <c r="P118" s="41">
        <v>1.6000010000000007</v>
      </c>
      <c r="Q118" s="48">
        <v>0.56639562796984932</v>
      </c>
      <c r="R118" s="48">
        <v>0.43360437203015068</v>
      </c>
      <c r="S118" s="46">
        <v>2705.2700199999999</v>
      </c>
      <c r="T118" s="46">
        <v>2722.5</v>
      </c>
      <c r="U118" s="46">
        <v>2700.679932</v>
      </c>
      <c r="V118" s="46">
        <v>4235370000</v>
      </c>
      <c r="W118" s="2">
        <v>-18.739990000000034</v>
      </c>
      <c r="X118" s="41">
        <v>21.820067999999992</v>
      </c>
      <c r="Y118" s="41">
        <v>40.560058000000026</v>
      </c>
      <c r="Z118" s="41">
        <v>1481498472.849509</v>
      </c>
      <c r="AA118" s="41">
        <v>2753871527.1504912</v>
      </c>
      <c r="AB118" s="46">
        <v>123.099998</v>
      </c>
      <c r="AC118" s="46">
        <v>123.779999</v>
      </c>
      <c r="AD118" s="46">
        <v>123.099998</v>
      </c>
      <c r="AE118" s="46">
        <v>7862500</v>
      </c>
      <c r="AF118" s="2">
        <v>-0.27000499999999761</v>
      </c>
      <c r="AG118" s="42">
        <v>0.6800010000000043</v>
      </c>
      <c r="AH118" s="42">
        <v>0.9500060000000019</v>
      </c>
      <c r="AI118" s="41">
        <v>3280052.0871996335</v>
      </c>
      <c r="AJ118" s="41">
        <v>4582447.9128003661</v>
      </c>
      <c r="AK118" s="46">
        <v>10.92</v>
      </c>
      <c r="AL118" s="46">
        <v>11.25</v>
      </c>
      <c r="AM118" s="46">
        <v>10.8</v>
      </c>
      <c r="AN118" s="46">
        <v>8</v>
      </c>
      <c r="AO118" s="46">
        <v>7487.19</v>
      </c>
      <c r="AP118" s="46">
        <v>7598.7</v>
      </c>
      <c r="AQ118" s="46">
        <v>7336.63</v>
      </c>
      <c r="AR118" s="46">
        <v>8</v>
      </c>
      <c r="AS118" s="46">
        <v>111.51999999999953</v>
      </c>
      <c r="AT118" s="42">
        <v>262.06999999999971</v>
      </c>
      <c r="AU118" s="42">
        <v>150.55000000000018</v>
      </c>
      <c r="AV118" s="41">
        <v>5.0810915612427854</v>
      </c>
      <c r="AW118" s="41">
        <v>2.9189084387572142</v>
      </c>
      <c r="AX118" s="50">
        <v>4.6499999999998636</v>
      </c>
    </row>
    <row r="119" spans="1:50" x14ac:dyDescent="0.25">
      <c r="A119" s="38">
        <v>43252</v>
      </c>
      <c r="B119" s="30">
        <v>7440</v>
      </c>
      <c r="C119" s="30">
        <v>7620</v>
      </c>
      <c r="D119" s="30">
        <v>7350</v>
      </c>
      <c r="E119" s="30">
        <v>3036</v>
      </c>
      <c r="F119" s="30">
        <v>-115</v>
      </c>
      <c r="G119" s="41">
        <v>270</v>
      </c>
      <c r="H119" s="41">
        <v>385</v>
      </c>
      <c r="I119" s="41">
        <v>1251.4809160305344</v>
      </c>
      <c r="J119" s="41">
        <v>1784.5190839694656</v>
      </c>
      <c r="K119" s="46">
        <v>13.46</v>
      </c>
      <c r="L119" s="46">
        <v>14.93</v>
      </c>
      <c r="M119" s="46">
        <v>13.37</v>
      </c>
      <c r="N119" s="46">
        <v>-1.9699999999999989</v>
      </c>
      <c r="O119" s="41">
        <v>1.5600000000000005</v>
      </c>
      <c r="P119" s="41">
        <v>3.5299999999999994</v>
      </c>
      <c r="Q119" s="48">
        <v>0.30648330058939105</v>
      </c>
      <c r="R119" s="48">
        <v>0.69351669941060889</v>
      </c>
      <c r="S119" s="46">
        <v>2734.6201169999999</v>
      </c>
      <c r="T119" s="46">
        <v>2736.929932</v>
      </c>
      <c r="U119" s="46">
        <v>2718.6999510000001</v>
      </c>
      <c r="V119" s="46">
        <v>3684130000</v>
      </c>
      <c r="W119" s="2">
        <v>29.350097000000005</v>
      </c>
      <c r="X119" s="41">
        <v>31.659912000000077</v>
      </c>
      <c r="Y119" s="41">
        <v>2.3098150000000714</v>
      </c>
      <c r="Z119" s="41">
        <v>3433622872.4051795</v>
      </c>
      <c r="AA119" s="41">
        <v>250507127.59482071</v>
      </c>
      <c r="AB119" s="46">
        <v>122.489998</v>
      </c>
      <c r="AC119" s="46">
        <v>123.089996</v>
      </c>
      <c r="AD119" s="46">
        <v>122.44000200000001</v>
      </c>
      <c r="AE119" s="46">
        <v>7870800</v>
      </c>
      <c r="AF119" s="2">
        <v>-0.60999999999999943</v>
      </c>
      <c r="AG119" s="42">
        <v>0.64999399999999241</v>
      </c>
      <c r="AH119" s="42">
        <v>1.2599939999999918</v>
      </c>
      <c r="AI119" s="41">
        <v>2678536.6060938514</v>
      </c>
      <c r="AJ119" s="41">
        <v>5192263.3939061491</v>
      </c>
      <c r="AK119" s="46">
        <v>10.58</v>
      </c>
      <c r="AL119" s="46">
        <v>10.9</v>
      </c>
      <c r="AM119" s="46">
        <v>10.58</v>
      </c>
      <c r="AN119" s="46">
        <v>7</v>
      </c>
      <c r="AO119" s="46">
        <v>7518.24</v>
      </c>
      <c r="AP119" s="46">
        <v>7599.84</v>
      </c>
      <c r="AQ119" s="46">
        <v>7354.69</v>
      </c>
      <c r="AR119" s="46">
        <v>7</v>
      </c>
      <c r="AS119" s="46">
        <v>31.050000000000182</v>
      </c>
      <c r="AT119" s="42">
        <v>245.15000000000055</v>
      </c>
      <c r="AU119" s="42">
        <v>214.10000000000036</v>
      </c>
      <c r="AV119" s="41">
        <v>3.7366358192705507</v>
      </c>
      <c r="AW119" s="41">
        <v>3.2633641807294493</v>
      </c>
      <c r="AX119" s="50">
        <v>-10.75</v>
      </c>
    </row>
    <row r="120" spans="1:50" x14ac:dyDescent="0.25">
      <c r="A120" s="38">
        <v>43255</v>
      </c>
      <c r="B120" s="30">
        <v>7507.5</v>
      </c>
      <c r="C120" s="30">
        <v>7765</v>
      </c>
      <c r="D120" s="30">
        <v>7455</v>
      </c>
      <c r="E120" s="30">
        <v>3159</v>
      </c>
      <c r="F120" s="30">
        <v>67.5</v>
      </c>
      <c r="G120" s="41">
        <v>325</v>
      </c>
      <c r="H120" s="41">
        <v>257.5</v>
      </c>
      <c r="I120" s="41">
        <v>1762.5321888412018</v>
      </c>
      <c r="J120" s="41">
        <v>1396.4678111587982</v>
      </c>
      <c r="K120" s="46">
        <v>12.74</v>
      </c>
      <c r="L120" s="46">
        <v>13.91</v>
      </c>
      <c r="M120" s="46">
        <v>12.69</v>
      </c>
      <c r="N120" s="46">
        <v>-0.72000000000000064</v>
      </c>
      <c r="O120" s="41">
        <v>1.2200000000000006</v>
      </c>
      <c r="P120" s="41">
        <v>1.9400000000000013</v>
      </c>
      <c r="Q120" s="48">
        <v>0.38607594936708856</v>
      </c>
      <c r="R120" s="48">
        <v>0.61392405063291144</v>
      </c>
      <c r="S120" s="46">
        <v>2746.8701169999999</v>
      </c>
      <c r="T120" s="46">
        <v>2749.1599120000001</v>
      </c>
      <c r="U120" s="46">
        <v>2740.540039</v>
      </c>
      <c r="V120" s="46">
        <v>3376510000</v>
      </c>
      <c r="W120" s="2">
        <v>12.25</v>
      </c>
      <c r="X120" s="41">
        <v>14.53979500000014</v>
      </c>
      <c r="Y120" s="41">
        <v>2.2897950000001401</v>
      </c>
      <c r="Z120" s="41">
        <v>2917109877.0350113</v>
      </c>
      <c r="AA120" s="41">
        <v>459400122.96498871</v>
      </c>
      <c r="AB120" s="46">
        <v>122.370003</v>
      </c>
      <c r="AC120" s="46">
        <v>122.93</v>
      </c>
      <c r="AD120" s="46">
        <v>122.370003</v>
      </c>
      <c r="AE120" s="46">
        <v>4327700</v>
      </c>
      <c r="AF120" s="2">
        <v>-0.11999500000000296</v>
      </c>
      <c r="AG120" s="42">
        <v>0.55999700000000985</v>
      </c>
      <c r="AH120" s="42">
        <v>0.67999200000001281</v>
      </c>
      <c r="AI120" s="41">
        <v>1954452.0289292876</v>
      </c>
      <c r="AJ120" s="41">
        <v>2373247.9710707124</v>
      </c>
      <c r="AK120" s="46">
        <v>10.54</v>
      </c>
      <c r="AL120" s="46">
        <v>11.06</v>
      </c>
      <c r="AM120" s="46">
        <v>10.49</v>
      </c>
      <c r="AN120" s="46">
        <v>5</v>
      </c>
      <c r="AO120" s="46">
        <v>7490.59</v>
      </c>
      <c r="AP120" s="46">
        <v>7754.52</v>
      </c>
      <c r="AQ120" s="46">
        <v>7456.51</v>
      </c>
      <c r="AR120" s="46">
        <v>5</v>
      </c>
      <c r="AS120" s="46">
        <v>-27.649999999999636</v>
      </c>
      <c r="AT120" s="42">
        <v>298.01000000000022</v>
      </c>
      <c r="AU120" s="42">
        <v>325.65999999999985</v>
      </c>
      <c r="AV120" s="41">
        <v>2.3891641412926723</v>
      </c>
      <c r="AW120" s="41">
        <v>2.6108358587073277</v>
      </c>
      <c r="AX120" s="50">
        <v>0.85000000000013642</v>
      </c>
    </row>
    <row r="121" spans="1:50" x14ac:dyDescent="0.25">
      <c r="A121" s="38">
        <v>43256</v>
      </c>
      <c r="B121" s="30">
        <v>7625</v>
      </c>
      <c r="C121" s="30">
        <v>7670</v>
      </c>
      <c r="D121" s="30">
        <v>7355</v>
      </c>
      <c r="E121" s="30">
        <v>2494</v>
      </c>
      <c r="F121" s="30">
        <v>117.5</v>
      </c>
      <c r="G121" s="41">
        <v>315</v>
      </c>
      <c r="H121" s="41">
        <v>197.5</v>
      </c>
      <c r="I121" s="41">
        <v>1532.8975609756098</v>
      </c>
      <c r="J121" s="41">
        <v>961.10243902439026</v>
      </c>
      <c r="K121" s="46">
        <v>12.4</v>
      </c>
      <c r="L121" s="46">
        <v>13.34</v>
      </c>
      <c r="M121" s="46">
        <v>12.3</v>
      </c>
      <c r="N121" s="46">
        <v>-0.33999999999999986</v>
      </c>
      <c r="O121" s="41">
        <v>1.0399999999999991</v>
      </c>
      <c r="P121" s="41">
        <v>1.379999999999999</v>
      </c>
      <c r="Q121" s="48">
        <v>0.42975206611570244</v>
      </c>
      <c r="R121" s="48">
        <v>0.57024793388429751</v>
      </c>
      <c r="S121" s="46">
        <v>2748.8000489999999</v>
      </c>
      <c r="T121" s="46">
        <v>2752.610107</v>
      </c>
      <c r="U121" s="46">
        <v>2739.51001</v>
      </c>
      <c r="V121" s="46">
        <v>3517790000</v>
      </c>
      <c r="W121" s="2">
        <v>1.929932000000008</v>
      </c>
      <c r="X121" s="41">
        <v>13.100097000000005</v>
      </c>
      <c r="Y121" s="41">
        <v>11.170164999999997</v>
      </c>
      <c r="Z121" s="41">
        <v>1898759487.0475652</v>
      </c>
      <c r="AA121" s="41">
        <v>1619030512.9524348</v>
      </c>
      <c r="AB121" s="46">
        <v>122.849998</v>
      </c>
      <c r="AC121" s="46">
        <v>123.230003</v>
      </c>
      <c r="AD121" s="46">
        <v>122.279999</v>
      </c>
      <c r="AE121" s="46">
        <v>6864200</v>
      </c>
      <c r="AF121" s="2">
        <v>0.47999500000000239</v>
      </c>
      <c r="AG121" s="42">
        <v>0.95000399999999274</v>
      </c>
      <c r="AH121" s="42">
        <v>0.47000899999999035</v>
      </c>
      <c r="AI121" s="41">
        <v>4592223.7731626602</v>
      </c>
      <c r="AJ121" s="41">
        <v>2271976.2268373403</v>
      </c>
      <c r="AK121" s="46">
        <v>10.46</v>
      </c>
      <c r="AL121" s="46">
        <v>10.97</v>
      </c>
      <c r="AM121" s="46">
        <v>10.43</v>
      </c>
      <c r="AN121" s="46">
        <v>5</v>
      </c>
      <c r="AO121" s="46">
        <v>7616.89</v>
      </c>
      <c r="AP121" s="46">
        <v>7648.48</v>
      </c>
      <c r="AQ121" s="46">
        <v>7373.47</v>
      </c>
      <c r="AR121" s="46">
        <v>5</v>
      </c>
      <c r="AS121" s="46">
        <v>126.30000000000018</v>
      </c>
      <c r="AT121" s="42">
        <v>275.00999999999931</v>
      </c>
      <c r="AU121" s="42">
        <v>148.70999999999913</v>
      </c>
      <c r="AV121" s="41">
        <v>3.2451854998584007</v>
      </c>
      <c r="AW121" s="41">
        <v>1.7548145001415991</v>
      </c>
      <c r="AX121" s="50">
        <v>-3.4000000000000909</v>
      </c>
    </row>
    <row r="122" spans="1:50" x14ac:dyDescent="0.25">
      <c r="A122" s="38">
        <v>43257</v>
      </c>
      <c r="B122" s="30">
        <v>7525</v>
      </c>
      <c r="C122" s="30">
        <v>7690</v>
      </c>
      <c r="D122" s="30">
        <v>7485</v>
      </c>
      <c r="E122" s="30">
        <v>2135</v>
      </c>
      <c r="F122" s="30">
        <v>-100</v>
      </c>
      <c r="G122" s="41">
        <v>205</v>
      </c>
      <c r="H122" s="41">
        <v>305</v>
      </c>
      <c r="I122" s="41">
        <v>858.18627450980387</v>
      </c>
      <c r="J122" s="41">
        <v>1276.813725490196</v>
      </c>
      <c r="K122" s="46">
        <v>11.64</v>
      </c>
      <c r="L122" s="46">
        <v>12.56</v>
      </c>
      <c r="M122" s="46">
        <v>11.62</v>
      </c>
      <c r="N122" s="46">
        <v>-0.75999999999999979</v>
      </c>
      <c r="O122" s="41">
        <v>0.94000000000000128</v>
      </c>
      <c r="P122" s="41">
        <v>1.7000000000000011</v>
      </c>
      <c r="Q122" s="48">
        <v>0.35606060606060624</v>
      </c>
      <c r="R122" s="48">
        <v>0.64393939393939381</v>
      </c>
      <c r="S122" s="46">
        <v>2772.3500979999999</v>
      </c>
      <c r="T122" s="46">
        <v>2772.389893</v>
      </c>
      <c r="U122" s="46">
        <v>2748.459961</v>
      </c>
      <c r="V122" s="46">
        <v>3651640000</v>
      </c>
      <c r="W122" s="2">
        <v>23.550048999999944</v>
      </c>
      <c r="X122" s="41">
        <v>23.929932000000008</v>
      </c>
      <c r="Y122" s="41">
        <v>0.37988300000006348</v>
      </c>
      <c r="Z122" s="41">
        <v>3594576794.9480391</v>
      </c>
      <c r="AA122" s="41">
        <v>57063205.05196061</v>
      </c>
      <c r="AB122" s="46">
        <v>122.91999800000001</v>
      </c>
      <c r="AC122" s="46">
        <v>123.349998</v>
      </c>
      <c r="AD122" s="46">
        <v>122.629997</v>
      </c>
      <c r="AE122" s="46">
        <v>4083700</v>
      </c>
      <c r="AF122" s="2">
        <v>7.000000000000739E-2</v>
      </c>
      <c r="AG122" s="42">
        <v>0.72000099999999634</v>
      </c>
      <c r="AH122" s="42">
        <v>0.65000099999998895</v>
      </c>
      <c r="AI122" s="41">
        <v>2146177.9498862168</v>
      </c>
      <c r="AJ122" s="41">
        <v>1937522.0501137832</v>
      </c>
      <c r="AK122" s="46">
        <v>10.31</v>
      </c>
      <c r="AL122" s="46">
        <v>10.61</v>
      </c>
      <c r="AM122" s="46">
        <v>10.18</v>
      </c>
      <c r="AN122" s="46">
        <v>5</v>
      </c>
      <c r="AO122" s="46">
        <v>7655.98</v>
      </c>
      <c r="AP122" s="46">
        <v>7693.16</v>
      </c>
      <c r="AQ122" s="46">
        <v>7494.54</v>
      </c>
      <c r="AR122" s="46">
        <v>5</v>
      </c>
      <c r="AS122" s="46">
        <v>39.089999999999236</v>
      </c>
      <c r="AT122" s="42">
        <v>198.61999999999989</v>
      </c>
      <c r="AU122" s="42">
        <v>159.53000000000065</v>
      </c>
      <c r="AV122" s="41">
        <v>2.7728605332960994</v>
      </c>
      <c r="AW122" s="41">
        <v>2.2271394667039006</v>
      </c>
      <c r="AX122" s="50">
        <v>8.0499999999999545</v>
      </c>
    </row>
    <row r="123" spans="1:50" x14ac:dyDescent="0.25">
      <c r="A123" s="38">
        <v>43258</v>
      </c>
      <c r="B123" s="30">
        <v>7692.5</v>
      </c>
      <c r="C123" s="30">
        <v>7770</v>
      </c>
      <c r="D123" s="30">
        <v>7635</v>
      </c>
      <c r="E123" s="30">
        <v>2130</v>
      </c>
      <c r="F123" s="30">
        <v>167.5</v>
      </c>
      <c r="G123" s="41">
        <v>245</v>
      </c>
      <c r="H123" s="41">
        <v>77.5</v>
      </c>
      <c r="I123" s="41">
        <v>1618.1395348837209</v>
      </c>
      <c r="J123" s="41">
        <v>511.86046511627904</v>
      </c>
      <c r="K123" s="46">
        <v>12.13</v>
      </c>
      <c r="L123" s="46">
        <v>13.28</v>
      </c>
      <c r="M123" s="46">
        <v>11.22</v>
      </c>
      <c r="N123" s="46">
        <v>0.49000000000000021</v>
      </c>
      <c r="O123" s="41">
        <v>2.0599999999999987</v>
      </c>
      <c r="P123" s="41">
        <v>1.5699999999999985</v>
      </c>
      <c r="Q123" s="48">
        <v>0.56749311294765847</v>
      </c>
      <c r="R123" s="48">
        <v>0.43250688705234153</v>
      </c>
      <c r="S123" s="46">
        <v>2770.3701169999999</v>
      </c>
      <c r="T123" s="46">
        <v>2779.8999020000001</v>
      </c>
      <c r="U123" s="46">
        <v>2760.1599120000001</v>
      </c>
      <c r="V123" s="46">
        <v>3711330000</v>
      </c>
      <c r="W123" s="2">
        <v>-1.9799809999999525</v>
      </c>
      <c r="X123" s="41">
        <v>19.739990000000034</v>
      </c>
      <c r="Y123" s="41">
        <v>21.719970999999987</v>
      </c>
      <c r="Z123" s="41">
        <v>1767045007.2709932</v>
      </c>
      <c r="AA123" s="41">
        <v>1944284992.7290068</v>
      </c>
      <c r="AB123" s="46">
        <v>122.860001</v>
      </c>
      <c r="AC123" s="46">
        <v>123.150002</v>
      </c>
      <c r="AD123" s="46">
        <v>122.69000200000001</v>
      </c>
      <c r="AE123" s="46">
        <v>3700700</v>
      </c>
      <c r="AF123" s="2">
        <v>-5.9997000000009848E-2</v>
      </c>
      <c r="AG123" s="42">
        <v>0.45999999999999375</v>
      </c>
      <c r="AH123" s="42">
        <v>0.5199970000000036</v>
      </c>
      <c r="AI123" s="41">
        <v>1737068.58286299</v>
      </c>
      <c r="AJ123" s="41">
        <v>1963631.41713701</v>
      </c>
      <c r="AK123" s="46">
        <v>10.55</v>
      </c>
      <c r="AL123" s="46">
        <v>10.61</v>
      </c>
      <c r="AM123" s="46">
        <v>10.31</v>
      </c>
      <c r="AN123" s="46">
        <v>5</v>
      </c>
      <c r="AO123" s="46">
        <v>7688</v>
      </c>
      <c r="AP123" s="46">
        <v>7749.64</v>
      </c>
      <c r="AQ123" s="46">
        <v>7642.01</v>
      </c>
      <c r="AR123" s="46">
        <v>5</v>
      </c>
      <c r="AS123" s="46">
        <v>32.020000000000437</v>
      </c>
      <c r="AT123" s="42">
        <v>107.63000000000011</v>
      </c>
      <c r="AU123" s="42">
        <v>75.609999999999673</v>
      </c>
      <c r="AV123" s="41">
        <v>2.9368587644619142</v>
      </c>
      <c r="AW123" s="41">
        <v>2.0631412355380858</v>
      </c>
      <c r="AX123" s="50">
        <v>-2.8499999999999091</v>
      </c>
    </row>
    <row r="124" spans="1:50" x14ac:dyDescent="0.25">
      <c r="A124" s="38">
        <v>43259</v>
      </c>
      <c r="B124" s="30">
        <v>7650</v>
      </c>
      <c r="C124" s="30">
        <v>7710</v>
      </c>
      <c r="D124" s="30">
        <v>7545</v>
      </c>
      <c r="E124" s="30">
        <v>1974</v>
      </c>
      <c r="F124" s="30">
        <v>-42.5</v>
      </c>
      <c r="G124" s="41">
        <v>165</v>
      </c>
      <c r="H124" s="41">
        <v>207.5</v>
      </c>
      <c r="I124" s="41">
        <v>874.38926174496646</v>
      </c>
      <c r="J124" s="41">
        <v>1099.6107382550335</v>
      </c>
      <c r="K124" s="46">
        <v>12.18</v>
      </c>
      <c r="L124" s="46">
        <v>13.31</v>
      </c>
      <c r="M124" s="46">
        <v>12.09</v>
      </c>
      <c r="N124" s="46">
        <v>4.9999999999998934E-2</v>
      </c>
      <c r="O124" s="41">
        <v>1.2200000000000006</v>
      </c>
      <c r="P124" s="41">
        <v>1.1700000000000017</v>
      </c>
      <c r="Q124" s="48">
        <v>0.51046025104602488</v>
      </c>
      <c r="R124" s="48">
        <v>0.48953974895397512</v>
      </c>
      <c r="S124" s="46">
        <v>2779.030029</v>
      </c>
      <c r="T124" s="46">
        <v>2779.389893</v>
      </c>
      <c r="U124" s="46">
        <v>2763.5900879999999</v>
      </c>
      <c r="V124" s="46">
        <v>3123210000</v>
      </c>
      <c r="W124" s="2">
        <v>8.6599120000000767</v>
      </c>
      <c r="X124" s="41">
        <v>15.799805000000106</v>
      </c>
      <c r="Y124" s="41">
        <v>7.1398930000000291</v>
      </c>
      <c r="Z124" s="41">
        <v>2151122868.9257393</v>
      </c>
      <c r="AA124" s="41">
        <v>972087131.07426083</v>
      </c>
      <c r="AB124" s="46">
        <v>123.010002</v>
      </c>
      <c r="AC124" s="46">
        <v>123.120003</v>
      </c>
      <c r="AD124" s="46">
        <v>122.910004</v>
      </c>
      <c r="AE124" s="46">
        <v>3865700</v>
      </c>
      <c r="AF124" s="2">
        <v>0.15000100000000316</v>
      </c>
      <c r="AG124" s="42">
        <v>0.26000200000000007</v>
      </c>
      <c r="AH124" s="42">
        <v>0.11000099999999691</v>
      </c>
      <c r="AI124" s="41">
        <v>2716436.7083510365</v>
      </c>
      <c r="AJ124" s="41">
        <v>1149263.2916489637</v>
      </c>
      <c r="AK124" s="46">
        <v>10.69</v>
      </c>
      <c r="AL124" s="46">
        <v>10.75</v>
      </c>
      <c r="AM124" s="46">
        <v>10.51</v>
      </c>
      <c r="AN124" s="46">
        <v>5</v>
      </c>
      <c r="AO124" s="46">
        <v>7616.1</v>
      </c>
      <c r="AP124" s="46">
        <v>7694.06</v>
      </c>
      <c r="AQ124" s="46">
        <v>7544.66</v>
      </c>
      <c r="AR124" s="46">
        <v>5</v>
      </c>
      <c r="AS124" s="46">
        <v>-71.899999999999636</v>
      </c>
      <c r="AT124" s="42">
        <v>149.40000000000055</v>
      </c>
      <c r="AU124" s="42">
        <v>221.30000000000018</v>
      </c>
      <c r="AV124" s="41">
        <v>2.0151065551659055</v>
      </c>
      <c r="AW124" s="41">
        <v>2.9848934448340945</v>
      </c>
      <c r="AX124" s="50">
        <v>1</v>
      </c>
    </row>
    <row r="125" spans="1:50" x14ac:dyDescent="0.25">
      <c r="A125" s="38">
        <v>43262</v>
      </c>
      <c r="B125" s="30">
        <v>6755</v>
      </c>
      <c r="C125" s="30">
        <v>6825</v>
      </c>
      <c r="D125" s="30">
        <v>6630</v>
      </c>
      <c r="E125" s="30">
        <v>6688</v>
      </c>
      <c r="F125" s="30">
        <v>-895</v>
      </c>
      <c r="G125" s="41">
        <v>195</v>
      </c>
      <c r="H125" s="41">
        <v>1090</v>
      </c>
      <c r="I125" s="41">
        <v>1014.9105058365759</v>
      </c>
      <c r="J125" s="41">
        <v>5673.0894941634242</v>
      </c>
      <c r="K125" s="46">
        <v>12.35</v>
      </c>
      <c r="L125" s="46">
        <v>12.69</v>
      </c>
      <c r="M125" s="46">
        <v>12.14</v>
      </c>
      <c r="N125" s="46">
        <v>0.16999999999999993</v>
      </c>
      <c r="O125" s="41">
        <v>0.54999999999999893</v>
      </c>
      <c r="P125" s="41">
        <v>0.37999999999999901</v>
      </c>
      <c r="Q125" s="48">
        <v>0.59139784946236573</v>
      </c>
      <c r="R125" s="48">
        <v>0.40860215053763427</v>
      </c>
      <c r="S125" s="46">
        <v>2782</v>
      </c>
      <c r="T125" s="46">
        <v>2790.209961</v>
      </c>
      <c r="U125" s="46">
        <v>2780.169922</v>
      </c>
      <c r="V125" s="46">
        <v>3232330000</v>
      </c>
      <c r="W125" s="2">
        <v>2.9699709999999868</v>
      </c>
      <c r="X125" s="41">
        <v>11.179932000000008</v>
      </c>
      <c r="Y125" s="41">
        <v>8.2099610000000212</v>
      </c>
      <c r="Z125" s="41">
        <v>1863714750.8529301</v>
      </c>
      <c r="AA125" s="41">
        <v>1368615249.1470702</v>
      </c>
      <c r="AB125" s="46">
        <v>123.230003</v>
      </c>
      <c r="AC125" s="46">
        <v>123.41999800000001</v>
      </c>
      <c r="AD125" s="46">
        <v>123.019997</v>
      </c>
      <c r="AE125" s="46">
        <v>3201200</v>
      </c>
      <c r="AF125" s="2">
        <v>0.22000099999999634</v>
      </c>
      <c r="AG125" s="42">
        <v>0.40999600000000669</v>
      </c>
      <c r="AH125" s="42">
        <v>0.18999500000001035</v>
      </c>
      <c r="AI125" s="41">
        <v>2187498.1378053739</v>
      </c>
      <c r="AJ125" s="41">
        <v>1013701.862194626</v>
      </c>
      <c r="AK125" s="46">
        <v>10.54</v>
      </c>
      <c r="AL125" s="46">
        <v>10.89</v>
      </c>
      <c r="AM125" s="46">
        <v>10.42</v>
      </c>
      <c r="AN125" s="46">
        <v>12</v>
      </c>
      <c r="AO125" s="46">
        <v>6877.18</v>
      </c>
      <c r="AP125" s="46">
        <v>6898.76</v>
      </c>
      <c r="AQ125" s="46">
        <v>6652.02</v>
      </c>
      <c r="AR125" s="46">
        <v>12</v>
      </c>
      <c r="AS125" s="46">
        <v>-738.92000000000007</v>
      </c>
      <c r="AT125" s="42">
        <v>246.73999999999978</v>
      </c>
      <c r="AU125" s="42">
        <v>985.65999999999985</v>
      </c>
      <c r="AV125" s="41">
        <v>2.4025316455696188</v>
      </c>
      <c r="AW125" s="41">
        <v>9.5974683544303812</v>
      </c>
      <c r="AX125" s="50">
        <v>1.3499999999999091</v>
      </c>
    </row>
    <row r="126" spans="1:50" x14ac:dyDescent="0.25">
      <c r="A126" s="38">
        <v>43263</v>
      </c>
      <c r="B126" s="30">
        <v>6535</v>
      </c>
      <c r="C126" s="30">
        <v>6910</v>
      </c>
      <c r="D126" s="30">
        <v>6425</v>
      </c>
      <c r="E126" s="30">
        <v>4775</v>
      </c>
      <c r="F126" s="30">
        <v>-220</v>
      </c>
      <c r="G126" s="41">
        <v>485</v>
      </c>
      <c r="H126" s="41">
        <v>705</v>
      </c>
      <c r="I126" s="41">
        <v>1946.1134453781513</v>
      </c>
      <c r="J126" s="41">
        <v>2828.8865546218485</v>
      </c>
      <c r="K126" s="46">
        <v>12.34</v>
      </c>
      <c r="L126" s="46">
        <v>12.6</v>
      </c>
      <c r="M126" s="46">
        <v>11.88</v>
      </c>
      <c r="N126" s="46">
        <v>-9.9999999999997868E-3</v>
      </c>
      <c r="O126" s="41">
        <v>0.71999999999999886</v>
      </c>
      <c r="P126" s="41">
        <v>0.72999999999999865</v>
      </c>
      <c r="Q126" s="48">
        <v>0.49655172413793108</v>
      </c>
      <c r="R126" s="48">
        <v>0.50344827586206886</v>
      </c>
      <c r="S126" s="46">
        <v>2786.8500979999999</v>
      </c>
      <c r="T126" s="46">
        <v>2789.8000489999999</v>
      </c>
      <c r="U126" s="46">
        <v>2778.780029</v>
      </c>
      <c r="V126" s="46">
        <v>3401010000</v>
      </c>
      <c r="W126" s="2">
        <v>4.850097999999889</v>
      </c>
      <c r="X126" s="41">
        <v>11.020019999999931</v>
      </c>
      <c r="Y126" s="41">
        <v>6.1699220000000423</v>
      </c>
      <c r="Z126" s="41">
        <v>2180298119.691144</v>
      </c>
      <c r="AA126" s="41">
        <v>1220711880.3088558</v>
      </c>
      <c r="AB126" s="46">
        <v>122.82</v>
      </c>
      <c r="AC126" s="46">
        <v>123.18</v>
      </c>
      <c r="AD126" s="46">
        <v>122.639999</v>
      </c>
      <c r="AE126" s="46">
        <v>7279600</v>
      </c>
      <c r="AF126" s="2">
        <v>-0.41000300000000323</v>
      </c>
      <c r="AG126" s="42">
        <v>0.54000100000000373</v>
      </c>
      <c r="AH126" s="42">
        <v>0.95000400000000695</v>
      </c>
      <c r="AI126" s="41">
        <v>2638240.3277841341</v>
      </c>
      <c r="AJ126" s="41">
        <v>4641359.6722158659</v>
      </c>
      <c r="AK126" s="46">
        <v>10.52</v>
      </c>
      <c r="AL126" s="46">
        <v>10.75</v>
      </c>
      <c r="AM126" s="46">
        <v>7.29</v>
      </c>
      <c r="AN126" s="46">
        <v>10</v>
      </c>
      <c r="AO126" s="46">
        <v>6548.33</v>
      </c>
      <c r="AP126" s="46">
        <v>6877.18</v>
      </c>
      <c r="AQ126" s="46">
        <v>6455.91</v>
      </c>
      <c r="AR126" s="46">
        <v>10</v>
      </c>
      <c r="AS126" s="46">
        <v>-328.85000000000036</v>
      </c>
      <c r="AT126" s="42">
        <v>421.27000000000044</v>
      </c>
      <c r="AU126" s="42">
        <v>750.1200000000008</v>
      </c>
      <c r="AV126" s="41">
        <v>3.5963257326765636</v>
      </c>
      <c r="AW126" s="41">
        <v>6.4036742673234359</v>
      </c>
      <c r="AX126" s="50">
        <v>-0.9499999999998181</v>
      </c>
    </row>
    <row r="127" spans="1:50" x14ac:dyDescent="0.25">
      <c r="A127" s="38">
        <v>43264</v>
      </c>
      <c r="B127" s="30">
        <v>6276.11</v>
      </c>
      <c r="C127" s="30">
        <v>6620</v>
      </c>
      <c r="D127" s="30">
        <v>6115</v>
      </c>
      <c r="E127" s="30">
        <v>2258</v>
      </c>
      <c r="F127" s="30">
        <v>-258.89000000000033</v>
      </c>
      <c r="G127" s="41">
        <v>505</v>
      </c>
      <c r="H127" s="41">
        <v>763.89000000000033</v>
      </c>
      <c r="I127" s="41">
        <v>898.65157736289177</v>
      </c>
      <c r="J127" s="41">
        <v>1359.3484226371083</v>
      </c>
      <c r="K127" s="46">
        <v>12.94</v>
      </c>
      <c r="L127" s="46">
        <v>12.95</v>
      </c>
      <c r="M127" s="46">
        <v>11.98</v>
      </c>
      <c r="N127" s="46">
        <v>0.59999999999999964</v>
      </c>
      <c r="O127" s="41">
        <v>0.96999999999999886</v>
      </c>
      <c r="P127" s="41">
        <v>0.36999999999999922</v>
      </c>
      <c r="Q127" s="48">
        <v>0.72388059701492558</v>
      </c>
      <c r="R127" s="48">
        <v>0.27611940298507442</v>
      </c>
      <c r="S127" s="46">
        <v>2775.6298830000001</v>
      </c>
      <c r="T127" s="46">
        <v>2791.469971</v>
      </c>
      <c r="U127" s="46">
        <v>2774.6499020000001</v>
      </c>
      <c r="V127" s="46">
        <v>3779230000</v>
      </c>
      <c r="W127" s="2">
        <v>-11.220214999999826</v>
      </c>
      <c r="X127" s="41">
        <v>16.820068999999876</v>
      </c>
      <c r="Y127" s="41">
        <v>28.040283999999701</v>
      </c>
      <c r="Z127" s="41">
        <v>1416995300.2124197</v>
      </c>
      <c r="AA127" s="41">
        <v>2362234699.7875805</v>
      </c>
      <c r="AB127" s="46">
        <v>123.19000200000001</v>
      </c>
      <c r="AC127" s="46">
        <v>123.339996</v>
      </c>
      <c r="AD127" s="46">
        <v>122.470001</v>
      </c>
      <c r="AE127" s="46">
        <v>5867700</v>
      </c>
      <c r="AF127" s="2">
        <v>0.37000200000001371</v>
      </c>
      <c r="AG127" s="42">
        <v>0.86999500000000296</v>
      </c>
      <c r="AH127" s="42">
        <v>0.49999299999998925</v>
      </c>
      <c r="AI127" s="41">
        <v>3726214.8730500168</v>
      </c>
      <c r="AJ127" s="41">
        <v>2141485.1269499832</v>
      </c>
      <c r="AK127" s="46">
        <v>10.6</v>
      </c>
      <c r="AL127" s="46">
        <v>12.46</v>
      </c>
      <c r="AM127" s="46">
        <v>9.51</v>
      </c>
      <c r="AN127" s="46">
        <v>11</v>
      </c>
      <c r="AO127" s="46">
        <v>6299.52</v>
      </c>
      <c r="AP127" s="46">
        <v>6609.9</v>
      </c>
      <c r="AQ127" s="46">
        <v>6133.31</v>
      </c>
      <c r="AR127" s="46">
        <v>11</v>
      </c>
      <c r="AS127" s="46">
        <v>-248.80999999999949</v>
      </c>
      <c r="AT127" s="42">
        <v>476.58999999999924</v>
      </c>
      <c r="AU127" s="42">
        <v>725.39999999999873</v>
      </c>
      <c r="AV127" s="41">
        <v>4.3615088311882797</v>
      </c>
      <c r="AW127" s="41">
        <v>6.6384911688117203</v>
      </c>
      <c r="AX127" s="50">
        <v>-2.5</v>
      </c>
    </row>
    <row r="128" spans="1:50" x14ac:dyDescent="0.25">
      <c r="A128" s="38">
        <v>43265</v>
      </c>
      <c r="B128" s="30">
        <v>6632.5</v>
      </c>
      <c r="C128" s="30">
        <v>6735</v>
      </c>
      <c r="D128" s="30">
        <v>6275</v>
      </c>
      <c r="E128" s="30">
        <v>5522</v>
      </c>
      <c r="F128" s="30">
        <v>356.39000000000033</v>
      </c>
      <c r="G128" s="41">
        <v>460</v>
      </c>
      <c r="H128" s="41">
        <v>103.60999999999967</v>
      </c>
      <c r="I128" s="41">
        <v>4506.875321587625</v>
      </c>
      <c r="J128" s="41">
        <v>1015.1246784123747</v>
      </c>
      <c r="K128" s="46">
        <v>12.12</v>
      </c>
      <c r="L128" s="46">
        <v>13.07</v>
      </c>
      <c r="M128" s="46">
        <v>11.88</v>
      </c>
      <c r="N128" s="46">
        <v>-0.82000000000000028</v>
      </c>
      <c r="O128" s="41">
        <v>1.1899999999999995</v>
      </c>
      <c r="P128" s="41">
        <v>2.0099999999999998</v>
      </c>
      <c r="Q128" s="48">
        <v>0.3718749999999999</v>
      </c>
      <c r="R128" s="48">
        <v>0.62812500000000004</v>
      </c>
      <c r="S128" s="46">
        <v>2782.48999</v>
      </c>
      <c r="T128" s="46">
        <v>2789.0600589999999</v>
      </c>
      <c r="U128" s="46">
        <v>2776.5200199999999</v>
      </c>
      <c r="V128" s="46">
        <v>3526890000</v>
      </c>
      <c r="W128" s="2">
        <v>6.8601069999999709</v>
      </c>
      <c r="X128" s="41">
        <v>13.430175999999847</v>
      </c>
      <c r="Y128" s="41">
        <v>6.5700689999998758</v>
      </c>
      <c r="Z128" s="41">
        <v>2368308659.8509226</v>
      </c>
      <c r="AA128" s="41">
        <v>1158581340.1490774</v>
      </c>
      <c r="AB128" s="46">
        <v>123.379997</v>
      </c>
      <c r="AC128" s="46">
        <v>123.860001</v>
      </c>
      <c r="AD128" s="46">
        <v>123.32</v>
      </c>
      <c r="AE128" s="46">
        <v>8015400</v>
      </c>
      <c r="AF128" s="2">
        <v>0.18999499999999614</v>
      </c>
      <c r="AG128" s="42">
        <v>0.66999899999999002</v>
      </c>
      <c r="AH128" s="42">
        <v>0.48000399999999388</v>
      </c>
      <c r="AI128" s="41">
        <v>4669822.5870715082</v>
      </c>
      <c r="AJ128" s="41">
        <v>3345577.4129284918</v>
      </c>
      <c r="AK128" s="46">
        <v>9.83</v>
      </c>
      <c r="AL128" s="46">
        <v>10.4</v>
      </c>
      <c r="AM128" s="46">
        <v>9.73</v>
      </c>
      <c r="AN128" s="46">
        <v>10</v>
      </c>
      <c r="AO128" s="46">
        <v>6637.74</v>
      </c>
      <c r="AP128" s="46">
        <v>6699.9</v>
      </c>
      <c r="AQ128" s="46">
        <v>6278.48</v>
      </c>
      <c r="AR128" s="46">
        <v>10</v>
      </c>
      <c r="AS128" s="46">
        <v>338.21999999999935</v>
      </c>
      <c r="AT128" s="42">
        <v>421.42000000000007</v>
      </c>
      <c r="AU128" s="42">
        <v>83.200000000000728</v>
      </c>
      <c r="AV128" s="41">
        <v>8.3512345923665219</v>
      </c>
      <c r="AW128" s="41">
        <v>1.6487654076334786</v>
      </c>
      <c r="AX128" s="50">
        <v>6.5999999999999091</v>
      </c>
    </row>
    <row r="129" spans="1:50" x14ac:dyDescent="0.25">
      <c r="A129" s="38">
        <v>43266</v>
      </c>
      <c r="B129" s="30">
        <v>6555</v>
      </c>
      <c r="C129" s="30">
        <v>6675</v>
      </c>
      <c r="D129" s="30">
        <v>6460</v>
      </c>
      <c r="E129" s="30">
        <v>3081</v>
      </c>
      <c r="F129" s="30">
        <v>-77.5</v>
      </c>
      <c r="G129" s="41">
        <v>215</v>
      </c>
      <c r="H129" s="41">
        <v>292.5</v>
      </c>
      <c r="I129" s="41">
        <v>1305.2512315270935</v>
      </c>
      <c r="J129" s="41">
        <v>1775.7487684729065</v>
      </c>
      <c r="K129" s="46">
        <v>11.98</v>
      </c>
      <c r="L129" s="46">
        <v>13.16</v>
      </c>
      <c r="M129" s="46">
        <v>11.93</v>
      </c>
      <c r="N129" s="46">
        <v>-0.13999999999999879</v>
      </c>
      <c r="O129" s="41">
        <v>1.2300000000000004</v>
      </c>
      <c r="P129" s="41">
        <v>1.3699999999999992</v>
      </c>
      <c r="Q129" s="48">
        <v>0.47307692307692328</v>
      </c>
      <c r="R129" s="48">
        <v>0.52692307692307672</v>
      </c>
      <c r="S129" s="46">
        <v>2779.6599120000001</v>
      </c>
      <c r="T129" s="46">
        <v>2782.8100589999999</v>
      </c>
      <c r="U129" s="46">
        <v>2761.7299800000001</v>
      </c>
      <c r="V129" s="46">
        <v>5428790000</v>
      </c>
      <c r="W129" s="2">
        <v>-2.8300779999999577</v>
      </c>
      <c r="X129" s="41">
        <v>21.080078999999841</v>
      </c>
      <c r="Y129" s="41">
        <v>23.910156999999799</v>
      </c>
      <c r="Z129" s="41">
        <v>2543647961.1800671</v>
      </c>
      <c r="AA129" s="41">
        <v>2885142038.8199329</v>
      </c>
      <c r="AB129" s="46">
        <v>121.339996</v>
      </c>
      <c r="AC129" s="46">
        <v>122.199997</v>
      </c>
      <c r="AD129" s="46">
        <v>120.83000199999999</v>
      </c>
      <c r="AE129" s="46">
        <v>14537000</v>
      </c>
      <c r="AF129" s="2">
        <v>-2.0400010000000037</v>
      </c>
      <c r="AG129" s="42">
        <v>1.369995000000003</v>
      </c>
      <c r="AH129" s="42">
        <v>3.4099960000000067</v>
      </c>
      <c r="AI129" s="41">
        <v>4166454.9818190038</v>
      </c>
      <c r="AJ129" s="41">
        <v>10370545.018180996</v>
      </c>
      <c r="AK129" s="46">
        <v>10.65</v>
      </c>
      <c r="AL129" s="46">
        <v>11.01</v>
      </c>
      <c r="AM129" s="46">
        <v>9.84</v>
      </c>
      <c r="AN129" s="46">
        <v>8</v>
      </c>
      <c r="AO129" s="46">
        <v>6410.72</v>
      </c>
      <c r="AP129" s="46">
        <v>6649.35</v>
      </c>
      <c r="AQ129" s="46">
        <v>6394.57</v>
      </c>
      <c r="AR129" s="46">
        <v>8</v>
      </c>
      <c r="AS129" s="46">
        <v>-227.01999999999953</v>
      </c>
      <c r="AT129" s="42">
        <v>254.78000000000065</v>
      </c>
      <c r="AU129" s="42">
        <v>481.80000000000018</v>
      </c>
      <c r="AV129" s="41">
        <v>2.7671671780390494</v>
      </c>
      <c r="AW129" s="41">
        <v>5.232832821960951</v>
      </c>
      <c r="AX129" s="50">
        <v>-17.5</v>
      </c>
    </row>
    <row r="130" spans="1:50" x14ac:dyDescent="0.25">
      <c r="A130" s="38">
        <v>43269</v>
      </c>
      <c r="B130" s="30">
        <v>6710</v>
      </c>
      <c r="C130" s="30">
        <v>6810</v>
      </c>
      <c r="D130" s="30">
        <v>6365</v>
      </c>
      <c r="E130" s="30">
        <v>3299</v>
      </c>
      <c r="F130" s="30">
        <v>155</v>
      </c>
      <c r="G130" s="41">
        <v>445</v>
      </c>
      <c r="H130" s="41">
        <v>290</v>
      </c>
      <c r="I130" s="41">
        <v>1997.3537414965986</v>
      </c>
      <c r="J130" s="41">
        <v>1301.6462585034014</v>
      </c>
      <c r="K130" s="46">
        <v>12.31</v>
      </c>
      <c r="L130" s="46">
        <v>13.74</v>
      </c>
      <c r="M130" s="46">
        <v>12.28</v>
      </c>
      <c r="N130" s="46">
        <v>0.33000000000000007</v>
      </c>
      <c r="O130" s="41">
        <v>1.7599999999999998</v>
      </c>
      <c r="P130" s="41">
        <v>1.4299999999999997</v>
      </c>
      <c r="Q130" s="48">
        <v>0.55172413793103448</v>
      </c>
      <c r="R130" s="48">
        <v>0.44827586206896552</v>
      </c>
      <c r="S130" s="46">
        <v>2773.75</v>
      </c>
      <c r="T130" s="46">
        <v>2774.98999</v>
      </c>
      <c r="U130" s="46">
        <v>2757.1201169999999</v>
      </c>
      <c r="V130" s="46">
        <v>3287150000</v>
      </c>
      <c r="W130" s="2">
        <v>-5.9099120000000767</v>
      </c>
      <c r="X130" s="41">
        <v>17.869873000000098</v>
      </c>
      <c r="Y130" s="41">
        <v>23.779785000000174</v>
      </c>
      <c r="Z130" s="41">
        <v>1410358592.4270961</v>
      </c>
      <c r="AA130" s="41">
        <v>1876791407.5729041</v>
      </c>
      <c r="AB130" s="46">
        <v>121.110001</v>
      </c>
      <c r="AC130" s="46">
        <v>121.44000200000001</v>
      </c>
      <c r="AD130" s="46">
        <v>120.989998</v>
      </c>
      <c r="AE130" s="46">
        <v>3846000</v>
      </c>
      <c r="AF130" s="2">
        <v>-0.22999500000000239</v>
      </c>
      <c r="AG130" s="42">
        <v>0.45000400000000695</v>
      </c>
      <c r="AH130" s="42">
        <v>0.67999900000000935</v>
      </c>
      <c r="AI130" s="41">
        <v>1531602.4683120328</v>
      </c>
      <c r="AJ130" s="41">
        <v>2314397.5316879675</v>
      </c>
      <c r="AK130" s="46">
        <v>9.82</v>
      </c>
      <c r="AL130" s="46">
        <v>10.65</v>
      </c>
      <c r="AM130" s="46">
        <v>9.76</v>
      </c>
      <c r="AN130" s="46">
        <v>7</v>
      </c>
      <c r="AO130" s="46">
        <v>6709.48</v>
      </c>
      <c r="AP130" s="46">
        <v>6793.04</v>
      </c>
      <c r="AQ130" s="46">
        <v>6388.07</v>
      </c>
      <c r="AR130" s="46">
        <v>7</v>
      </c>
      <c r="AS130" s="46">
        <v>298.75999999999931</v>
      </c>
      <c r="AT130" s="42">
        <v>404.97000000000025</v>
      </c>
      <c r="AU130" s="42">
        <v>106.21000000000095</v>
      </c>
      <c r="AV130" s="41">
        <v>5.5455808130208446</v>
      </c>
      <c r="AW130" s="41">
        <v>1.4544191869791558</v>
      </c>
      <c r="AX130" s="50">
        <v>-3.7000000000000455</v>
      </c>
    </row>
    <row r="131" spans="1:50" x14ac:dyDescent="0.25">
      <c r="A131" s="38">
        <v>43270</v>
      </c>
      <c r="B131" s="30">
        <v>6747.5</v>
      </c>
      <c r="C131" s="30">
        <v>6850</v>
      </c>
      <c r="D131" s="30">
        <v>6665</v>
      </c>
      <c r="E131" s="30">
        <v>1738</v>
      </c>
      <c r="F131" s="30">
        <v>37.5</v>
      </c>
      <c r="G131" s="41">
        <v>185</v>
      </c>
      <c r="H131" s="41">
        <v>147.5</v>
      </c>
      <c r="I131" s="41">
        <v>967.00751879699249</v>
      </c>
      <c r="J131" s="41">
        <v>770.99248120300751</v>
      </c>
      <c r="K131" s="46">
        <v>13.35</v>
      </c>
      <c r="L131" s="46">
        <v>14.68</v>
      </c>
      <c r="M131" s="46">
        <v>13.21</v>
      </c>
      <c r="N131" s="46">
        <v>1.0399999999999991</v>
      </c>
      <c r="O131" s="41">
        <v>2.3699999999999992</v>
      </c>
      <c r="P131" s="41">
        <v>1.33</v>
      </c>
      <c r="Q131" s="48">
        <v>0.64054054054054044</v>
      </c>
      <c r="R131" s="48">
        <v>0.35945945945945956</v>
      </c>
      <c r="S131" s="46">
        <v>2762.5900879999999</v>
      </c>
      <c r="T131" s="46">
        <v>2765.0500489999999</v>
      </c>
      <c r="U131" s="46">
        <v>2743.1899410000001</v>
      </c>
      <c r="V131" s="46">
        <v>3661470000</v>
      </c>
      <c r="W131" s="2">
        <v>-11.159912000000077</v>
      </c>
      <c r="X131" s="41">
        <v>21.860107999999855</v>
      </c>
      <c r="Y131" s="41">
        <v>33.020019999999931</v>
      </c>
      <c r="Z131" s="41">
        <v>1458453771.0764773</v>
      </c>
      <c r="AA131" s="41">
        <v>2203016228.9235225</v>
      </c>
      <c r="AB131" s="46">
        <v>120.800003</v>
      </c>
      <c r="AC131" s="46">
        <v>121.029999</v>
      </c>
      <c r="AD131" s="46">
        <v>120.58000199999999</v>
      </c>
      <c r="AE131" s="46">
        <v>4925800</v>
      </c>
      <c r="AF131" s="2">
        <v>-0.30999799999999311</v>
      </c>
      <c r="AG131" s="42">
        <v>0.44999700000001042</v>
      </c>
      <c r="AH131" s="42">
        <v>0.75999500000000353</v>
      </c>
      <c r="AI131" s="41">
        <v>1831908.9899768145</v>
      </c>
      <c r="AJ131" s="41">
        <v>3093891.0100231855</v>
      </c>
      <c r="AK131" s="46">
        <v>10.99</v>
      </c>
      <c r="AL131" s="46">
        <v>11.07</v>
      </c>
      <c r="AM131" s="46">
        <v>10.76</v>
      </c>
      <c r="AN131" s="46">
        <v>6</v>
      </c>
      <c r="AO131" s="46">
        <v>6737.41</v>
      </c>
      <c r="AP131" s="46">
        <v>6824.97</v>
      </c>
      <c r="AQ131" s="46">
        <v>6674.75</v>
      </c>
      <c r="AR131" s="46">
        <v>6</v>
      </c>
      <c r="AS131" s="46">
        <v>27.930000000000291</v>
      </c>
      <c r="AT131" s="42">
        <v>150.22000000000025</v>
      </c>
      <c r="AU131" s="42">
        <v>122.28999999999996</v>
      </c>
      <c r="AV131" s="41">
        <v>3.3074749550475242</v>
      </c>
      <c r="AW131" s="41">
        <v>2.6925250449524758</v>
      </c>
      <c r="AX131" s="50">
        <v>-5.3999999999998636</v>
      </c>
    </row>
    <row r="132" spans="1:50" x14ac:dyDescent="0.25">
      <c r="A132" s="38">
        <v>43271</v>
      </c>
      <c r="B132" s="30">
        <v>6757.5</v>
      </c>
      <c r="C132" s="30">
        <v>6835</v>
      </c>
      <c r="D132" s="30">
        <v>6560</v>
      </c>
      <c r="E132" s="30">
        <v>1958</v>
      </c>
      <c r="F132" s="30">
        <v>10</v>
      </c>
      <c r="G132" s="41">
        <v>275</v>
      </c>
      <c r="H132" s="41">
        <v>265</v>
      </c>
      <c r="I132" s="41">
        <v>997.12962962962968</v>
      </c>
      <c r="J132" s="41">
        <v>960.87037037037032</v>
      </c>
      <c r="K132" s="46">
        <v>12.79</v>
      </c>
      <c r="L132" s="46">
        <v>13.02</v>
      </c>
      <c r="M132" s="46">
        <v>12.25</v>
      </c>
      <c r="N132" s="46">
        <v>-0.5600000000000005</v>
      </c>
      <c r="O132" s="41">
        <v>0.76999999999999957</v>
      </c>
      <c r="P132" s="41">
        <v>1.33</v>
      </c>
      <c r="Q132" s="48">
        <v>0.36666666666666653</v>
      </c>
      <c r="R132" s="48">
        <v>0.63333333333333353</v>
      </c>
      <c r="S132" s="46">
        <v>2767.320068</v>
      </c>
      <c r="T132" s="46">
        <v>2774.860107</v>
      </c>
      <c r="U132" s="46">
        <v>2763.9099120000001</v>
      </c>
      <c r="V132" s="46">
        <v>3327600000</v>
      </c>
      <c r="W132" s="2">
        <v>4.7299800000000687</v>
      </c>
      <c r="X132" s="41">
        <v>12.270019000000048</v>
      </c>
      <c r="Y132" s="41">
        <v>7.5400389999999788</v>
      </c>
      <c r="Z132" s="41">
        <v>2061059852.747534</v>
      </c>
      <c r="AA132" s="41">
        <v>1266540147.2524662</v>
      </c>
      <c r="AB132" s="46">
        <v>120.260002</v>
      </c>
      <c r="AC132" s="46">
        <v>120.80999799999999</v>
      </c>
      <c r="AD132" s="46">
        <v>120.160004</v>
      </c>
      <c r="AE132" s="46">
        <v>4548500</v>
      </c>
      <c r="AF132" s="2">
        <v>-0.54000100000000373</v>
      </c>
      <c r="AG132" s="42">
        <v>0.64999399999999241</v>
      </c>
      <c r="AH132" s="42">
        <v>1.1899949999999961</v>
      </c>
      <c r="AI132" s="41">
        <v>1606801.8390327245</v>
      </c>
      <c r="AJ132" s="41">
        <v>2941698.1609672755</v>
      </c>
      <c r="AK132" s="46">
        <v>11.08</v>
      </c>
      <c r="AL132" s="46">
        <v>11.11</v>
      </c>
      <c r="AM132" s="46">
        <v>10.49</v>
      </c>
      <c r="AN132" s="46">
        <v>6</v>
      </c>
      <c r="AO132" s="46">
        <v>6758.38</v>
      </c>
      <c r="AP132" s="46">
        <v>6808.97</v>
      </c>
      <c r="AQ132" s="46">
        <v>6561.79</v>
      </c>
      <c r="AR132" s="46">
        <v>6</v>
      </c>
      <c r="AS132" s="46">
        <v>20.970000000000255</v>
      </c>
      <c r="AT132" s="42">
        <v>247.18000000000029</v>
      </c>
      <c r="AU132" s="42">
        <v>226.21000000000004</v>
      </c>
      <c r="AV132" s="41">
        <v>3.1328925410338213</v>
      </c>
      <c r="AW132" s="41">
        <v>2.8671074589661787</v>
      </c>
      <c r="AX132" s="50">
        <v>-1.9500000000000455</v>
      </c>
    </row>
    <row r="133" spans="1:50" x14ac:dyDescent="0.25">
      <c r="A133" s="38">
        <v>43272</v>
      </c>
      <c r="B133" s="30">
        <v>6725</v>
      </c>
      <c r="C133" s="30">
        <v>6795</v>
      </c>
      <c r="D133" s="30">
        <v>6685</v>
      </c>
      <c r="E133" s="30">
        <v>1116</v>
      </c>
      <c r="F133" s="30">
        <v>-32.5</v>
      </c>
      <c r="G133" s="41">
        <v>110</v>
      </c>
      <c r="H133" s="41">
        <v>142.5</v>
      </c>
      <c r="I133" s="41">
        <v>486.1782178217822</v>
      </c>
      <c r="J133" s="41">
        <v>629.82178217821786</v>
      </c>
      <c r="K133" s="46">
        <v>14.64</v>
      </c>
      <c r="L133" s="46">
        <v>15.18</v>
      </c>
      <c r="M133" s="46">
        <v>12.18</v>
      </c>
      <c r="N133" s="46">
        <v>1.8500000000000014</v>
      </c>
      <c r="O133" s="41">
        <v>3</v>
      </c>
      <c r="P133" s="41">
        <v>1.1499999999999986</v>
      </c>
      <c r="Q133" s="48">
        <v>0.72289156626506046</v>
      </c>
      <c r="R133" s="48">
        <v>0.27710843373493949</v>
      </c>
      <c r="S133" s="46">
        <v>2749.76001</v>
      </c>
      <c r="T133" s="46">
        <v>2769.280029</v>
      </c>
      <c r="U133" s="46">
        <v>2744.389893</v>
      </c>
      <c r="V133" s="46">
        <v>3300060000</v>
      </c>
      <c r="W133" s="2">
        <v>-17.560058000000026</v>
      </c>
      <c r="X133" s="41">
        <v>24.890135999999984</v>
      </c>
      <c r="Y133" s="41">
        <v>42.45019400000001</v>
      </c>
      <c r="Z133" s="41">
        <v>1219758534.123013</v>
      </c>
      <c r="AA133" s="41">
        <v>2080301465.8769872</v>
      </c>
      <c r="AB133" s="46">
        <v>120.050003</v>
      </c>
      <c r="AC133" s="46">
        <v>120.32</v>
      </c>
      <c r="AD133" s="46">
        <v>119.82</v>
      </c>
      <c r="AE133" s="46">
        <v>5681900</v>
      </c>
      <c r="AF133" s="2">
        <v>-0.20999899999999627</v>
      </c>
      <c r="AG133" s="42">
        <v>0.5</v>
      </c>
      <c r="AH133" s="42">
        <v>0.70999899999999627</v>
      </c>
      <c r="AI133" s="41">
        <v>2347894.5023921579</v>
      </c>
      <c r="AJ133" s="41">
        <v>3334005.4976078421</v>
      </c>
      <c r="AK133" s="46">
        <v>11.22</v>
      </c>
      <c r="AL133" s="46">
        <v>11.57</v>
      </c>
      <c r="AM133" s="46">
        <v>11.08</v>
      </c>
      <c r="AN133" s="46">
        <v>5</v>
      </c>
      <c r="AO133" s="46">
        <v>6717.2</v>
      </c>
      <c r="AP133" s="46">
        <v>6785.63</v>
      </c>
      <c r="AQ133" s="46">
        <v>6684.55</v>
      </c>
      <c r="AR133" s="46">
        <v>5</v>
      </c>
      <c r="AS133" s="46">
        <v>-41.180000000000291</v>
      </c>
      <c r="AT133" s="42">
        <v>101.07999999999993</v>
      </c>
      <c r="AU133" s="42">
        <v>142.26000000000022</v>
      </c>
      <c r="AV133" s="41">
        <v>2.0769293991945399</v>
      </c>
      <c r="AW133" s="41">
        <v>2.9230706008054601</v>
      </c>
      <c r="AX133" s="50">
        <v>-8.0499999999999545</v>
      </c>
    </row>
    <row r="134" spans="1:50" x14ac:dyDescent="0.25">
      <c r="A134" s="38">
        <v>43273</v>
      </c>
      <c r="B134" s="30">
        <v>6137.5</v>
      </c>
      <c r="C134" s="30">
        <v>6755</v>
      </c>
      <c r="D134" s="30">
        <v>5965</v>
      </c>
      <c r="E134" s="30">
        <v>6175</v>
      </c>
      <c r="F134" s="30">
        <v>-587.5</v>
      </c>
      <c r="G134" s="41">
        <v>790</v>
      </c>
      <c r="H134" s="41">
        <v>1377.5</v>
      </c>
      <c r="I134" s="41">
        <v>2250.6343713956171</v>
      </c>
      <c r="J134" s="41">
        <v>3924.3656286043829</v>
      </c>
      <c r="K134" s="46">
        <v>13.77</v>
      </c>
      <c r="L134" s="46">
        <v>14.6</v>
      </c>
      <c r="M134" s="46">
        <v>13.11</v>
      </c>
      <c r="N134" s="46">
        <v>-0.87000000000000099</v>
      </c>
      <c r="O134" s="41">
        <v>1.4900000000000002</v>
      </c>
      <c r="P134" s="41">
        <v>2.3600000000000012</v>
      </c>
      <c r="Q134" s="48">
        <v>0.38701298701298692</v>
      </c>
      <c r="R134" s="48">
        <v>0.61298701298701308</v>
      </c>
      <c r="S134" s="46">
        <v>2754.8798830000001</v>
      </c>
      <c r="T134" s="46">
        <v>2764.169922</v>
      </c>
      <c r="U134" s="46">
        <v>2752.679932</v>
      </c>
      <c r="V134" s="46">
        <v>5450550000</v>
      </c>
      <c r="W134" s="2">
        <v>5.1198730000000978</v>
      </c>
      <c r="X134" s="41">
        <v>14.409912000000077</v>
      </c>
      <c r="Y134" s="41">
        <v>9.2900389999999788</v>
      </c>
      <c r="Z134" s="41">
        <v>3314013005.8328066</v>
      </c>
      <c r="AA134" s="41">
        <v>2136536994.1671932</v>
      </c>
      <c r="AB134" s="46">
        <v>120.339996</v>
      </c>
      <c r="AC134" s="46">
        <v>120.400002</v>
      </c>
      <c r="AD134" s="46">
        <v>120.099998</v>
      </c>
      <c r="AE134" s="46">
        <v>4489400</v>
      </c>
      <c r="AF134" s="2">
        <v>0.2899929999999955</v>
      </c>
      <c r="AG134" s="42">
        <v>0.34999899999999684</v>
      </c>
      <c r="AH134" s="42">
        <v>6.0006000000001336E-2</v>
      </c>
      <c r="AI134" s="41">
        <v>3832356.9483298808</v>
      </c>
      <c r="AJ134" s="41">
        <v>657043.05167011917</v>
      </c>
      <c r="AK134" s="46">
        <v>10.67</v>
      </c>
      <c r="AL134" s="46">
        <v>11.22</v>
      </c>
      <c r="AM134" s="46">
        <v>10.49</v>
      </c>
      <c r="AN134" s="46">
        <v>8</v>
      </c>
      <c r="AO134" s="46">
        <v>6053.9</v>
      </c>
      <c r="AP134" s="46">
        <v>6728.31</v>
      </c>
      <c r="AQ134" s="46">
        <v>5938.17</v>
      </c>
      <c r="AR134" s="46">
        <v>8</v>
      </c>
      <c r="AS134" s="46">
        <v>-663.30000000000018</v>
      </c>
      <c r="AT134" s="42">
        <v>790.14000000000033</v>
      </c>
      <c r="AU134" s="42">
        <v>1453.4400000000005</v>
      </c>
      <c r="AV134" s="41">
        <v>2.8174257213917047</v>
      </c>
      <c r="AW134" s="41">
        <v>5.1825742786082953</v>
      </c>
      <c r="AX134" s="50">
        <v>3</v>
      </c>
    </row>
    <row r="135" spans="1:50" x14ac:dyDescent="0.25">
      <c r="A135" s="38">
        <v>43276</v>
      </c>
      <c r="B135" s="30">
        <v>6260</v>
      </c>
      <c r="C135" s="30">
        <v>6345</v>
      </c>
      <c r="D135" s="30">
        <v>6070</v>
      </c>
      <c r="E135" s="30">
        <v>3809</v>
      </c>
      <c r="F135" s="30">
        <v>122.5</v>
      </c>
      <c r="G135" s="41">
        <v>275</v>
      </c>
      <c r="H135" s="41">
        <v>152.5</v>
      </c>
      <c r="I135" s="41">
        <v>2450.2339181286548</v>
      </c>
      <c r="J135" s="41">
        <v>1358.766081871345</v>
      </c>
      <c r="K135" s="46">
        <v>17.329999999999998</v>
      </c>
      <c r="L135" s="46">
        <v>19.610001</v>
      </c>
      <c r="M135" s="46">
        <v>14.56</v>
      </c>
      <c r="N135" s="46">
        <v>3.5599999999999987</v>
      </c>
      <c r="O135" s="41">
        <v>5.8400010000000009</v>
      </c>
      <c r="P135" s="41">
        <v>2.2800010000000022</v>
      </c>
      <c r="Q135" s="48">
        <v>0.71921176866705194</v>
      </c>
      <c r="R135" s="48">
        <v>0.28078823133294811</v>
      </c>
      <c r="S135" s="46">
        <v>2717.070068</v>
      </c>
      <c r="T135" s="46">
        <v>2742.9399410000001</v>
      </c>
      <c r="U135" s="46">
        <v>2698.669922</v>
      </c>
      <c r="V135" s="46">
        <v>3655080000</v>
      </c>
      <c r="W135" s="2">
        <v>-37.809815000000071</v>
      </c>
      <c r="X135" s="41">
        <v>44.270019000000048</v>
      </c>
      <c r="Y135" s="41">
        <v>82.079834000000119</v>
      </c>
      <c r="Z135" s="41">
        <v>1280654129.8193672</v>
      </c>
      <c r="AA135" s="41">
        <v>2374425870.1806331</v>
      </c>
      <c r="AB135" s="46">
        <v>119.889999</v>
      </c>
      <c r="AC135" s="46">
        <v>120.230003</v>
      </c>
      <c r="AD135" s="46">
        <v>119.83000199999999</v>
      </c>
      <c r="AE135" s="46">
        <v>9300200</v>
      </c>
      <c r="AF135" s="2">
        <v>-0.44999699999999621</v>
      </c>
      <c r="AG135" s="42">
        <v>0.40000100000000316</v>
      </c>
      <c r="AH135" s="42">
        <v>0.84999799999999937</v>
      </c>
      <c r="AI135" s="41">
        <v>2976073.8210190744</v>
      </c>
      <c r="AJ135" s="41">
        <v>6324126.1789809261</v>
      </c>
      <c r="AK135" s="46">
        <v>10.83</v>
      </c>
      <c r="AL135" s="46">
        <v>10.84</v>
      </c>
      <c r="AM135" s="46">
        <v>10.36</v>
      </c>
      <c r="AN135" s="46">
        <v>9</v>
      </c>
      <c r="AO135" s="46">
        <v>6247.47</v>
      </c>
      <c r="AP135" s="46">
        <v>6316.98</v>
      </c>
      <c r="AQ135" s="46">
        <v>6086.15</v>
      </c>
      <c r="AR135" s="46">
        <v>9</v>
      </c>
      <c r="AS135" s="46">
        <v>193.57000000000062</v>
      </c>
      <c r="AT135" s="42">
        <v>263.07999999999993</v>
      </c>
      <c r="AU135" s="42">
        <v>69.509999999999309</v>
      </c>
      <c r="AV135" s="41">
        <v>7.119035449051399</v>
      </c>
      <c r="AW135" s="41">
        <v>1.880964550948601</v>
      </c>
      <c r="AX135" s="50">
        <v>-0.45000000000004547</v>
      </c>
    </row>
    <row r="136" spans="1:50" x14ac:dyDescent="0.25">
      <c r="A136" s="38">
        <v>43277</v>
      </c>
      <c r="B136" s="30">
        <v>6170</v>
      </c>
      <c r="C136" s="30">
        <v>6280</v>
      </c>
      <c r="D136" s="30">
        <v>6125</v>
      </c>
      <c r="E136" s="30">
        <v>1916</v>
      </c>
      <c r="F136" s="30">
        <v>-90</v>
      </c>
      <c r="G136" s="41">
        <v>155</v>
      </c>
      <c r="H136" s="41">
        <v>245</v>
      </c>
      <c r="I136" s="41">
        <v>742.45</v>
      </c>
      <c r="J136" s="41">
        <v>1173.55</v>
      </c>
      <c r="K136" s="46">
        <v>15.92</v>
      </c>
      <c r="L136" s="46">
        <v>17.540001</v>
      </c>
      <c r="M136" s="46">
        <v>15.1</v>
      </c>
      <c r="N136" s="46">
        <v>-1.4099999999999984</v>
      </c>
      <c r="O136" s="41">
        <v>2.4400010000000005</v>
      </c>
      <c r="P136" s="41">
        <v>3.8500009999999989</v>
      </c>
      <c r="Q136" s="48">
        <v>0.3879173647321576</v>
      </c>
      <c r="R136" s="48">
        <v>0.61208263526784246</v>
      </c>
      <c r="S136" s="46">
        <v>2723.0600589999999</v>
      </c>
      <c r="T136" s="46">
        <v>2732.9099120000001</v>
      </c>
      <c r="U136" s="46">
        <v>2715.6000979999999</v>
      </c>
      <c r="V136" s="46">
        <v>3555090000</v>
      </c>
      <c r="W136" s="2">
        <v>5.9899909999999181</v>
      </c>
      <c r="X136" s="41">
        <v>17.309814000000188</v>
      </c>
      <c r="Y136" s="41">
        <v>11.31982300000027</v>
      </c>
      <c r="Z136" s="41">
        <v>2149449071.0189476</v>
      </c>
      <c r="AA136" s="41">
        <v>1405640928.9810526</v>
      </c>
      <c r="AB136" s="46">
        <v>119.260002</v>
      </c>
      <c r="AC136" s="46">
        <v>119.589996</v>
      </c>
      <c r="AD136" s="46">
        <v>119.089996</v>
      </c>
      <c r="AE136" s="46">
        <v>8674500</v>
      </c>
      <c r="AF136" s="2">
        <v>-0.62999700000000303</v>
      </c>
      <c r="AG136" s="42">
        <v>0.5</v>
      </c>
      <c r="AH136" s="42">
        <v>1.129997000000003</v>
      </c>
      <c r="AI136" s="41">
        <v>2660894.4679039237</v>
      </c>
      <c r="AJ136" s="41">
        <v>6013605.5320960768</v>
      </c>
      <c r="AK136" s="46">
        <v>10.97</v>
      </c>
      <c r="AL136" s="46">
        <v>11.15</v>
      </c>
      <c r="AM136" s="46">
        <v>10.8</v>
      </c>
      <c r="AN136" s="46">
        <v>8</v>
      </c>
      <c r="AO136" s="46">
        <v>6074.92</v>
      </c>
      <c r="AP136" s="46">
        <v>6270.62</v>
      </c>
      <c r="AQ136" s="46">
        <v>6055.85</v>
      </c>
      <c r="AR136" s="46">
        <v>8</v>
      </c>
      <c r="AS136" s="46">
        <v>-172.55000000000018</v>
      </c>
      <c r="AT136" s="42">
        <v>214.76999999999953</v>
      </c>
      <c r="AU136" s="42">
        <v>387.31999999999971</v>
      </c>
      <c r="AV136" s="41">
        <v>2.8536597518643365</v>
      </c>
      <c r="AW136" s="41">
        <v>5.1463402481356635</v>
      </c>
      <c r="AX136" s="50">
        <v>-8.4000000000000909</v>
      </c>
    </row>
    <row r="137" spans="1:50" x14ac:dyDescent="0.25">
      <c r="A137" s="49">
        <v>43278</v>
      </c>
      <c r="B137" s="49">
        <v>6115</v>
      </c>
      <c r="C137" s="49">
        <v>6205</v>
      </c>
      <c r="D137" s="49">
        <v>5980</v>
      </c>
      <c r="E137" s="50">
        <v>2747</v>
      </c>
      <c r="F137" s="50">
        <v>-55</v>
      </c>
      <c r="G137" s="50">
        <v>225</v>
      </c>
      <c r="H137" s="50">
        <v>280</v>
      </c>
      <c r="I137" s="50">
        <v>1223.9108910891089</v>
      </c>
      <c r="J137" s="50">
        <v>1523.0891089108911</v>
      </c>
      <c r="K137" s="50">
        <v>17.91</v>
      </c>
      <c r="L137" s="50">
        <v>18.190000999999999</v>
      </c>
      <c r="M137" s="50">
        <v>14.76</v>
      </c>
      <c r="N137" s="50">
        <v>1.9900000000000002</v>
      </c>
      <c r="O137" s="50">
        <v>3.430000999999999</v>
      </c>
      <c r="P137" s="50">
        <v>1.4400009999999988</v>
      </c>
      <c r="Q137" s="50">
        <v>0.70431203108335494</v>
      </c>
      <c r="R137" s="50">
        <v>0.29568796891664512</v>
      </c>
      <c r="S137" s="50">
        <v>2699.6298830000001</v>
      </c>
      <c r="T137" s="50">
        <v>2746.0900879999999</v>
      </c>
      <c r="U137" s="50">
        <v>2699.3798830000001</v>
      </c>
      <c r="V137" s="50">
        <v>3776090000</v>
      </c>
      <c r="W137" s="50">
        <v>-23.430175999999847</v>
      </c>
      <c r="X137" s="50">
        <v>46.71020499999986</v>
      </c>
      <c r="Y137" s="50">
        <v>70.140380999999707</v>
      </c>
      <c r="Z137" s="50">
        <v>1509465583.6681051</v>
      </c>
      <c r="AA137" s="50">
        <v>2266624416.3318949</v>
      </c>
      <c r="AB137" s="50">
        <v>118.58000199999999</v>
      </c>
      <c r="AC137" s="50">
        <v>119.050003</v>
      </c>
      <c r="AD137" s="50">
        <v>118.480003</v>
      </c>
      <c r="AE137" s="50">
        <v>6480100</v>
      </c>
      <c r="AF137" s="50">
        <v>-0.68000000000000682</v>
      </c>
      <c r="AG137" s="50">
        <v>0.57000000000000739</v>
      </c>
      <c r="AH137" s="50">
        <v>1.2500000000000142</v>
      </c>
      <c r="AI137" s="50">
        <v>2029481.8681318704</v>
      </c>
      <c r="AJ137" s="50">
        <v>4450618.1318681296</v>
      </c>
      <c r="AK137" s="50">
        <v>11.01</v>
      </c>
      <c r="AL137" s="50">
        <v>11.08</v>
      </c>
      <c r="AM137" s="50">
        <v>10.57</v>
      </c>
      <c r="AN137" s="50">
        <v>9</v>
      </c>
      <c r="AO137" s="50">
        <v>6132.56</v>
      </c>
      <c r="AP137" s="50">
        <v>6175.55</v>
      </c>
      <c r="AQ137" s="50">
        <v>6007.05</v>
      </c>
      <c r="AR137" s="50">
        <v>9</v>
      </c>
      <c r="AS137" s="50">
        <v>57.640000000000327</v>
      </c>
      <c r="AT137" s="50">
        <v>168.5</v>
      </c>
      <c r="AU137" s="50">
        <v>110.85999999999967</v>
      </c>
      <c r="AV137" s="50">
        <v>5.4284793814433057</v>
      </c>
      <c r="AW137" s="50">
        <v>3.5715206185566948</v>
      </c>
      <c r="AX137" s="50">
        <v>-5.7000000000000455</v>
      </c>
    </row>
    <row r="138" spans="1:50" x14ac:dyDescent="0.25">
      <c r="A138" s="49">
        <v>43279</v>
      </c>
      <c r="B138" s="49">
        <v>6067.5</v>
      </c>
      <c r="C138" s="49">
        <v>6175</v>
      </c>
      <c r="D138" s="49">
        <v>6015</v>
      </c>
      <c r="E138" s="50">
        <v>1554</v>
      </c>
      <c r="F138" s="50">
        <v>-47.5</v>
      </c>
      <c r="G138" s="50">
        <v>160</v>
      </c>
      <c r="H138" s="50">
        <v>207.5</v>
      </c>
      <c r="I138" s="50">
        <v>676.57142857142856</v>
      </c>
      <c r="J138" s="50">
        <v>877.42857142857144</v>
      </c>
      <c r="K138" s="50">
        <v>16.850000000000001</v>
      </c>
      <c r="L138" s="50">
        <v>18.989999999999998</v>
      </c>
      <c r="M138" s="50">
        <v>16.399999999999999</v>
      </c>
      <c r="N138" s="50">
        <v>-1.0599999999999987</v>
      </c>
      <c r="O138" s="50">
        <v>2.59</v>
      </c>
      <c r="P138" s="50">
        <v>3.6499999999999986</v>
      </c>
      <c r="Q138" s="50">
        <v>0.41506410256410264</v>
      </c>
      <c r="R138" s="50">
        <v>0.58493589743589736</v>
      </c>
      <c r="S138" s="50">
        <v>2716.3100589999999</v>
      </c>
      <c r="T138" s="50">
        <v>2724.3400879999999</v>
      </c>
      <c r="U138" s="50">
        <v>2691.98999</v>
      </c>
      <c r="V138" s="50">
        <v>3428140000</v>
      </c>
      <c r="W138" s="50">
        <v>16.680175999999847</v>
      </c>
      <c r="X138" s="50">
        <v>32.350097999999889</v>
      </c>
      <c r="Y138" s="50">
        <v>15.669922000000042</v>
      </c>
      <c r="Z138" s="50">
        <v>2309467279.6412783</v>
      </c>
      <c r="AA138" s="50">
        <v>1118672720.3587217</v>
      </c>
      <c r="AB138" s="50">
        <v>118.220001</v>
      </c>
      <c r="AC138" s="50">
        <v>118.66999800000001</v>
      </c>
      <c r="AD138" s="50">
        <v>118.010002</v>
      </c>
      <c r="AE138" s="50">
        <v>7760500</v>
      </c>
      <c r="AF138" s="50">
        <v>-0.36000099999999691</v>
      </c>
      <c r="AG138" s="50">
        <v>0.65999600000000669</v>
      </c>
      <c r="AH138" s="50">
        <v>1.0199970000000036</v>
      </c>
      <c r="AI138" s="50">
        <v>3048762.0829372625</v>
      </c>
      <c r="AJ138" s="50">
        <v>4711737.917062738</v>
      </c>
      <c r="AK138" s="50">
        <v>11.03</v>
      </c>
      <c r="AL138" s="50">
        <v>11.36</v>
      </c>
      <c r="AM138" s="50">
        <v>8.48</v>
      </c>
      <c r="AN138" s="50">
        <v>8</v>
      </c>
      <c r="AO138" s="50">
        <v>5848.26</v>
      </c>
      <c r="AP138" s="50">
        <v>6157.96</v>
      </c>
      <c r="AQ138" s="50">
        <v>5827.33</v>
      </c>
      <c r="AR138" s="50">
        <v>8</v>
      </c>
      <c r="AS138" s="50">
        <v>-284.30000000000018</v>
      </c>
      <c r="AT138" s="50">
        <v>330.63000000000011</v>
      </c>
      <c r="AU138" s="50">
        <v>614.93000000000029</v>
      </c>
      <c r="AV138" s="50">
        <v>2.7973264520495786</v>
      </c>
      <c r="AW138" s="50">
        <v>5.2026735479504209</v>
      </c>
      <c r="AX138" s="50">
        <v>-3.0499999999999545</v>
      </c>
    </row>
    <row r="139" spans="1:50" x14ac:dyDescent="0.25">
      <c r="A139" s="49">
        <v>43280</v>
      </c>
      <c r="B139" s="49">
        <v>5897.5</v>
      </c>
      <c r="C139" s="49">
        <v>5950</v>
      </c>
      <c r="D139" s="49">
        <v>5755</v>
      </c>
      <c r="E139" s="50">
        <v>3240</v>
      </c>
      <c r="F139" s="50">
        <v>-170</v>
      </c>
      <c r="G139" s="50">
        <v>195</v>
      </c>
      <c r="H139" s="50">
        <v>365</v>
      </c>
      <c r="I139" s="50">
        <v>1128.2142857142858</v>
      </c>
      <c r="J139" s="50">
        <v>2111.7857142857142</v>
      </c>
      <c r="K139" s="50">
        <v>16.09</v>
      </c>
      <c r="L139" s="50">
        <v>16.510000000000002</v>
      </c>
      <c r="M139" s="50">
        <v>14.66</v>
      </c>
      <c r="N139" s="50">
        <v>-0.76000000000000156</v>
      </c>
      <c r="O139" s="50">
        <v>1.8500000000000014</v>
      </c>
      <c r="P139" s="50">
        <v>2.610000000000003</v>
      </c>
      <c r="Q139" s="50">
        <v>0.41479820627802683</v>
      </c>
      <c r="R139" s="50">
        <v>0.58520179372197323</v>
      </c>
      <c r="S139" s="50">
        <v>2718.3701169999999</v>
      </c>
      <c r="T139" s="50">
        <v>2743.26001</v>
      </c>
      <c r="U139" s="50">
        <v>2718.030029</v>
      </c>
      <c r="V139" s="50">
        <v>3565620000</v>
      </c>
      <c r="W139" s="50">
        <v>2.0600580000000264</v>
      </c>
      <c r="X139" s="50">
        <v>26.949951000000056</v>
      </c>
      <c r="Y139" s="50">
        <v>24.889893000000029</v>
      </c>
      <c r="Z139" s="50">
        <v>1853656895.3529265</v>
      </c>
      <c r="AA139" s="50">
        <v>1711963104.6470735</v>
      </c>
      <c r="AB139" s="50">
        <v>118.650002</v>
      </c>
      <c r="AC139" s="50">
        <v>118.94000200000001</v>
      </c>
      <c r="AD139" s="50">
        <v>118.260002</v>
      </c>
      <c r="AE139" s="50">
        <v>8002800</v>
      </c>
      <c r="AF139" s="50">
        <v>0.4300010000000043</v>
      </c>
      <c r="AG139" s="50">
        <v>0.72000100000001055</v>
      </c>
      <c r="AH139" s="50">
        <v>0.29000000000000625</v>
      </c>
      <c r="AI139" s="50">
        <v>5704968.6117142346</v>
      </c>
      <c r="AJ139" s="50">
        <v>2297831.3882857654</v>
      </c>
      <c r="AK139" s="50">
        <v>10.75</v>
      </c>
      <c r="AL139" s="50">
        <v>12.23</v>
      </c>
      <c r="AM139" s="50">
        <v>8.58</v>
      </c>
      <c r="AN139" s="50">
        <v>11</v>
      </c>
      <c r="AO139" s="50">
        <v>6203.9</v>
      </c>
      <c r="AP139" s="50">
        <v>6297.67</v>
      </c>
      <c r="AQ139" s="50">
        <v>5799.62</v>
      </c>
      <c r="AR139" s="50">
        <v>11</v>
      </c>
      <c r="AS139" s="50">
        <v>355.63999999999942</v>
      </c>
      <c r="AT139" s="50">
        <v>498.05000000000018</v>
      </c>
      <c r="AU139" s="50">
        <v>142.41000000000076</v>
      </c>
      <c r="AV139" s="50">
        <v>8.5540861255972178</v>
      </c>
      <c r="AW139" s="50">
        <v>2.4459138744027826</v>
      </c>
      <c r="AX139" s="50">
        <v>-1.0999999999999091</v>
      </c>
    </row>
    <row r="140" spans="1:50" x14ac:dyDescent="0.25">
      <c r="A140" s="49">
        <v>43283</v>
      </c>
      <c r="B140" s="49">
        <v>6625</v>
      </c>
      <c r="C140" s="49">
        <v>6675</v>
      </c>
      <c r="D140" s="49">
        <v>6265</v>
      </c>
      <c r="E140" s="50">
        <v>4037</v>
      </c>
      <c r="F140" s="50">
        <v>727.5</v>
      </c>
      <c r="G140" s="50">
        <v>777.5</v>
      </c>
      <c r="H140" s="50">
        <v>50</v>
      </c>
      <c r="I140" s="50">
        <v>3793.0725075528699</v>
      </c>
      <c r="J140" s="50">
        <v>243.92749244712991</v>
      </c>
      <c r="K140" s="50">
        <v>15.6</v>
      </c>
      <c r="L140" s="50">
        <v>18.079999999999998</v>
      </c>
      <c r="M140" s="50">
        <v>15.54</v>
      </c>
      <c r="N140" s="50">
        <v>-0.49000000000000021</v>
      </c>
      <c r="O140" s="50">
        <v>2.5399999999999991</v>
      </c>
      <c r="P140" s="50">
        <v>3.0299999999999994</v>
      </c>
      <c r="Q140" s="50">
        <v>0.45601436265709155</v>
      </c>
      <c r="R140" s="50">
        <v>0.5439856373429085</v>
      </c>
      <c r="S140" s="50">
        <v>2726.709961</v>
      </c>
      <c r="T140" s="50">
        <v>2727.26001</v>
      </c>
      <c r="U140" s="50">
        <v>2698.9499510000001</v>
      </c>
      <c r="V140" s="50">
        <v>3073650000</v>
      </c>
      <c r="W140" s="50">
        <v>8.3398440000000846</v>
      </c>
      <c r="X140" s="50">
        <v>28.31005899999991</v>
      </c>
      <c r="Y140" s="50">
        <v>19.970214999999826</v>
      </c>
      <c r="Z140" s="50">
        <v>1802293268.7861342</v>
      </c>
      <c r="AA140" s="50">
        <v>1271356731.213866</v>
      </c>
      <c r="AB140" s="50">
        <v>117.459999</v>
      </c>
      <c r="AC140" s="50">
        <v>118.209999</v>
      </c>
      <c r="AD140" s="50">
        <v>117.400002</v>
      </c>
      <c r="AE140" s="50">
        <v>12021900</v>
      </c>
      <c r="AF140" s="50">
        <v>-1.1900030000000044</v>
      </c>
      <c r="AG140" s="50">
        <v>0.80999699999999564</v>
      </c>
      <c r="AH140" s="50">
        <v>2</v>
      </c>
      <c r="AI140" s="50">
        <v>3465378.4094075412</v>
      </c>
      <c r="AJ140" s="50">
        <v>8556521.5905924588</v>
      </c>
      <c r="AK140" s="50">
        <v>11.75</v>
      </c>
      <c r="AL140" s="50">
        <v>11.8</v>
      </c>
      <c r="AM140" s="50">
        <v>11.08</v>
      </c>
      <c r="AN140" s="50">
        <v>10</v>
      </c>
      <c r="AO140" s="50">
        <v>6613.27</v>
      </c>
      <c r="AP140" s="50">
        <v>6663.53</v>
      </c>
      <c r="AQ140" s="50">
        <v>6278.94</v>
      </c>
      <c r="AR140" s="50">
        <v>10</v>
      </c>
      <c r="AS140" s="50">
        <v>409.3700000000008</v>
      </c>
      <c r="AT140" s="50">
        <v>459.63000000000011</v>
      </c>
      <c r="AU140" s="50">
        <v>50.259999999999309</v>
      </c>
      <c r="AV140" s="50">
        <v>9.0142972013571683</v>
      </c>
      <c r="AW140" s="50">
        <v>0.98570279864283206</v>
      </c>
      <c r="AX140" s="50">
        <v>-2.6500000000000909</v>
      </c>
    </row>
    <row r="141" spans="1:50" x14ac:dyDescent="0.25">
      <c r="A141" s="49">
        <v>43284</v>
      </c>
      <c r="B141" s="49">
        <v>6565</v>
      </c>
      <c r="C141" s="49">
        <v>6665</v>
      </c>
      <c r="D141" s="49">
        <v>6535</v>
      </c>
      <c r="E141" s="50">
        <v>1232</v>
      </c>
      <c r="F141" s="50">
        <v>-60</v>
      </c>
      <c r="G141" s="50">
        <v>130</v>
      </c>
      <c r="H141" s="50">
        <v>190</v>
      </c>
      <c r="I141" s="50">
        <v>500.5</v>
      </c>
      <c r="J141" s="50">
        <v>731.5</v>
      </c>
      <c r="K141" s="50">
        <v>16.139999</v>
      </c>
      <c r="L141" s="50">
        <v>16.450001</v>
      </c>
      <c r="M141" s="50">
        <v>14.68</v>
      </c>
      <c r="N141" s="50">
        <v>0.5399989999999999</v>
      </c>
      <c r="O141" s="50">
        <v>1.7700010000000006</v>
      </c>
      <c r="P141" s="50">
        <v>1.2300020000000007</v>
      </c>
      <c r="Q141" s="50">
        <v>0.58999974333358995</v>
      </c>
      <c r="R141" s="50">
        <v>0.41000025666641005</v>
      </c>
      <c r="S141" s="50">
        <v>2713.219971</v>
      </c>
      <c r="T141" s="50">
        <v>2736.580078</v>
      </c>
      <c r="U141" s="50">
        <v>2711.1599120000001</v>
      </c>
      <c r="V141" s="50">
        <v>1911470000</v>
      </c>
      <c r="W141" s="50">
        <v>-13.489990000000034</v>
      </c>
      <c r="X141" s="50">
        <v>25.420165999999881</v>
      </c>
      <c r="Y141" s="50">
        <v>38.910155999999915</v>
      </c>
      <c r="Z141" s="50">
        <v>755318537.09701514</v>
      </c>
      <c r="AA141" s="50">
        <v>1156151462.9029849</v>
      </c>
      <c r="AB141" s="50">
        <v>118.650002</v>
      </c>
      <c r="AC141" s="50">
        <v>119.08000199999999</v>
      </c>
      <c r="AD141" s="50">
        <v>118.379997</v>
      </c>
      <c r="AE141" s="50">
        <v>8901000</v>
      </c>
      <c r="AF141" s="50">
        <v>1.1900030000000044</v>
      </c>
      <c r="AG141" s="50">
        <v>1.620002999999997</v>
      </c>
      <c r="AH141" s="50">
        <v>0.42999999999999261</v>
      </c>
      <c r="AI141" s="50">
        <v>7033963.7078580111</v>
      </c>
      <c r="AJ141" s="50">
        <v>1867036.2921419889</v>
      </c>
      <c r="AK141" s="50">
        <v>11.41</v>
      </c>
      <c r="AL141" s="50">
        <v>11.75</v>
      </c>
      <c r="AM141" s="50">
        <v>11.33</v>
      </c>
      <c r="AN141" s="50">
        <v>9</v>
      </c>
      <c r="AO141" s="50">
        <v>6504.93</v>
      </c>
      <c r="AP141" s="50">
        <v>6668.04</v>
      </c>
      <c r="AQ141" s="50">
        <v>6468.5</v>
      </c>
      <c r="AR141" s="50">
        <v>9</v>
      </c>
      <c r="AS141" s="50">
        <v>-108.34000000000015</v>
      </c>
      <c r="AT141" s="50">
        <v>199.53999999999996</v>
      </c>
      <c r="AU141" s="50">
        <v>307.88000000000011</v>
      </c>
      <c r="AV141" s="50">
        <v>3.5391982972685336</v>
      </c>
      <c r="AW141" s="50">
        <v>5.4608017027314659</v>
      </c>
      <c r="AX141" s="50">
        <v>3.9500000000000455</v>
      </c>
    </row>
    <row r="142" spans="1:50" x14ac:dyDescent="0.25">
      <c r="A142" s="49">
        <v>43286</v>
      </c>
      <c r="B142" s="49">
        <v>6490</v>
      </c>
      <c r="C142" s="49">
        <v>6800</v>
      </c>
      <c r="D142" s="49">
        <v>6405</v>
      </c>
      <c r="E142" s="50">
        <v>5770</v>
      </c>
      <c r="F142" s="50">
        <v>-75</v>
      </c>
      <c r="G142" s="50">
        <v>395</v>
      </c>
      <c r="H142" s="50">
        <v>470</v>
      </c>
      <c r="I142" s="50">
        <v>2634.8554913294797</v>
      </c>
      <c r="J142" s="50">
        <v>3135.1445086705203</v>
      </c>
      <c r="K142" s="50">
        <v>14.97</v>
      </c>
      <c r="L142" s="50">
        <v>16.219999000000001</v>
      </c>
      <c r="M142" s="50">
        <v>14.47</v>
      </c>
      <c r="N142" s="50">
        <v>-1.1699989999999989</v>
      </c>
      <c r="O142" s="50">
        <v>1.7499990000000007</v>
      </c>
      <c r="P142" s="50">
        <v>2.9199979999999996</v>
      </c>
      <c r="Q142" s="50">
        <v>0.37473236064177357</v>
      </c>
      <c r="R142" s="50">
        <v>0.62526763935822649</v>
      </c>
      <c r="S142" s="50">
        <v>2736.610107</v>
      </c>
      <c r="T142" s="50">
        <v>2737.830078</v>
      </c>
      <c r="U142" s="50">
        <v>2716.0200199999999</v>
      </c>
      <c r="V142" s="50">
        <v>2953420000</v>
      </c>
      <c r="W142" s="50">
        <v>23.390135999999984</v>
      </c>
      <c r="X142" s="50">
        <v>24.610106999999971</v>
      </c>
      <c r="Y142" s="50">
        <v>1.2199709999999868</v>
      </c>
      <c r="Z142" s="50">
        <v>2813928096.3820562</v>
      </c>
      <c r="AA142" s="50">
        <v>139491903.61794367</v>
      </c>
      <c r="AB142" s="50">
        <v>119.050003</v>
      </c>
      <c r="AC142" s="50">
        <v>119.33000199999999</v>
      </c>
      <c r="AD142" s="50">
        <v>118.769997</v>
      </c>
      <c r="AE142" s="50">
        <v>4951900</v>
      </c>
      <c r="AF142" s="50">
        <v>0.40000100000000316</v>
      </c>
      <c r="AG142" s="50">
        <v>0.67999999999999261</v>
      </c>
      <c r="AH142" s="50">
        <v>0.27999899999998945</v>
      </c>
      <c r="AI142" s="50">
        <v>3507599.4870828264</v>
      </c>
      <c r="AJ142" s="50">
        <v>1444300.5129171736</v>
      </c>
      <c r="AK142" s="50">
        <v>11.32</v>
      </c>
      <c r="AL142" s="50">
        <v>11.58</v>
      </c>
      <c r="AM142" s="50">
        <v>11.26</v>
      </c>
      <c r="AN142" s="50">
        <v>8</v>
      </c>
      <c r="AO142" s="50">
        <v>6531.2</v>
      </c>
      <c r="AP142" s="50">
        <v>6680.51</v>
      </c>
      <c r="AQ142" s="50">
        <v>6454.07</v>
      </c>
      <c r="AR142" s="50">
        <v>8</v>
      </c>
      <c r="AS142" s="50">
        <v>26.269999999999527</v>
      </c>
      <c r="AT142" s="50">
        <v>226.44000000000051</v>
      </c>
      <c r="AU142" s="50">
        <v>200.17000000000098</v>
      </c>
      <c r="AV142" s="50">
        <v>4.2463139635732814</v>
      </c>
      <c r="AW142" s="50">
        <v>3.7536860364267182</v>
      </c>
      <c r="AX142" s="50">
        <v>-0.15000000000009095</v>
      </c>
    </row>
    <row r="143" spans="1:50" x14ac:dyDescent="0.25">
      <c r="A143" s="49">
        <v>43287</v>
      </c>
      <c r="B143" s="49">
        <v>6572.5</v>
      </c>
      <c r="C143" s="49">
        <v>6645</v>
      </c>
      <c r="D143" s="49">
        <v>6430</v>
      </c>
      <c r="E143" s="50">
        <v>1994</v>
      </c>
      <c r="F143" s="50">
        <v>82.5</v>
      </c>
      <c r="G143" s="50">
        <v>215</v>
      </c>
      <c r="H143" s="50">
        <v>132.5</v>
      </c>
      <c r="I143" s="50">
        <v>1233.6978417266187</v>
      </c>
      <c r="J143" s="50">
        <v>760.30215827338134</v>
      </c>
      <c r="K143" s="50">
        <v>13.37</v>
      </c>
      <c r="L143" s="50">
        <v>15.45</v>
      </c>
      <c r="M143" s="50">
        <v>13.34</v>
      </c>
      <c r="N143" s="50">
        <v>-1.6000000000000014</v>
      </c>
      <c r="O143" s="50">
        <v>2.1099999999999994</v>
      </c>
      <c r="P143" s="50">
        <v>3.7100000000000009</v>
      </c>
      <c r="Q143" s="50">
        <v>0.36254295532646036</v>
      </c>
      <c r="R143" s="50">
        <v>0.63745704467353959</v>
      </c>
      <c r="S143" s="50">
        <v>2759.820068</v>
      </c>
      <c r="T143" s="50">
        <v>2764.4099120000001</v>
      </c>
      <c r="U143" s="50">
        <v>2733.5200199999999</v>
      </c>
      <c r="V143" s="50">
        <v>2554780000</v>
      </c>
      <c r="W143" s="50">
        <v>23.209961000000021</v>
      </c>
      <c r="X143" s="50">
        <v>30.889892000000145</v>
      </c>
      <c r="Y143" s="50">
        <v>7.6799310000001242</v>
      </c>
      <c r="Z143" s="50">
        <v>2046078310.594265</v>
      </c>
      <c r="AA143" s="50">
        <v>508701689.40573514</v>
      </c>
      <c r="AB143" s="50">
        <v>118.860001</v>
      </c>
      <c r="AC143" s="50">
        <v>119.029999</v>
      </c>
      <c r="AD143" s="50">
        <v>118.730003</v>
      </c>
      <c r="AE143" s="50">
        <v>2946900</v>
      </c>
      <c r="AF143" s="50">
        <v>-0.19000200000000689</v>
      </c>
      <c r="AG143" s="50">
        <v>0.29999600000000726</v>
      </c>
      <c r="AH143" s="50">
        <v>0.48999800000001414</v>
      </c>
      <c r="AI143" s="50">
        <v>1119069.5276166622</v>
      </c>
      <c r="AJ143" s="50">
        <v>1827830.4723833378</v>
      </c>
      <c r="AK143" s="50">
        <v>10.65</v>
      </c>
      <c r="AL143" s="50">
        <v>11.32</v>
      </c>
      <c r="AM143" s="50">
        <v>10.63</v>
      </c>
      <c r="AN143" s="50">
        <v>8</v>
      </c>
      <c r="AO143" s="50">
        <v>6600.99</v>
      </c>
      <c r="AP143" s="50">
        <v>6623.48</v>
      </c>
      <c r="AQ143" s="50">
        <v>6455.3</v>
      </c>
      <c r="AR143" s="50">
        <v>8</v>
      </c>
      <c r="AS143" s="50">
        <v>69.789999999999964</v>
      </c>
      <c r="AT143" s="50">
        <v>168.17999999999938</v>
      </c>
      <c r="AU143" s="50">
        <v>98.389999999999418</v>
      </c>
      <c r="AV143" s="50">
        <v>5.0472296207375216</v>
      </c>
      <c r="AW143" s="50">
        <v>2.9527703792624784</v>
      </c>
      <c r="AX143" s="50">
        <v>-0.15000000000009095</v>
      </c>
    </row>
    <row r="144" spans="1:50" x14ac:dyDescent="0.25">
      <c r="A144" s="49">
        <v>43290</v>
      </c>
      <c r="B144" s="49">
        <v>6692.5</v>
      </c>
      <c r="C144" s="49">
        <v>6770</v>
      </c>
      <c r="D144" s="49">
        <v>6650</v>
      </c>
      <c r="E144" s="50">
        <v>1575</v>
      </c>
      <c r="F144" s="50">
        <v>120</v>
      </c>
      <c r="G144" s="50">
        <v>197.5</v>
      </c>
      <c r="H144" s="50">
        <v>77.5</v>
      </c>
      <c r="I144" s="50">
        <v>1131.1363636363637</v>
      </c>
      <c r="J144" s="50">
        <v>443.86363636363637</v>
      </c>
      <c r="K144" s="50">
        <v>12.69</v>
      </c>
      <c r="L144" s="50">
        <v>13.22</v>
      </c>
      <c r="M144" s="50">
        <v>12.6</v>
      </c>
      <c r="N144" s="50">
        <v>-0.67999999999999972</v>
      </c>
      <c r="O144" s="50">
        <v>0.62000000000000099</v>
      </c>
      <c r="P144" s="50">
        <v>1.3000000000000007</v>
      </c>
      <c r="Q144" s="50">
        <v>0.32291666666666691</v>
      </c>
      <c r="R144" s="50">
        <v>0.67708333333333315</v>
      </c>
      <c r="S144" s="50">
        <v>2784.169922</v>
      </c>
      <c r="T144" s="50">
        <v>2784.6499020000001</v>
      </c>
      <c r="U144" s="50">
        <v>2770.7299800000001</v>
      </c>
      <c r="V144" s="50">
        <v>3050040000</v>
      </c>
      <c r="W144" s="50">
        <v>24.34985400000005</v>
      </c>
      <c r="X144" s="50">
        <v>24.829834000000119</v>
      </c>
      <c r="Y144" s="50">
        <v>0.47998000000006869</v>
      </c>
      <c r="Z144" s="50">
        <v>2992198476.5814481</v>
      </c>
      <c r="AA144" s="50">
        <v>57841523.41855213</v>
      </c>
      <c r="AB144" s="50">
        <v>119.150002</v>
      </c>
      <c r="AC144" s="50">
        <v>119.730003</v>
      </c>
      <c r="AD144" s="50">
        <v>119.139999</v>
      </c>
      <c r="AE144" s="50">
        <v>4074900</v>
      </c>
      <c r="AF144" s="50">
        <v>0.29000100000000373</v>
      </c>
      <c r="AG144" s="50">
        <v>0.8700019999999995</v>
      </c>
      <c r="AH144" s="50">
        <v>0.58000099999999577</v>
      </c>
      <c r="AI144" s="50">
        <v>2444940.5620540162</v>
      </c>
      <c r="AJ144" s="50">
        <v>1629959.4379459838</v>
      </c>
      <c r="AK144" s="50">
        <v>10.55</v>
      </c>
      <c r="AL144" s="50">
        <v>10.89</v>
      </c>
      <c r="AM144" s="50">
        <v>10.5</v>
      </c>
      <c r="AN144" s="50">
        <v>6</v>
      </c>
      <c r="AO144" s="50">
        <v>6664.21</v>
      </c>
      <c r="AP144" s="50">
        <v>6791.59</v>
      </c>
      <c r="AQ144" s="50">
        <v>6640.1</v>
      </c>
      <c r="AR144" s="50">
        <v>6</v>
      </c>
      <c r="AS144" s="50">
        <v>63.220000000000255</v>
      </c>
      <c r="AT144" s="50">
        <v>190.60000000000036</v>
      </c>
      <c r="AU144" s="50">
        <v>127.38000000000011</v>
      </c>
      <c r="AV144" s="50">
        <v>3.5964526070822078</v>
      </c>
      <c r="AW144" s="50">
        <v>2.4035473929177922</v>
      </c>
      <c r="AX144" s="50">
        <v>6.7000000000000455</v>
      </c>
    </row>
    <row r="145" spans="1:50" x14ac:dyDescent="0.25">
      <c r="A145" s="49">
        <v>43291</v>
      </c>
      <c r="B145" s="49">
        <v>6367.5</v>
      </c>
      <c r="C145" s="49">
        <v>6795</v>
      </c>
      <c r="D145" s="49">
        <v>6295</v>
      </c>
      <c r="E145" s="50">
        <v>2296</v>
      </c>
      <c r="F145" s="50">
        <v>-325</v>
      </c>
      <c r="G145" s="50">
        <v>500</v>
      </c>
      <c r="H145" s="50">
        <v>825</v>
      </c>
      <c r="I145" s="50">
        <v>866.41509433962267</v>
      </c>
      <c r="J145" s="50">
        <v>1429.5849056603774</v>
      </c>
      <c r="K145" s="50">
        <v>12.64</v>
      </c>
      <c r="L145" s="50">
        <v>13.21</v>
      </c>
      <c r="M145" s="50">
        <v>11.93</v>
      </c>
      <c r="N145" s="50">
        <v>-4.9999999999998934E-2</v>
      </c>
      <c r="O145" s="50">
        <v>1.2800000000000011</v>
      </c>
      <c r="P145" s="50">
        <v>1.33</v>
      </c>
      <c r="Q145" s="50">
        <v>0.49042145593869751</v>
      </c>
      <c r="R145" s="50">
        <v>0.50957854406130243</v>
      </c>
      <c r="S145" s="50">
        <v>2793.8400879999999</v>
      </c>
      <c r="T145" s="50">
        <v>2795.580078</v>
      </c>
      <c r="U145" s="50">
        <v>2786.23999</v>
      </c>
      <c r="V145" s="50">
        <v>3063850000</v>
      </c>
      <c r="W145" s="50">
        <v>9.670165999999881</v>
      </c>
      <c r="X145" s="50">
        <v>11.410155999999915</v>
      </c>
      <c r="Y145" s="50">
        <v>1.7399900000000343</v>
      </c>
      <c r="Z145" s="50">
        <v>2658450062.8814216</v>
      </c>
      <c r="AA145" s="50">
        <v>405399937.11857837</v>
      </c>
      <c r="AB145" s="50">
        <v>118.93</v>
      </c>
      <c r="AC145" s="50">
        <v>119</v>
      </c>
      <c r="AD145" s="50">
        <v>118.610001</v>
      </c>
      <c r="AE145" s="50">
        <v>3754800</v>
      </c>
      <c r="AF145" s="50">
        <v>-0.22000199999999381</v>
      </c>
      <c r="AG145" s="50">
        <v>0.38999900000000309</v>
      </c>
      <c r="AH145" s="50">
        <v>0.61000099999999691</v>
      </c>
      <c r="AI145" s="50">
        <v>1464368.2452000116</v>
      </c>
      <c r="AJ145" s="50">
        <v>2290431.7547999886</v>
      </c>
      <c r="AK145" s="50">
        <v>10.69</v>
      </c>
      <c r="AL145" s="50">
        <v>10.78</v>
      </c>
      <c r="AM145" s="50">
        <v>8.6999999999999993</v>
      </c>
      <c r="AN145" s="50">
        <v>7</v>
      </c>
      <c r="AO145" s="50">
        <v>6302.49</v>
      </c>
      <c r="AP145" s="50">
        <v>6678.71</v>
      </c>
      <c r="AQ145" s="50">
        <v>6288.78</v>
      </c>
      <c r="AR145" s="50">
        <v>7</v>
      </c>
      <c r="AS145" s="50">
        <v>-361.72000000000025</v>
      </c>
      <c r="AT145" s="50">
        <v>389.93000000000029</v>
      </c>
      <c r="AU145" s="50">
        <v>751.65000000000055</v>
      </c>
      <c r="AV145" s="50">
        <v>2.3909931848841079</v>
      </c>
      <c r="AW145" s="50">
        <v>4.6090068151158921</v>
      </c>
      <c r="AX145" s="50">
        <v>-8.0499999999999545</v>
      </c>
    </row>
    <row r="146" spans="1:50" x14ac:dyDescent="0.25">
      <c r="A146" s="49">
        <v>43292</v>
      </c>
      <c r="B146" s="49">
        <v>6345</v>
      </c>
      <c r="C146" s="49">
        <v>6395</v>
      </c>
      <c r="D146" s="49">
        <v>6250</v>
      </c>
      <c r="E146" s="50">
        <v>1856</v>
      </c>
      <c r="F146" s="50">
        <v>-22.5</v>
      </c>
      <c r="G146" s="50">
        <v>145</v>
      </c>
      <c r="H146" s="50">
        <v>167.5</v>
      </c>
      <c r="I146" s="50">
        <v>861.18399999999997</v>
      </c>
      <c r="J146" s="50">
        <v>994.81600000000003</v>
      </c>
      <c r="K146" s="50">
        <v>13.63</v>
      </c>
      <c r="L146" s="50">
        <v>14.15</v>
      </c>
      <c r="M146" s="50">
        <v>13.09</v>
      </c>
      <c r="N146" s="50">
        <v>0.99000000000000021</v>
      </c>
      <c r="O146" s="50">
        <v>1.5099999999999998</v>
      </c>
      <c r="P146" s="50">
        <v>0.51999999999999957</v>
      </c>
      <c r="Q146" s="50">
        <v>0.7438423645320198</v>
      </c>
      <c r="R146" s="50">
        <v>0.25615763546798015</v>
      </c>
      <c r="S146" s="50">
        <v>2774.0200199999999</v>
      </c>
      <c r="T146" s="50">
        <v>2785.9099120000001</v>
      </c>
      <c r="U146" s="50">
        <v>2770.7700199999999</v>
      </c>
      <c r="V146" s="50">
        <v>2964740000</v>
      </c>
      <c r="W146" s="50">
        <v>-19.820067999999992</v>
      </c>
      <c r="X146" s="50">
        <v>15.139892000000145</v>
      </c>
      <c r="Y146" s="50">
        <v>34.959960000000137</v>
      </c>
      <c r="Z146" s="50">
        <v>895927664.77793539</v>
      </c>
      <c r="AA146" s="50">
        <v>2068812335.2220645</v>
      </c>
      <c r="AB146" s="50">
        <v>117.639999</v>
      </c>
      <c r="AC146" s="50">
        <v>118.529999</v>
      </c>
      <c r="AD146" s="50">
        <v>117.620003</v>
      </c>
      <c r="AE146" s="50">
        <v>6974500</v>
      </c>
      <c r="AF146" s="50">
        <v>-1.2900010000000037</v>
      </c>
      <c r="AG146" s="50">
        <v>0.90999600000000669</v>
      </c>
      <c r="AH146" s="50">
        <v>2.1999970000000104</v>
      </c>
      <c r="AI146" s="50">
        <v>2040765.7194083754</v>
      </c>
      <c r="AJ146" s="50">
        <v>4933734.2805916248</v>
      </c>
      <c r="AK146" s="50">
        <v>11.25</v>
      </c>
      <c r="AL146" s="50">
        <v>11.28</v>
      </c>
      <c r="AM146" s="50">
        <v>10.69</v>
      </c>
      <c r="AN146" s="50">
        <v>7</v>
      </c>
      <c r="AO146" s="50">
        <v>6381.87</v>
      </c>
      <c r="AP146" s="50">
        <v>6396.39</v>
      </c>
      <c r="AQ146" s="50">
        <v>6292.58</v>
      </c>
      <c r="AR146" s="50">
        <v>7</v>
      </c>
      <c r="AS146" s="50">
        <v>79.380000000000109</v>
      </c>
      <c r="AT146" s="50">
        <v>103.8100000000004</v>
      </c>
      <c r="AU146" s="50">
        <v>24.430000000000291</v>
      </c>
      <c r="AV146" s="50">
        <v>5.6664847161571963</v>
      </c>
      <c r="AW146" s="50">
        <v>1.3335152838428035</v>
      </c>
      <c r="AX146" s="50">
        <v>-2.5999999999999091</v>
      </c>
    </row>
    <row r="147" spans="1:50" x14ac:dyDescent="0.25">
      <c r="A147" s="49">
        <v>43293</v>
      </c>
      <c r="B147" s="49">
        <v>6170</v>
      </c>
      <c r="C147" s="49">
        <v>6365</v>
      </c>
      <c r="D147" s="49">
        <v>6120</v>
      </c>
      <c r="E147" s="50">
        <v>1586</v>
      </c>
      <c r="F147" s="50">
        <v>-175</v>
      </c>
      <c r="G147" s="50">
        <v>245</v>
      </c>
      <c r="H147" s="50">
        <v>420</v>
      </c>
      <c r="I147" s="50">
        <v>584.31578947368416</v>
      </c>
      <c r="J147" s="50">
        <v>1001.6842105263158</v>
      </c>
      <c r="K147" s="50">
        <v>12.58</v>
      </c>
      <c r="L147" s="50">
        <v>13.33</v>
      </c>
      <c r="M147" s="50">
        <v>12.42</v>
      </c>
      <c r="N147" s="50">
        <v>-1.0500000000000007</v>
      </c>
      <c r="O147" s="50">
        <v>0.91000000000000014</v>
      </c>
      <c r="P147" s="50">
        <v>1.9600000000000009</v>
      </c>
      <c r="Q147" s="50">
        <v>0.31707317073170727</v>
      </c>
      <c r="R147" s="50">
        <v>0.68292682926829273</v>
      </c>
      <c r="S147" s="50">
        <v>2798.290039</v>
      </c>
      <c r="T147" s="50">
        <v>2799.219971</v>
      </c>
      <c r="U147" s="50">
        <v>2781.530029</v>
      </c>
      <c r="V147" s="50">
        <v>2821690000</v>
      </c>
      <c r="W147" s="50">
        <v>24.270019000000048</v>
      </c>
      <c r="X147" s="50">
        <v>25.199951000000056</v>
      </c>
      <c r="Y147" s="50">
        <v>0.92993200000000797</v>
      </c>
      <c r="Z147" s="50">
        <v>2721269350.3905082</v>
      </c>
      <c r="AA147" s="50">
        <v>100420649.60949178</v>
      </c>
      <c r="AB147" s="50">
        <v>118.129997</v>
      </c>
      <c r="AC147" s="50">
        <v>118.260002</v>
      </c>
      <c r="AD147" s="50">
        <v>117.94000200000001</v>
      </c>
      <c r="AE147" s="50">
        <v>4585300</v>
      </c>
      <c r="AF147" s="50">
        <v>0.48999799999999993</v>
      </c>
      <c r="AG147" s="50">
        <v>0.62000299999999697</v>
      </c>
      <c r="AH147" s="50">
        <v>0.13000499999999704</v>
      </c>
      <c r="AI147" s="50">
        <v>3790492.5759458686</v>
      </c>
      <c r="AJ147" s="50">
        <v>794807.42405413173</v>
      </c>
      <c r="AK147" s="50">
        <v>10.82</v>
      </c>
      <c r="AL147" s="50">
        <v>11.26</v>
      </c>
      <c r="AM147" s="50">
        <v>10.77</v>
      </c>
      <c r="AN147" s="50">
        <v>7</v>
      </c>
      <c r="AO147" s="50">
        <v>6245.63</v>
      </c>
      <c r="AP147" s="50">
        <v>6381.87</v>
      </c>
      <c r="AQ147" s="50">
        <v>6087.73</v>
      </c>
      <c r="AR147" s="50">
        <v>7</v>
      </c>
      <c r="AS147" s="50">
        <v>-136.23999999999978</v>
      </c>
      <c r="AT147" s="50">
        <v>294.14000000000033</v>
      </c>
      <c r="AU147" s="50">
        <v>430.38000000000011</v>
      </c>
      <c r="AV147" s="50">
        <v>2.8418539170761346</v>
      </c>
      <c r="AW147" s="50">
        <v>4.1581460829238654</v>
      </c>
      <c r="AX147" s="50">
        <v>-5.5</v>
      </c>
    </row>
    <row r="148" spans="1:50" x14ac:dyDescent="0.25">
      <c r="A148" s="49">
        <v>43294</v>
      </c>
      <c r="B148" s="49">
        <v>6187.5</v>
      </c>
      <c r="C148" s="49">
        <v>6335</v>
      </c>
      <c r="D148" s="49">
        <v>6065</v>
      </c>
      <c r="E148" s="50">
        <v>2546</v>
      </c>
      <c r="F148" s="50">
        <v>17.5</v>
      </c>
      <c r="G148" s="50">
        <v>270</v>
      </c>
      <c r="H148" s="50">
        <v>252.5</v>
      </c>
      <c r="I148" s="50">
        <v>1315.6363636363637</v>
      </c>
      <c r="J148" s="50">
        <v>1230.3636363636363</v>
      </c>
      <c r="K148" s="50">
        <v>12.18</v>
      </c>
      <c r="L148" s="50">
        <v>12.97</v>
      </c>
      <c r="M148" s="50">
        <v>11.62</v>
      </c>
      <c r="N148" s="50">
        <v>-0.40000000000000036</v>
      </c>
      <c r="O148" s="50">
        <v>1.3500000000000014</v>
      </c>
      <c r="P148" s="50">
        <v>1.7500000000000018</v>
      </c>
      <c r="Q148" s="50">
        <v>0.43548387096774194</v>
      </c>
      <c r="R148" s="50">
        <v>0.56451612903225801</v>
      </c>
      <c r="S148" s="50">
        <v>2801.3100589999999</v>
      </c>
      <c r="T148" s="50">
        <v>2804.530029</v>
      </c>
      <c r="U148" s="50">
        <v>2791.6899410000001</v>
      </c>
      <c r="V148" s="50">
        <v>2614000000</v>
      </c>
      <c r="W148" s="50">
        <v>3.0200199999999313</v>
      </c>
      <c r="X148" s="50">
        <v>12.840087999999923</v>
      </c>
      <c r="Y148" s="50">
        <v>9.820067999999992</v>
      </c>
      <c r="Z148" s="50">
        <v>1481189716.0813863</v>
      </c>
      <c r="AA148" s="50">
        <v>1132810283.9186137</v>
      </c>
      <c r="AB148" s="50">
        <v>117.610001</v>
      </c>
      <c r="AC148" s="50">
        <v>117.75</v>
      </c>
      <c r="AD148" s="50">
        <v>117.449997</v>
      </c>
      <c r="AE148" s="50">
        <v>5444300</v>
      </c>
      <c r="AF148" s="50">
        <v>-0.51999600000000612</v>
      </c>
      <c r="AG148" s="50">
        <v>0.30000300000000379</v>
      </c>
      <c r="AH148" s="50">
        <v>0.81999900000000991</v>
      </c>
      <c r="AI148" s="50">
        <v>1458306.6216846048</v>
      </c>
      <c r="AJ148" s="50">
        <v>3985993.3783153957</v>
      </c>
      <c r="AK148" s="50">
        <v>10.99</v>
      </c>
      <c r="AL148" s="50">
        <v>11.35</v>
      </c>
      <c r="AM148" s="50">
        <v>10.82</v>
      </c>
      <c r="AN148" s="50">
        <v>6</v>
      </c>
      <c r="AO148" s="50">
        <v>6217.61</v>
      </c>
      <c r="AP148" s="50">
        <v>6330.97</v>
      </c>
      <c r="AQ148" s="50">
        <v>6140.38</v>
      </c>
      <c r="AR148" s="50">
        <v>6</v>
      </c>
      <c r="AS148" s="50">
        <v>-28.020000000000437</v>
      </c>
      <c r="AT148" s="50">
        <v>190.59000000000015</v>
      </c>
      <c r="AU148" s="50">
        <v>218.61000000000058</v>
      </c>
      <c r="AV148" s="50">
        <v>2.7945747800586482</v>
      </c>
      <c r="AW148" s="50">
        <v>3.2054252199413518</v>
      </c>
      <c r="AX148" s="50">
        <v>-4.2000000000000455</v>
      </c>
    </row>
    <row r="149" spans="1:50" x14ac:dyDescent="0.25">
      <c r="A149" s="49">
        <v>43297</v>
      </c>
      <c r="B149" s="49">
        <v>6670</v>
      </c>
      <c r="C149" s="49">
        <v>6705</v>
      </c>
      <c r="D149" s="49">
        <v>6325</v>
      </c>
      <c r="E149" s="50">
        <v>3510</v>
      </c>
      <c r="F149" s="50">
        <v>482.5</v>
      </c>
      <c r="G149" s="50">
        <v>517.5</v>
      </c>
      <c r="H149" s="50">
        <v>35</v>
      </c>
      <c r="I149" s="50">
        <v>3287.6470588235293</v>
      </c>
      <c r="J149" s="50">
        <v>222.35294117647058</v>
      </c>
      <c r="K149" s="50">
        <v>12.83</v>
      </c>
      <c r="L149" s="50">
        <v>12.97</v>
      </c>
      <c r="M149" s="50">
        <v>12.46</v>
      </c>
      <c r="N149" s="50">
        <v>0.65000000000000036</v>
      </c>
      <c r="O149" s="50">
        <v>0.79000000000000092</v>
      </c>
      <c r="P149" s="50">
        <v>0.14000000000000057</v>
      </c>
      <c r="Q149" s="50">
        <v>0.84946236559139743</v>
      </c>
      <c r="R149" s="50">
        <v>0.15053763440860252</v>
      </c>
      <c r="S149" s="50">
        <v>2798.429932</v>
      </c>
      <c r="T149" s="50">
        <v>2801.1899410000001</v>
      </c>
      <c r="U149" s="50">
        <v>2793.389893</v>
      </c>
      <c r="V149" s="50">
        <v>2812230000</v>
      </c>
      <c r="W149" s="50">
        <v>-2.8801269999999022</v>
      </c>
      <c r="X149" s="50">
        <v>7.8000480000000607</v>
      </c>
      <c r="Y149" s="50">
        <v>10.680174999999963</v>
      </c>
      <c r="Z149" s="50">
        <v>1186973175.9752111</v>
      </c>
      <c r="AA149" s="50">
        <v>1625256824.0247891</v>
      </c>
      <c r="AB149" s="50">
        <v>117.550003</v>
      </c>
      <c r="AC149" s="50">
        <v>117.629997</v>
      </c>
      <c r="AD149" s="50">
        <v>117.279999</v>
      </c>
      <c r="AE149" s="50">
        <v>3670700</v>
      </c>
      <c r="AF149" s="50">
        <v>-5.9997999999993112E-2</v>
      </c>
      <c r="AG149" s="50">
        <v>0.34999799999999937</v>
      </c>
      <c r="AH149" s="50">
        <v>0.40999599999999248</v>
      </c>
      <c r="AI149" s="50">
        <v>1690457.6333497521</v>
      </c>
      <c r="AJ149" s="50">
        <v>1980242.3666502479</v>
      </c>
      <c r="AK149" s="50">
        <v>11.46</v>
      </c>
      <c r="AL149" s="50">
        <v>11.58</v>
      </c>
      <c r="AM149" s="50">
        <v>11.12</v>
      </c>
      <c r="AN149" s="50">
        <v>6</v>
      </c>
      <c r="AO149" s="50">
        <v>6726.4</v>
      </c>
      <c r="AP149" s="50">
        <v>6745.95</v>
      </c>
      <c r="AQ149" s="50">
        <v>6332.29</v>
      </c>
      <c r="AR149" s="50">
        <v>6</v>
      </c>
      <c r="AS149" s="50">
        <v>508.78999999999996</v>
      </c>
      <c r="AT149" s="50">
        <v>528.34000000000015</v>
      </c>
      <c r="AU149" s="50">
        <v>19.550000000000182</v>
      </c>
      <c r="AV149" s="50">
        <v>5.785905930022448</v>
      </c>
      <c r="AW149" s="50">
        <v>0.21409406997755209</v>
      </c>
      <c r="AX149" s="50">
        <v>-0.60000000000013642</v>
      </c>
    </row>
    <row r="150" spans="1:50" x14ac:dyDescent="0.25">
      <c r="A150" s="49">
        <v>43298</v>
      </c>
      <c r="B150" s="49">
        <v>7332.5</v>
      </c>
      <c r="C150" s="49">
        <v>7470</v>
      </c>
      <c r="D150" s="49">
        <v>6650</v>
      </c>
      <c r="E150" s="50">
        <v>6250</v>
      </c>
      <c r="F150" s="50">
        <v>662.5</v>
      </c>
      <c r="G150" s="50">
        <v>820</v>
      </c>
      <c r="H150" s="50">
        <v>157.5</v>
      </c>
      <c r="I150" s="50">
        <v>5242.9667519181585</v>
      </c>
      <c r="J150" s="50">
        <v>1007.0332480818414</v>
      </c>
      <c r="K150" s="50">
        <v>12.06</v>
      </c>
      <c r="L150" s="50">
        <v>13.18</v>
      </c>
      <c r="M150" s="50">
        <v>11.85</v>
      </c>
      <c r="N150" s="50">
        <v>-0.76999999999999957</v>
      </c>
      <c r="O150" s="50">
        <v>1.33</v>
      </c>
      <c r="P150" s="50">
        <v>2.0999999999999996</v>
      </c>
      <c r="Q150" s="50">
        <v>0.38775510204081637</v>
      </c>
      <c r="R150" s="50">
        <v>0.61224489795918358</v>
      </c>
      <c r="S150" s="50">
        <v>2809.5500489999999</v>
      </c>
      <c r="T150" s="50">
        <v>2814.1899410000001</v>
      </c>
      <c r="U150" s="50">
        <v>2789.23999</v>
      </c>
      <c r="V150" s="50">
        <v>3050730000</v>
      </c>
      <c r="W150" s="50">
        <v>11.120116999999937</v>
      </c>
      <c r="X150" s="50">
        <v>24.949951000000056</v>
      </c>
      <c r="Y150" s="50">
        <v>13.829834000000119</v>
      </c>
      <c r="Z150" s="50">
        <v>1962763950.7085927</v>
      </c>
      <c r="AA150" s="50">
        <v>1087966049.2914073</v>
      </c>
      <c r="AB150" s="50">
        <v>116.279999</v>
      </c>
      <c r="AC150" s="50">
        <v>116.93</v>
      </c>
      <c r="AD150" s="50">
        <v>116.120003</v>
      </c>
      <c r="AE150" s="50">
        <v>7939600</v>
      </c>
      <c r="AF150" s="50">
        <v>-1.2700040000000001</v>
      </c>
      <c r="AG150" s="50">
        <v>0.80999700000000985</v>
      </c>
      <c r="AH150" s="50">
        <v>2.08000100000001</v>
      </c>
      <c r="AI150" s="50">
        <v>2225279.1113350368</v>
      </c>
      <c r="AJ150" s="50">
        <v>5714320.8886649627</v>
      </c>
      <c r="AK150" s="50">
        <v>11.79</v>
      </c>
      <c r="AL150" s="50">
        <v>12.11</v>
      </c>
      <c r="AM150" s="50">
        <v>9.73</v>
      </c>
      <c r="AN150" s="50">
        <v>8</v>
      </c>
      <c r="AO150" s="50">
        <v>7314.94</v>
      </c>
      <c r="AP150" s="50">
        <v>7440.25</v>
      </c>
      <c r="AQ150" s="50">
        <v>6663.03</v>
      </c>
      <c r="AR150" s="50">
        <v>8</v>
      </c>
      <c r="AS150" s="50">
        <v>588.54</v>
      </c>
      <c r="AT150" s="50">
        <v>777.22000000000025</v>
      </c>
      <c r="AU150" s="50">
        <v>188.68000000000029</v>
      </c>
      <c r="AV150" s="50">
        <v>6.4372709390206007</v>
      </c>
      <c r="AW150" s="50">
        <v>1.5627290609793989</v>
      </c>
      <c r="AX150" s="50">
        <v>-8.2999999999999545</v>
      </c>
    </row>
    <row r="151" spans="1:50" x14ac:dyDescent="0.25">
      <c r="A151" s="49">
        <v>43299</v>
      </c>
      <c r="B151" s="49">
        <v>7385</v>
      </c>
      <c r="C151" s="49">
        <v>7570</v>
      </c>
      <c r="D151" s="49">
        <v>7285</v>
      </c>
      <c r="E151" s="50">
        <v>957</v>
      </c>
      <c r="F151" s="50">
        <v>52.5</v>
      </c>
      <c r="G151" s="50">
        <v>285</v>
      </c>
      <c r="H151" s="50">
        <v>232.5</v>
      </c>
      <c r="I151" s="50">
        <v>527.04347826086962</v>
      </c>
      <c r="J151" s="50">
        <v>429.95652173913044</v>
      </c>
      <c r="K151" s="50">
        <v>12.1</v>
      </c>
      <c r="L151" s="50">
        <v>12.47</v>
      </c>
      <c r="M151" s="50">
        <v>11.44</v>
      </c>
      <c r="N151" s="50">
        <v>3.9999999999999147E-2</v>
      </c>
      <c r="O151" s="50">
        <v>1.0300000000000011</v>
      </c>
      <c r="P151" s="50">
        <v>0.99000000000000199</v>
      </c>
      <c r="Q151" s="50">
        <v>0.50990099009900969</v>
      </c>
      <c r="R151" s="50">
        <v>0.49009900990099031</v>
      </c>
      <c r="S151" s="50">
        <v>2815.6201169999999</v>
      </c>
      <c r="T151" s="50">
        <v>2816.76001</v>
      </c>
      <c r="U151" s="50">
        <v>2805.889893</v>
      </c>
      <c r="V151" s="50">
        <v>3089780000</v>
      </c>
      <c r="W151" s="50">
        <v>6.070067999999992</v>
      </c>
      <c r="X151" s="50">
        <v>10.870116999999937</v>
      </c>
      <c r="Y151" s="50">
        <v>4.8000489999999445</v>
      </c>
      <c r="Z151" s="50">
        <v>2143325737.8549824</v>
      </c>
      <c r="AA151" s="50">
        <v>946454262.1450175</v>
      </c>
      <c r="AB151" s="50">
        <v>116.30999799999999</v>
      </c>
      <c r="AC151" s="50">
        <v>116.349998</v>
      </c>
      <c r="AD151" s="50">
        <v>115.83000199999999</v>
      </c>
      <c r="AE151" s="50">
        <v>5391800</v>
      </c>
      <c r="AF151" s="50">
        <v>2.9998999999989451E-2</v>
      </c>
      <c r="AG151" s="50">
        <v>0.51999600000000612</v>
      </c>
      <c r="AH151" s="50">
        <v>0.48999700000001667</v>
      </c>
      <c r="AI151" s="50">
        <v>2775974.1233849837</v>
      </c>
      <c r="AJ151" s="50">
        <v>2615825.8766150163</v>
      </c>
      <c r="AK151" s="50">
        <v>12.15</v>
      </c>
      <c r="AL151" s="50">
        <v>12.24</v>
      </c>
      <c r="AM151" s="50">
        <v>9.6199999999999992</v>
      </c>
      <c r="AN151" s="50">
        <v>9</v>
      </c>
      <c r="AO151" s="50">
        <v>7378.76</v>
      </c>
      <c r="AP151" s="50">
        <v>7574.9</v>
      </c>
      <c r="AQ151" s="50">
        <v>7244.87</v>
      </c>
      <c r="AR151" s="50">
        <v>9</v>
      </c>
      <c r="AS151" s="50">
        <v>63.820000000000618</v>
      </c>
      <c r="AT151" s="50">
        <v>330.02999999999975</v>
      </c>
      <c r="AU151" s="50">
        <v>266.20999999999913</v>
      </c>
      <c r="AV151" s="50">
        <v>4.9816684556554467</v>
      </c>
      <c r="AW151" s="50">
        <v>4.0183315443445533</v>
      </c>
      <c r="AX151" s="50">
        <v>-8.2999999999999545</v>
      </c>
    </row>
    <row r="152" spans="1:50" x14ac:dyDescent="0.25">
      <c r="A152" s="49">
        <v>43300</v>
      </c>
      <c r="B152" s="49">
        <v>7465</v>
      </c>
      <c r="C152" s="49">
        <v>7530</v>
      </c>
      <c r="D152" s="49">
        <v>7290</v>
      </c>
      <c r="E152" s="50">
        <v>2429</v>
      </c>
      <c r="F152" s="50">
        <v>80</v>
      </c>
      <c r="G152" s="50">
        <v>240</v>
      </c>
      <c r="H152" s="50">
        <v>160</v>
      </c>
      <c r="I152" s="50">
        <v>1457.4</v>
      </c>
      <c r="J152" s="50">
        <v>971.6</v>
      </c>
      <c r="K152" s="50">
        <v>12.87</v>
      </c>
      <c r="L152" s="50">
        <v>13.09</v>
      </c>
      <c r="M152" s="50">
        <v>11.79</v>
      </c>
      <c r="N152" s="50">
        <v>0.76999999999999957</v>
      </c>
      <c r="O152" s="50">
        <v>1.3000000000000007</v>
      </c>
      <c r="P152" s="50">
        <v>0.53000000000000114</v>
      </c>
      <c r="Q152" s="50">
        <v>0.71038251366120186</v>
      </c>
      <c r="R152" s="50">
        <v>0.28961748633879814</v>
      </c>
      <c r="S152" s="50">
        <v>2804.48999</v>
      </c>
      <c r="T152" s="50">
        <v>2812.0500489999999</v>
      </c>
      <c r="U152" s="50">
        <v>2799.7700199999999</v>
      </c>
      <c r="V152" s="50">
        <v>3266700000</v>
      </c>
      <c r="W152" s="50">
        <v>-11.130126999999902</v>
      </c>
      <c r="X152" s="50">
        <v>12.280029000000013</v>
      </c>
      <c r="Y152" s="50">
        <v>23.410155999999915</v>
      </c>
      <c r="Z152" s="50">
        <v>1123983266.9486058</v>
      </c>
      <c r="AA152" s="50">
        <v>2142716733.0513942</v>
      </c>
      <c r="AB152" s="50">
        <v>115.80999799999999</v>
      </c>
      <c r="AC152" s="50">
        <v>116.470001</v>
      </c>
      <c r="AD152" s="50">
        <v>115.120003</v>
      </c>
      <c r="AE152" s="50">
        <v>14227600</v>
      </c>
      <c r="AF152" s="50">
        <v>-0.5</v>
      </c>
      <c r="AG152" s="50">
        <v>1.3499979999999994</v>
      </c>
      <c r="AH152" s="50">
        <v>1.8499979999999994</v>
      </c>
      <c r="AI152" s="50">
        <v>6002267.3605842004</v>
      </c>
      <c r="AJ152" s="50">
        <v>8225332.6394157996</v>
      </c>
      <c r="AK152" s="50">
        <v>12.66</v>
      </c>
      <c r="AL152" s="50">
        <v>13.77</v>
      </c>
      <c r="AM152" s="50">
        <v>12.26</v>
      </c>
      <c r="AN152" s="50">
        <v>8</v>
      </c>
      <c r="AO152" s="50">
        <v>7470.82</v>
      </c>
      <c r="AP152" s="50">
        <v>7556.41</v>
      </c>
      <c r="AQ152" s="50">
        <v>7285.92</v>
      </c>
      <c r="AR152" s="50">
        <v>8</v>
      </c>
      <c r="AS152" s="50">
        <v>92.059999999999491</v>
      </c>
      <c r="AT152" s="50">
        <v>270.48999999999978</v>
      </c>
      <c r="AU152" s="50">
        <v>178.43000000000029</v>
      </c>
      <c r="AV152" s="50">
        <v>4.8202797825893207</v>
      </c>
      <c r="AW152" s="50">
        <v>3.1797202174106793</v>
      </c>
      <c r="AX152" s="50">
        <v>-6.9500000000000455</v>
      </c>
    </row>
    <row r="153" spans="1:50" x14ac:dyDescent="0.25">
      <c r="A153" s="49">
        <v>43301</v>
      </c>
      <c r="B153" s="49">
        <v>7345</v>
      </c>
      <c r="C153" s="49">
        <v>7710</v>
      </c>
      <c r="D153" s="49">
        <v>7280</v>
      </c>
      <c r="E153" s="50">
        <v>4739</v>
      </c>
      <c r="F153" s="50">
        <v>-120</v>
      </c>
      <c r="G153" s="50">
        <v>430</v>
      </c>
      <c r="H153" s="50">
        <v>550</v>
      </c>
      <c r="I153" s="50">
        <v>2079.3571428571427</v>
      </c>
      <c r="J153" s="50">
        <v>2659.6428571428573</v>
      </c>
      <c r="K153" s="50">
        <v>12.86</v>
      </c>
      <c r="L153" s="50">
        <v>13.58</v>
      </c>
      <c r="M153" s="50">
        <v>12.49</v>
      </c>
      <c r="N153" s="50">
        <v>-9.9999999999997868E-3</v>
      </c>
      <c r="O153" s="50">
        <v>1.0899999999999999</v>
      </c>
      <c r="P153" s="50">
        <v>1.0999999999999996</v>
      </c>
      <c r="Q153" s="50">
        <v>0.49771689497716898</v>
      </c>
      <c r="R153" s="50">
        <v>0.50228310502283102</v>
      </c>
      <c r="S153" s="50">
        <v>2801.830078</v>
      </c>
      <c r="T153" s="50">
        <v>2809.6999510000001</v>
      </c>
      <c r="U153" s="50">
        <v>2800.01001</v>
      </c>
      <c r="V153" s="50">
        <v>3230210000</v>
      </c>
      <c r="W153" s="50">
        <v>-2.6599120000000767</v>
      </c>
      <c r="X153" s="50">
        <v>9.6899410000000898</v>
      </c>
      <c r="Y153" s="50">
        <v>12.349853000000167</v>
      </c>
      <c r="Z153" s="50">
        <v>1420183161.3131196</v>
      </c>
      <c r="AA153" s="50">
        <v>1810026838.6868804</v>
      </c>
      <c r="AB153" s="50">
        <v>116.55999799999999</v>
      </c>
      <c r="AC153" s="50">
        <v>116.709999</v>
      </c>
      <c r="AD153" s="50">
        <v>116.239998</v>
      </c>
      <c r="AE153" s="50">
        <v>7892000</v>
      </c>
      <c r="AF153" s="50">
        <v>0.75</v>
      </c>
      <c r="AG153" s="50">
        <v>0.90000100000000316</v>
      </c>
      <c r="AH153" s="50">
        <v>0.15000100000000316</v>
      </c>
      <c r="AI153" s="50">
        <v>6764566.0598741546</v>
      </c>
      <c r="AJ153" s="50">
        <v>1127433.9401258454</v>
      </c>
      <c r="AK153" s="50">
        <v>12.1</v>
      </c>
      <c r="AL153" s="50">
        <v>12.45</v>
      </c>
      <c r="AM153" s="50">
        <v>11.97</v>
      </c>
      <c r="AN153" s="50">
        <v>7</v>
      </c>
      <c r="AO153" s="50">
        <v>7330.54</v>
      </c>
      <c r="AP153" s="50">
        <v>7657.22</v>
      </c>
      <c r="AQ153" s="50">
        <v>7272.66</v>
      </c>
      <c r="AR153" s="50">
        <v>7</v>
      </c>
      <c r="AS153" s="50">
        <v>-140.27999999999975</v>
      </c>
      <c r="AT153" s="50">
        <v>384.5600000000004</v>
      </c>
      <c r="AU153" s="50">
        <v>524.84000000000015</v>
      </c>
      <c r="AV153" s="50">
        <v>2.9601055641082046</v>
      </c>
      <c r="AW153" s="50">
        <v>4.0398944358917959</v>
      </c>
      <c r="AX153" s="50">
        <v>11.200000000000045</v>
      </c>
    </row>
    <row r="154" spans="1:50" x14ac:dyDescent="0.25">
      <c r="A154" s="49">
        <v>43304</v>
      </c>
      <c r="B154" s="49">
        <v>7785</v>
      </c>
      <c r="C154" s="49">
        <v>7840</v>
      </c>
      <c r="D154" s="49">
        <v>7350</v>
      </c>
      <c r="E154" s="50">
        <v>5384</v>
      </c>
      <c r="F154" s="50">
        <v>440</v>
      </c>
      <c r="G154" s="50">
        <v>495</v>
      </c>
      <c r="H154" s="50">
        <v>55</v>
      </c>
      <c r="I154" s="50">
        <v>4845.6000000000004</v>
      </c>
      <c r="J154" s="50">
        <v>538.4</v>
      </c>
      <c r="K154" s="50">
        <v>12.62</v>
      </c>
      <c r="L154" s="50">
        <v>13.55</v>
      </c>
      <c r="M154" s="50">
        <v>12.58</v>
      </c>
      <c r="N154" s="50">
        <v>-0.24000000000000021</v>
      </c>
      <c r="O154" s="50">
        <v>0.97000000000000064</v>
      </c>
      <c r="P154" s="50">
        <v>1.2100000000000009</v>
      </c>
      <c r="Q154" s="50">
        <v>0.44495412844036697</v>
      </c>
      <c r="R154" s="50">
        <v>0.55504587155963303</v>
      </c>
      <c r="S154" s="50">
        <v>2806.9799800000001</v>
      </c>
      <c r="T154" s="50">
        <v>2808.610107</v>
      </c>
      <c r="U154" s="50">
        <v>2795.139893</v>
      </c>
      <c r="V154" s="50">
        <v>2907430000</v>
      </c>
      <c r="W154" s="50">
        <v>5.149902000000111</v>
      </c>
      <c r="X154" s="50">
        <v>13.470213999999942</v>
      </c>
      <c r="Y154" s="50">
        <v>8.3203119999998307</v>
      </c>
      <c r="Z154" s="50">
        <v>1797281272.1464474</v>
      </c>
      <c r="AA154" s="50">
        <v>1110148727.8535526</v>
      </c>
      <c r="AB154" s="50">
        <v>116</v>
      </c>
      <c r="AC154" s="50">
        <v>116.30999799999999</v>
      </c>
      <c r="AD154" s="50">
        <v>115.760002</v>
      </c>
      <c r="AE154" s="50">
        <v>6247100</v>
      </c>
      <c r="AF154" s="50">
        <v>-0.55999799999999311</v>
      </c>
      <c r="AG154" s="50">
        <v>0.54999599999999305</v>
      </c>
      <c r="AH154" s="50">
        <v>1.1099939999999862</v>
      </c>
      <c r="AI154" s="50">
        <v>2069819.7046970159</v>
      </c>
      <c r="AJ154" s="50">
        <v>4177280.2953029838</v>
      </c>
      <c r="AK154" s="50">
        <v>12.22</v>
      </c>
      <c r="AL154" s="50">
        <v>12.32</v>
      </c>
      <c r="AM154" s="50">
        <v>12.07</v>
      </c>
      <c r="AN154" s="50">
        <v>9</v>
      </c>
      <c r="AO154" s="50">
        <v>7717.5</v>
      </c>
      <c r="AP154" s="50">
        <v>7785.37</v>
      </c>
      <c r="AQ154" s="50">
        <v>7374.08</v>
      </c>
      <c r="AR154" s="50">
        <v>9</v>
      </c>
      <c r="AS154" s="50">
        <v>386.96000000000004</v>
      </c>
      <c r="AT154" s="50">
        <v>454.82999999999993</v>
      </c>
      <c r="AU154" s="50">
        <v>67.869999999999891</v>
      </c>
      <c r="AV154" s="50">
        <v>7.8313946814616431</v>
      </c>
      <c r="AW154" s="50">
        <v>1.1686053185383571</v>
      </c>
      <c r="AX154" s="50">
        <v>-3.7999999999999545</v>
      </c>
    </row>
    <row r="155" spans="1:50" x14ac:dyDescent="0.25">
      <c r="A155" s="49">
        <v>43305</v>
      </c>
      <c r="B155" s="49">
        <v>8232.5</v>
      </c>
      <c r="C155" s="49">
        <v>8390</v>
      </c>
      <c r="D155" s="49">
        <v>7700</v>
      </c>
      <c r="E155" s="50">
        <v>6600</v>
      </c>
      <c r="F155" s="50">
        <v>447.5</v>
      </c>
      <c r="G155" s="50">
        <v>690</v>
      </c>
      <c r="H155" s="50">
        <v>242.5</v>
      </c>
      <c r="I155" s="50">
        <v>4883.6461126005361</v>
      </c>
      <c r="J155" s="50">
        <v>1716.3538873994637</v>
      </c>
      <c r="K155" s="50">
        <v>12.41</v>
      </c>
      <c r="L155" s="50">
        <v>13.21</v>
      </c>
      <c r="M155" s="50">
        <v>11.66</v>
      </c>
      <c r="N155" s="50">
        <v>-0.20999999999999908</v>
      </c>
      <c r="O155" s="50">
        <v>1.5500000000000007</v>
      </c>
      <c r="P155" s="50">
        <v>1.7599999999999998</v>
      </c>
      <c r="Q155" s="50">
        <v>0.4682779456193355</v>
      </c>
      <c r="R155" s="50">
        <v>0.53172205438066455</v>
      </c>
      <c r="S155" s="50">
        <v>2820.3999020000001</v>
      </c>
      <c r="T155" s="50">
        <v>2829.98999</v>
      </c>
      <c r="U155" s="50">
        <v>2811.1201169999999</v>
      </c>
      <c r="V155" s="50">
        <v>3417530000</v>
      </c>
      <c r="W155" s="50">
        <v>13.419922000000042</v>
      </c>
      <c r="X155" s="50">
        <v>23.010009999999966</v>
      </c>
      <c r="Y155" s="50">
        <v>9.5900879999999233</v>
      </c>
      <c r="Z155" s="50">
        <v>2412182916.6065741</v>
      </c>
      <c r="AA155" s="50">
        <v>1005347083.3934256</v>
      </c>
      <c r="AB155" s="50">
        <v>116.040001</v>
      </c>
      <c r="AC155" s="50">
        <v>116.43</v>
      </c>
      <c r="AD155" s="50">
        <v>115.910004</v>
      </c>
      <c r="AE155" s="50">
        <v>4801000</v>
      </c>
      <c r="AF155" s="50">
        <v>4.0001000000003728E-2</v>
      </c>
      <c r="AG155" s="50">
        <v>0.51999600000000612</v>
      </c>
      <c r="AH155" s="50">
        <v>0.47999500000000239</v>
      </c>
      <c r="AI155" s="50">
        <v>2496523.2647093907</v>
      </c>
      <c r="AJ155" s="50">
        <v>2304476.7352906093</v>
      </c>
      <c r="AK155" s="50">
        <v>11.74</v>
      </c>
      <c r="AL155" s="50">
        <v>12.22</v>
      </c>
      <c r="AM155" s="50">
        <v>11.68</v>
      </c>
      <c r="AN155" s="50">
        <v>12</v>
      </c>
      <c r="AO155" s="50">
        <v>8397.6299999999992</v>
      </c>
      <c r="AP155" s="50">
        <v>8473.56</v>
      </c>
      <c r="AQ155" s="50">
        <v>7694.45</v>
      </c>
      <c r="AR155" s="50">
        <v>12</v>
      </c>
      <c r="AS155" s="50">
        <v>680.1299999999992</v>
      </c>
      <c r="AT155" s="50">
        <v>779.10999999999967</v>
      </c>
      <c r="AU155" s="50">
        <v>98.980000000000473</v>
      </c>
      <c r="AV155" s="50">
        <v>10.647336833354206</v>
      </c>
      <c r="AW155" s="50">
        <v>1.3526631666457942</v>
      </c>
      <c r="AX155" s="50">
        <v>3.3999999999998636</v>
      </c>
    </row>
    <row r="156" spans="1:50" x14ac:dyDescent="0.25">
      <c r="A156" s="49">
        <v>43306</v>
      </c>
      <c r="B156" s="49">
        <v>8120</v>
      </c>
      <c r="C156" s="49">
        <v>8500</v>
      </c>
      <c r="D156" s="49">
        <v>8030</v>
      </c>
      <c r="E156" s="50">
        <v>6210</v>
      </c>
      <c r="F156" s="50">
        <v>-112.5</v>
      </c>
      <c r="G156" s="50">
        <v>470</v>
      </c>
      <c r="H156" s="50">
        <v>582.5</v>
      </c>
      <c r="I156" s="50">
        <v>2773.1116389548692</v>
      </c>
      <c r="J156" s="50">
        <v>3436.8883610451308</v>
      </c>
      <c r="K156" s="50">
        <v>12.29</v>
      </c>
      <c r="L156" s="50">
        <v>12.82</v>
      </c>
      <c r="M156" s="50">
        <v>11.8</v>
      </c>
      <c r="N156" s="50">
        <v>-0.12000000000000099</v>
      </c>
      <c r="O156" s="50">
        <v>1.0199999999999996</v>
      </c>
      <c r="P156" s="50">
        <v>1.1400000000000006</v>
      </c>
      <c r="Q156" s="50">
        <v>0.47222222222222199</v>
      </c>
      <c r="R156" s="50">
        <v>0.52777777777777801</v>
      </c>
      <c r="S156" s="50">
        <v>2846.070068</v>
      </c>
      <c r="T156" s="50">
        <v>2848.030029</v>
      </c>
      <c r="U156" s="50">
        <v>2817.7299800000001</v>
      </c>
      <c r="V156" s="50">
        <v>3553010000</v>
      </c>
      <c r="W156" s="50">
        <v>25.670165999999881</v>
      </c>
      <c r="X156" s="50">
        <v>30.300048999999944</v>
      </c>
      <c r="Y156" s="50">
        <v>4.6298830000000635</v>
      </c>
      <c r="Z156" s="50">
        <v>3082066609.734304</v>
      </c>
      <c r="AA156" s="50">
        <v>470943390.26569593</v>
      </c>
      <c r="AB156" s="50">
        <v>116.68</v>
      </c>
      <c r="AC156" s="50">
        <v>116.839996</v>
      </c>
      <c r="AD156" s="50">
        <v>116.269997</v>
      </c>
      <c r="AE156" s="50">
        <v>5479600</v>
      </c>
      <c r="AF156" s="50">
        <v>0.63999900000000309</v>
      </c>
      <c r="AG156" s="50">
        <v>0.79999499999999557</v>
      </c>
      <c r="AH156" s="50">
        <v>0.15999599999999248</v>
      </c>
      <c r="AI156" s="50">
        <v>4566347.6032588119</v>
      </c>
      <c r="AJ156" s="50">
        <v>913252.3967411879</v>
      </c>
      <c r="AK156" s="50">
        <v>11.65</v>
      </c>
      <c r="AL156" s="50">
        <v>11.74</v>
      </c>
      <c r="AM156" s="50">
        <v>8.2100000000000009</v>
      </c>
      <c r="AN156" s="50">
        <v>10</v>
      </c>
      <c r="AO156" s="50">
        <v>8166.76</v>
      </c>
      <c r="AP156" s="50">
        <v>8479.33</v>
      </c>
      <c r="AQ156" s="50">
        <v>8061.73</v>
      </c>
      <c r="AR156" s="50">
        <v>10</v>
      </c>
      <c r="AS156" s="50">
        <v>-230.86999999999898</v>
      </c>
      <c r="AT156" s="50">
        <v>417.60000000000036</v>
      </c>
      <c r="AU156" s="50">
        <v>648.46999999999935</v>
      </c>
      <c r="AV156" s="50">
        <v>3.9171911788156546</v>
      </c>
      <c r="AW156" s="50">
        <v>6.0828088211843454</v>
      </c>
      <c r="AX156" s="50">
        <v>3.1500000000000909</v>
      </c>
    </row>
    <row r="157" spans="1:50" x14ac:dyDescent="0.25">
      <c r="A157" s="49">
        <v>43307</v>
      </c>
      <c r="B157" s="49">
        <v>8255</v>
      </c>
      <c r="C157" s="49">
        <v>8320</v>
      </c>
      <c r="D157" s="49">
        <v>8110</v>
      </c>
      <c r="E157" s="50">
        <v>3231</v>
      </c>
      <c r="F157" s="50">
        <v>135</v>
      </c>
      <c r="G157" s="50">
        <v>210</v>
      </c>
      <c r="H157" s="50">
        <v>75</v>
      </c>
      <c r="I157" s="50">
        <v>2380.7368421052633</v>
      </c>
      <c r="J157" s="50">
        <v>850.26315789473688</v>
      </c>
      <c r="K157" s="50">
        <v>12.14</v>
      </c>
      <c r="L157" s="50">
        <v>12.53</v>
      </c>
      <c r="M157" s="50">
        <v>11.78</v>
      </c>
      <c r="N157" s="50">
        <v>-0.14999999999999858</v>
      </c>
      <c r="O157" s="50">
        <v>0.75</v>
      </c>
      <c r="P157" s="50">
        <v>0.89999999999999858</v>
      </c>
      <c r="Q157" s="50">
        <v>0.45454545454545492</v>
      </c>
      <c r="R157" s="50">
        <v>0.54545454545454508</v>
      </c>
      <c r="S157" s="50">
        <v>2837.4399410000001</v>
      </c>
      <c r="T157" s="50">
        <v>2845.570068</v>
      </c>
      <c r="U157" s="50">
        <v>2835.26001</v>
      </c>
      <c r="V157" s="50">
        <v>3653330000</v>
      </c>
      <c r="W157" s="50">
        <v>-8.6301269999999022</v>
      </c>
      <c r="X157" s="50">
        <v>10.310058000000026</v>
      </c>
      <c r="Y157" s="50">
        <v>18.940184999999929</v>
      </c>
      <c r="Z157" s="50">
        <v>1287717308.6439028</v>
      </c>
      <c r="AA157" s="50">
        <v>2365612691.3560977</v>
      </c>
      <c r="AB157" s="50">
        <v>115.769997</v>
      </c>
      <c r="AC157" s="50">
        <v>116.510002</v>
      </c>
      <c r="AD157" s="50">
        <v>115.769997</v>
      </c>
      <c r="AE157" s="50">
        <v>6382700</v>
      </c>
      <c r="AF157" s="50">
        <v>-0.91000300000000323</v>
      </c>
      <c r="AG157" s="50">
        <v>0.74000499999999647</v>
      </c>
      <c r="AH157" s="50">
        <v>1.6500079999999997</v>
      </c>
      <c r="AI157" s="50">
        <v>1976236.0763309593</v>
      </c>
      <c r="AJ157" s="50">
        <v>4406463.9236690402</v>
      </c>
      <c r="AK157" s="50">
        <v>11.43</v>
      </c>
      <c r="AL157" s="50">
        <v>11.43</v>
      </c>
      <c r="AM157" s="50">
        <v>11.02</v>
      </c>
      <c r="AN157" s="50">
        <v>10</v>
      </c>
      <c r="AO157" s="50">
        <v>7929.61</v>
      </c>
      <c r="AP157" s="50">
        <v>8302.85</v>
      </c>
      <c r="AQ157" s="50">
        <v>7855.14</v>
      </c>
      <c r="AR157" s="50">
        <v>10</v>
      </c>
      <c r="AS157" s="50">
        <v>-237.15000000000055</v>
      </c>
      <c r="AT157" s="50">
        <v>447.71000000000004</v>
      </c>
      <c r="AU157" s="50">
        <v>684.86000000000058</v>
      </c>
      <c r="AV157" s="50">
        <v>3.9530448449102464</v>
      </c>
      <c r="AW157" s="50">
        <v>6.0469551550897531</v>
      </c>
      <c r="AX157" s="50">
        <v>-3.25</v>
      </c>
    </row>
    <row r="158" spans="1:50" x14ac:dyDescent="0.25">
      <c r="A158" s="49">
        <v>43308</v>
      </c>
      <c r="B158" s="49">
        <v>8202.5</v>
      </c>
      <c r="C158" s="49">
        <v>8275</v>
      </c>
      <c r="D158" s="49">
        <v>7775</v>
      </c>
      <c r="E158" s="50">
        <v>9190</v>
      </c>
      <c r="F158" s="50">
        <v>-52.5</v>
      </c>
      <c r="G158" s="50">
        <v>500</v>
      </c>
      <c r="H158" s="50">
        <v>552.5</v>
      </c>
      <c r="I158" s="50">
        <v>4365.7957244655581</v>
      </c>
      <c r="J158" s="50">
        <v>4824.2042755344419</v>
      </c>
      <c r="K158" s="50">
        <v>13.03</v>
      </c>
      <c r="L158" s="50">
        <v>14.26</v>
      </c>
      <c r="M158" s="50">
        <v>11.6</v>
      </c>
      <c r="N158" s="50">
        <v>0.88999999999999879</v>
      </c>
      <c r="O158" s="50">
        <v>2.66</v>
      </c>
      <c r="P158" s="50">
        <v>1.7700000000000014</v>
      </c>
      <c r="Q158" s="50">
        <v>0.60045146726862286</v>
      </c>
      <c r="R158" s="50">
        <v>0.39954853273137714</v>
      </c>
      <c r="S158" s="50">
        <v>2818.820068</v>
      </c>
      <c r="T158" s="50">
        <v>2843.169922</v>
      </c>
      <c r="U158" s="50">
        <v>2808.3400879999999</v>
      </c>
      <c r="V158" s="50">
        <v>3415710000</v>
      </c>
      <c r="W158" s="50">
        <v>-18.619873000000098</v>
      </c>
      <c r="X158" s="50">
        <v>34.829834000000119</v>
      </c>
      <c r="Y158" s="50">
        <v>53.449707000000217</v>
      </c>
      <c r="Z158" s="50">
        <v>1347635147.9006891</v>
      </c>
      <c r="AA158" s="50">
        <v>2068074852.0993106</v>
      </c>
      <c r="AB158" s="50">
        <v>115.83000199999999</v>
      </c>
      <c r="AC158" s="50">
        <v>116.239998</v>
      </c>
      <c r="AD158" s="50">
        <v>115.769997</v>
      </c>
      <c r="AE158" s="50">
        <v>5242000</v>
      </c>
      <c r="AF158" s="50">
        <v>6.000499999998965E-2</v>
      </c>
      <c r="AG158" s="50">
        <v>0.47000099999999634</v>
      </c>
      <c r="AH158" s="50">
        <v>0.40999600000000669</v>
      </c>
      <c r="AI158" s="50">
        <v>2799720.0467728553</v>
      </c>
      <c r="AJ158" s="50">
        <v>2442279.9532271447</v>
      </c>
      <c r="AK158" s="50">
        <v>11.05</v>
      </c>
      <c r="AL158" s="50">
        <v>12.21</v>
      </c>
      <c r="AM158" s="50">
        <v>10.97</v>
      </c>
      <c r="AN158" s="50">
        <v>10</v>
      </c>
      <c r="AO158" s="50">
        <v>8183.02</v>
      </c>
      <c r="AP158" s="50">
        <v>8270.1</v>
      </c>
      <c r="AQ158" s="50">
        <v>7798.7</v>
      </c>
      <c r="AR158" s="50">
        <v>10</v>
      </c>
      <c r="AS158" s="50">
        <v>253.41000000000076</v>
      </c>
      <c r="AT158" s="50">
        <v>471.40000000000055</v>
      </c>
      <c r="AU158" s="50">
        <v>217.98999999999978</v>
      </c>
      <c r="AV158" s="50">
        <v>6.8379291837711644</v>
      </c>
      <c r="AW158" s="50">
        <v>3.1620708162288351</v>
      </c>
      <c r="AX158" s="50">
        <v>-4.2999999999999545</v>
      </c>
    </row>
    <row r="159" spans="1:50" x14ac:dyDescent="0.25">
      <c r="A159" s="49">
        <v>43311</v>
      </c>
      <c r="B159" s="49">
        <v>8100</v>
      </c>
      <c r="C159" s="49">
        <v>8270</v>
      </c>
      <c r="D159" s="49">
        <v>7850</v>
      </c>
      <c r="E159" s="50">
        <v>6115</v>
      </c>
      <c r="F159" s="50">
        <v>-102.5</v>
      </c>
      <c r="G159" s="50">
        <v>420</v>
      </c>
      <c r="H159" s="50">
        <v>522.5</v>
      </c>
      <c r="I159" s="50">
        <v>2724.9867374005307</v>
      </c>
      <c r="J159" s="50">
        <v>3390.0132625994693</v>
      </c>
      <c r="K159" s="50">
        <v>14.26</v>
      </c>
      <c r="L159" s="50">
        <v>14.46</v>
      </c>
      <c r="M159" s="50">
        <v>12.98</v>
      </c>
      <c r="N159" s="50">
        <v>1.2300000000000004</v>
      </c>
      <c r="O159" s="50">
        <v>1.4800000000000004</v>
      </c>
      <c r="P159" s="50">
        <v>0.25</v>
      </c>
      <c r="Q159" s="50">
        <v>0.8554913294797688</v>
      </c>
      <c r="R159" s="50">
        <v>0.14450867052023117</v>
      </c>
      <c r="S159" s="50">
        <v>2802.6000979999999</v>
      </c>
      <c r="T159" s="50">
        <v>2821.73999</v>
      </c>
      <c r="U159" s="50">
        <v>2798.110107</v>
      </c>
      <c r="V159" s="50">
        <v>3245770000</v>
      </c>
      <c r="W159" s="50">
        <v>-16.219970000000103</v>
      </c>
      <c r="X159" s="50">
        <v>23.629883000000063</v>
      </c>
      <c r="Y159" s="50">
        <v>39.849853000000167</v>
      </c>
      <c r="Z159" s="50">
        <v>1208214938.7784147</v>
      </c>
      <c r="AA159" s="50">
        <v>2037555061.2215855</v>
      </c>
      <c r="AB159" s="50">
        <v>115.650002</v>
      </c>
      <c r="AC159" s="50">
        <v>116.019997</v>
      </c>
      <c r="AD159" s="50">
        <v>115.639999</v>
      </c>
      <c r="AE159" s="50">
        <v>4157400</v>
      </c>
      <c r="AF159" s="50">
        <v>-0.17999999999999261</v>
      </c>
      <c r="AG159" s="50">
        <v>0.3799980000000005</v>
      </c>
      <c r="AH159" s="50">
        <v>0.55999799999999311</v>
      </c>
      <c r="AI159" s="50">
        <v>1680649.3699973328</v>
      </c>
      <c r="AJ159" s="50">
        <v>2476750.6300026672</v>
      </c>
      <c r="AK159" s="50">
        <v>11.18</v>
      </c>
      <c r="AL159" s="50">
        <v>11.19</v>
      </c>
      <c r="AM159" s="50">
        <v>10.94</v>
      </c>
      <c r="AN159" s="50">
        <v>7</v>
      </c>
      <c r="AO159" s="50">
        <v>8168</v>
      </c>
      <c r="AP159" s="50">
        <v>8271.4500000000007</v>
      </c>
      <c r="AQ159" s="50">
        <v>7860.32</v>
      </c>
      <c r="AR159" s="50">
        <v>7</v>
      </c>
      <c r="AS159" s="50">
        <v>-15.020000000000437</v>
      </c>
      <c r="AT159" s="50">
        <v>411.13000000000102</v>
      </c>
      <c r="AU159" s="50">
        <v>426.15000000000146</v>
      </c>
      <c r="AV159" s="50">
        <v>3.4372133575386949</v>
      </c>
      <c r="AW159" s="50">
        <v>3.5627866424613051</v>
      </c>
      <c r="AX159" s="50">
        <v>-0.15000000000009095</v>
      </c>
    </row>
    <row r="160" spans="1:50" x14ac:dyDescent="0.25">
      <c r="A160" s="49">
        <v>43312</v>
      </c>
      <c r="B160" s="49">
        <v>7710</v>
      </c>
      <c r="C160" s="49">
        <v>8205</v>
      </c>
      <c r="D160" s="49">
        <v>7635</v>
      </c>
      <c r="E160" s="50">
        <v>5959</v>
      </c>
      <c r="F160" s="50">
        <v>-390</v>
      </c>
      <c r="G160" s="50">
        <v>570</v>
      </c>
      <c r="H160" s="50">
        <v>960</v>
      </c>
      <c r="I160" s="50">
        <v>2220.0196078431372</v>
      </c>
      <c r="J160" s="50">
        <v>3738.9803921568628</v>
      </c>
      <c r="K160" s="50">
        <v>12.83</v>
      </c>
      <c r="L160" s="50">
        <v>14.12</v>
      </c>
      <c r="M160" s="50">
        <v>12.81</v>
      </c>
      <c r="N160" s="50">
        <v>-1.4299999999999997</v>
      </c>
      <c r="O160" s="50">
        <v>1.3099999999999987</v>
      </c>
      <c r="P160" s="50">
        <v>2.7399999999999984</v>
      </c>
      <c r="Q160" s="50">
        <v>0.32345679012345668</v>
      </c>
      <c r="R160" s="50">
        <v>0.67654320987654326</v>
      </c>
      <c r="S160" s="50">
        <v>2816.290039</v>
      </c>
      <c r="T160" s="50">
        <v>2824.459961</v>
      </c>
      <c r="U160" s="50">
        <v>2808.0600589999999</v>
      </c>
      <c r="V160" s="50">
        <v>3892100000</v>
      </c>
      <c r="W160" s="50">
        <v>13.68994100000009</v>
      </c>
      <c r="X160" s="50">
        <v>21.859863000000132</v>
      </c>
      <c r="Y160" s="50">
        <v>8.1699220000000423</v>
      </c>
      <c r="Z160" s="50">
        <v>2833212851.2508507</v>
      </c>
      <c r="AA160" s="50">
        <v>1058887148.7491496</v>
      </c>
      <c r="AB160" s="50">
        <v>115.989998</v>
      </c>
      <c r="AC160" s="50">
        <v>116.349998</v>
      </c>
      <c r="AD160" s="50">
        <v>115.389999</v>
      </c>
      <c r="AE160" s="50">
        <v>5508500</v>
      </c>
      <c r="AF160" s="50">
        <v>0.3399959999999993</v>
      </c>
      <c r="AG160" s="50">
        <v>0.95999899999999627</v>
      </c>
      <c r="AH160" s="50">
        <v>0.62000299999999697</v>
      </c>
      <c r="AI160" s="50">
        <v>3346928.9858493861</v>
      </c>
      <c r="AJ160" s="50">
        <v>2161571.0141506135</v>
      </c>
      <c r="AK160" s="50">
        <v>11.21</v>
      </c>
      <c r="AL160" s="50">
        <v>11.48</v>
      </c>
      <c r="AM160" s="50">
        <v>11.15</v>
      </c>
      <c r="AN160" s="50">
        <v>8</v>
      </c>
      <c r="AO160" s="50">
        <v>7726.89</v>
      </c>
      <c r="AP160" s="50">
        <v>8168</v>
      </c>
      <c r="AQ160" s="50">
        <v>7648.72</v>
      </c>
      <c r="AR160" s="50">
        <v>8</v>
      </c>
      <c r="AS160" s="50">
        <v>-441.10999999999967</v>
      </c>
      <c r="AT160" s="50">
        <v>519.27999999999975</v>
      </c>
      <c r="AU160" s="50">
        <v>960.38999999999942</v>
      </c>
      <c r="AV160" s="50">
        <v>2.8075449255577261</v>
      </c>
      <c r="AW160" s="50">
        <v>5.1924550744422744</v>
      </c>
      <c r="AX160" s="50">
        <v>-2.8499999999999091</v>
      </c>
    </row>
    <row r="161" spans="1:50" x14ac:dyDescent="0.25">
      <c r="A161" s="49">
        <v>43313</v>
      </c>
      <c r="B161" s="49">
        <v>7530</v>
      </c>
      <c r="C161" s="49">
        <v>7795</v>
      </c>
      <c r="D161" s="49">
        <v>7435</v>
      </c>
      <c r="E161" s="50">
        <v>4729</v>
      </c>
      <c r="F161" s="50">
        <v>-180</v>
      </c>
      <c r="G161" s="50">
        <v>360</v>
      </c>
      <c r="H161" s="50">
        <v>540</v>
      </c>
      <c r="I161" s="50">
        <v>1891.6</v>
      </c>
      <c r="J161" s="50">
        <v>2837.4</v>
      </c>
      <c r="K161" s="50">
        <v>13.15</v>
      </c>
      <c r="L161" s="50">
        <v>13.63</v>
      </c>
      <c r="M161" s="50">
        <v>12.45</v>
      </c>
      <c r="N161" s="50">
        <v>0.32000000000000028</v>
      </c>
      <c r="O161" s="50">
        <v>1.1800000000000015</v>
      </c>
      <c r="P161" s="50">
        <v>0.86000000000000121</v>
      </c>
      <c r="Q161" s="50">
        <v>0.57843137254901955</v>
      </c>
      <c r="R161" s="50">
        <v>0.42156862745098045</v>
      </c>
      <c r="S161" s="50">
        <v>2813.360107</v>
      </c>
      <c r="T161" s="50">
        <v>2825.830078</v>
      </c>
      <c r="U161" s="50">
        <v>2805.8500979999999</v>
      </c>
      <c r="V161" s="50">
        <v>3496990000</v>
      </c>
      <c r="W161" s="50">
        <v>-2.929932000000008</v>
      </c>
      <c r="X161" s="50">
        <v>19.979980000000069</v>
      </c>
      <c r="Y161" s="50">
        <v>22.909912000000077</v>
      </c>
      <c r="Z161" s="50">
        <v>1629050272.7355902</v>
      </c>
      <c r="AA161" s="50">
        <v>1867939727.2644098</v>
      </c>
      <c r="AB161" s="50">
        <v>115.139999</v>
      </c>
      <c r="AC161" s="50">
        <v>115.699997</v>
      </c>
      <c r="AD161" s="50">
        <v>115.129997</v>
      </c>
      <c r="AE161" s="50">
        <v>7941700</v>
      </c>
      <c r="AF161" s="50">
        <v>-0.84999899999999684</v>
      </c>
      <c r="AG161" s="50">
        <v>0.56999999999999318</v>
      </c>
      <c r="AH161" s="50">
        <v>1.41999899999999</v>
      </c>
      <c r="AI161" s="50">
        <v>2274759.4345524716</v>
      </c>
      <c r="AJ161" s="50">
        <v>5666940.5654475288</v>
      </c>
      <c r="AK161" s="50">
        <v>10.91</v>
      </c>
      <c r="AL161" s="50">
        <v>11.46</v>
      </c>
      <c r="AM161" s="50">
        <v>10.44</v>
      </c>
      <c r="AN161" s="50">
        <v>8</v>
      </c>
      <c r="AO161" s="50">
        <v>7603.75</v>
      </c>
      <c r="AP161" s="50">
        <v>7750.08</v>
      </c>
      <c r="AQ161" s="50">
        <v>7444.37</v>
      </c>
      <c r="AR161" s="50">
        <v>8</v>
      </c>
      <c r="AS161" s="50">
        <v>-123.14000000000033</v>
      </c>
      <c r="AT161" s="50">
        <v>305.71000000000004</v>
      </c>
      <c r="AU161" s="50">
        <v>428.85000000000036</v>
      </c>
      <c r="AV161" s="50">
        <v>3.329448921803527</v>
      </c>
      <c r="AW161" s="50">
        <v>4.670551078196473</v>
      </c>
      <c r="AX161" s="50">
        <v>-1.9500000000000455</v>
      </c>
    </row>
    <row r="162" spans="1:50" x14ac:dyDescent="0.25">
      <c r="A162" s="49">
        <v>43314</v>
      </c>
      <c r="B162" s="49">
        <v>7540</v>
      </c>
      <c r="C162" s="49">
        <v>7705</v>
      </c>
      <c r="D162" s="49">
        <v>7445</v>
      </c>
      <c r="E162" s="50">
        <v>3274</v>
      </c>
      <c r="F162" s="50">
        <v>10</v>
      </c>
      <c r="G162" s="50">
        <v>260</v>
      </c>
      <c r="H162" s="50">
        <v>250</v>
      </c>
      <c r="I162" s="50">
        <v>1669.0980392156862</v>
      </c>
      <c r="J162" s="50">
        <v>1604.9019607843138</v>
      </c>
      <c r="K162" s="50">
        <v>12.19</v>
      </c>
      <c r="L162" s="50">
        <v>14.53</v>
      </c>
      <c r="M162" s="50">
        <v>12.17</v>
      </c>
      <c r="N162" s="50">
        <v>-0.96000000000000085</v>
      </c>
      <c r="O162" s="50">
        <v>2.3599999999999994</v>
      </c>
      <c r="P162" s="50">
        <v>3.3200000000000003</v>
      </c>
      <c r="Q162" s="50">
        <v>0.41549295774647882</v>
      </c>
      <c r="R162" s="50">
        <v>0.58450704225352124</v>
      </c>
      <c r="S162" s="50">
        <v>2827.219971</v>
      </c>
      <c r="T162" s="50">
        <v>2829.9099120000001</v>
      </c>
      <c r="U162" s="50">
        <v>2796.3400879999999</v>
      </c>
      <c r="V162" s="50">
        <v>3467380000</v>
      </c>
      <c r="W162" s="50">
        <v>13.859864000000016</v>
      </c>
      <c r="X162" s="50">
        <v>33.569824000000153</v>
      </c>
      <c r="Y162" s="50">
        <v>19.709960000000137</v>
      </c>
      <c r="Z162" s="50">
        <v>2184681085.4398341</v>
      </c>
      <c r="AA162" s="50">
        <v>1282698914.5601661</v>
      </c>
      <c r="AB162" s="50">
        <v>114.519997</v>
      </c>
      <c r="AC162" s="50">
        <v>115.230003</v>
      </c>
      <c r="AD162" s="50">
        <v>114.41999800000001</v>
      </c>
      <c r="AE162" s="50">
        <v>6204200</v>
      </c>
      <c r="AF162" s="50">
        <v>-0.6200019999999995</v>
      </c>
      <c r="AG162" s="50">
        <v>0.81000499999998965</v>
      </c>
      <c r="AH162" s="50">
        <v>1.4300069999999891</v>
      </c>
      <c r="AI162" s="50">
        <v>2243484.8657060689</v>
      </c>
      <c r="AJ162" s="50">
        <v>3960715.1342939306</v>
      </c>
      <c r="AK162" s="50">
        <v>11.08</v>
      </c>
      <c r="AL162" s="50">
        <v>11.19</v>
      </c>
      <c r="AM162" s="50">
        <v>10.92</v>
      </c>
      <c r="AN162" s="50">
        <v>7</v>
      </c>
      <c r="AO162" s="50">
        <v>7535.02</v>
      </c>
      <c r="AP162" s="50">
        <v>7701.13</v>
      </c>
      <c r="AQ162" s="50">
        <v>7467.96</v>
      </c>
      <c r="AR162" s="50">
        <v>7</v>
      </c>
      <c r="AS162" s="50">
        <v>-68.729999999999563</v>
      </c>
      <c r="AT162" s="50">
        <v>233.17000000000007</v>
      </c>
      <c r="AU162" s="50">
        <v>301.89999999999964</v>
      </c>
      <c r="AV162" s="50">
        <v>3.0504233090997466</v>
      </c>
      <c r="AW162" s="50">
        <v>3.9495766909002534</v>
      </c>
      <c r="AX162" s="50">
        <v>-3.5499999999999545</v>
      </c>
    </row>
    <row r="163" spans="1:50" x14ac:dyDescent="0.25">
      <c r="A163" s="49">
        <v>43315</v>
      </c>
      <c r="B163" s="49">
        <v>7395</v>
      </c>
      <c r="C163" s="49">
        <v>7565</v>
      </c>
      <c r="D163" s="49">
        <v>7270</v>
      </c>
      <c r="E163" s="50">
        <v>5025</v>
      </c>
      <c r="F163" s="50">
        <v>-145</v>
      </c>
      <c r="G163" s="50">
        <v>295</v>
      </c>
      <c r="H163" s="50">
        <v>440</v>
      </c>
      <c r="I163" s="50">
        <v>2016.8367346938776</v>
      </c>
      <c r="J163" s="50">
        <v>3008.1632653061224</v>
      </c>
      <c r="K163" s="50">
        <v>11.64</v>
      </c>
      <c r="L163" s="50">
        <v>12.46</v>
      </c>
      <c r="M163" s="50">
        <v>11.07</v>
      </c>
      <c r="N163" s="50">
        <v>-0.54999999999999893</v>
      </c>
      <c r="O163" s="50">
        <v>1.3900000000000006</v>
      </c>
      <c r="P163" s="50">
        <v>1.9399999999999995</v>
      </c>
      <c r="Q163" s="50">
        <v>0.41741741741741756</v>
      </c>
      <c r="R163" s="50">
        <v>0.58258258258258244</v>
      </c>
      <c r="S163" s="50">
        <v>2840.3500979999999</v>
      </c>
      <c r="T163" s="50">
        <v>2840.3798830000001</v>
      </c>
      <c r="U163" s="50">
        <v>2827.3701169999999</v>
      </c>
      <c r="V163" s="50">
        <v>3030390000</v>
      </c>
      <c r="W163" s="50">
        <v>13.130126999999902</v>
      </c>
      <c r="X163" s="50">
        <v>13.159912000000077</v>
      </c>
      <c r="Y163" s="50">
        <v>2.9785000000174477E-2</v>
      </c>
      <c r="Z163" s="50">
        <v>3023546767.274447</v>
      </c>
      <c r="AA163" s="50">
        <v>6843232.7255529081</v>
      </c>
      <c r="AB163" s="50">
        <v>114.91999800000001</v>
      </c>
      <c r="AC163" s="50">
        <v>115.529999</v>
      </c>
      <c r="AD163" s="50">
        <v>114.860001</v>
      </c>
      <c r="AE163" s="50">
        <v>5953200</v>
      </c>
      <c r="AF163" s="50">
        <v>0.40000100000000316</v>
      </c>
      <c r="AG163" s="50">
        <v>1.0100020000000001</v>
      </c>
      <c r="AH163" s="50">
        <v>0.61000099999999691</v>
      </c>
      <c r="AI163" s="50">
        <v>3711563.4393269718</v>
      </c>
      <c r="AJ163" s="50">
        <v>2241636.5606730287</v>
      </c>
      <c r="AK163" s="50">
        <v>10.77</v>
      </c>
      <c r="AL163" s="50">
        <v>10.87</v>
      </c>
      <c r="AM163" s="50">
        <v>10.68</v>
      </c>
      <c r="AN163" s="50">
        <v>8</v>
      </c>
      <c r="AO163" s="50">
        <v>7415.56</v>
      </c>
      <c r="AP163" s="50">
        <v>7535.02</v>
      </c>
      <c r="AQ163" s="50">
        <v>7290.02</v>
      </c>
      <c r="AR163" s="50">
        <v>8</v>
      </c>
      <c r="AS163" s="50">
        <v>-119.46000000000004</v>
      </c>
      <c r="AT163" s="50">
        <v>245</v>
      </c>
      <c r="AU163" s="50">
        <v>364.46000000000004</v>
      </c>
      <c r="AV163" s="50">
        <v>3.2159616709874315</v>
      </c>
      <c r="AW163" s="50">
        <v>4.784038329012569</v>
      </c>
      <c r="AX163" s="50">
        <v>0.84999999999990905</v>
      </c>
    </row>
    <row r="164" spans="1:50" x14ac:dyDescent="0.25">
      <c r="A164" s="49">
        <v>43318</v>
      </c>
      <c r="B164" s="49">
        <v>6920</v>
      </c>
      <c r="C164" s="49">
        <v>7145</v>
      </c>
      <c r="D164" s="49">
        <v>6875</v>
      </c>
      <c r="E164" s="50">
        <v>3095</v>
      </c>
      <c r="F164" s="50">
        <v>-475</v>
      </c>
      <c r="G164" s="50">
        <v>270</v>
      </c>
      <c r="H164" s="50">
        <v>745</v>
      </c>
      <c r="I164" s="50">
        <v>823.30049261083741</v>
      </c>
      <c r="J164" s="50">
        <v>2271.6995073891626</v>
      </c>
      <c r="K164" s="50">
        <v>11.27</v>
      </c>
      <c r="L164" s="50">
        <v>12.15</v>
      </c>
      <c r="M164" s="50">
        <v>11.17</v>
      </c>
      <c r="N164" s="50">
        <v>-0.37000000000000099</v>
      </c>
      <c r="O164" s="50">
        <v>0.98000000000000043</v>
      </c>
      <c r="P164" s="50">
        <v>1.3500000000000014</v>
      </c>
      <c r="Q164" s="50">
        <v>0.42060085836909855</v>
      </c>
      <c r="R164" s="50">
        <v>0.57939914163090145</v>
      </c>
      <c r="S164" s="50">
        <v>2850.3999020000001</v>
      </c>
      <c r="T164" s="50">
        <v>2853.290039</v>
      </c>
      <c r="U164" s="50">
        <v>2835.9799800000001</v>
      </c>
      <c r="V164" s="50">
        <v>2874540000</v>
      </c>
      <c r="W164" s="50">
        <v>10.049804000000222</v>
      </c>
      <c r="X164" s="50">
        <v>17.31005899999991</v>
      </c>
      <c r="Y164" s="50">
        <v>7.2602549999996882</v>
      </c>
      <c r="Z164" s="50">
        <v>2025145344.0058012</v>
      </c>
      <c r="AA164" s="50">
        <v>849394655.9941988</v>
      </c>
      <c r="AB164" s="50">
        <v>114.33000199999999</v>
      </c>
      <c r="AC164" s="50">
        <v>114.720001</v>
      </c>
      <c r="AD164" s="50">
        <v>114.30999799999999</v>
      </c>
      <c r="AE164" s="50">
        <v>5811600</v>
      </c>
      <c r="AF164" s="50">
        <v>-0.58999600000001351</v>
      </c>
      <c r="AG164" s="50">
        <v>0.41000300000000323</v>
      </c>
      <c r="AH164" s="50">
        <v>0.99999900000001674</v>
      </c>
      <c r="AI164" s="50">
        <v>1689907.8404144</v>
      </c>
      <c r="AJ164" s="50">
        <v>4121692.1595855998</v>
      </c>
      <c r="AK164" s="50">
        <v>11.02</v>
      </c>
      <c r="AL164" s="50">
        <v>11.02</v>
      </c>
      <c r="AM164" s="50">
        <v>10.79</v>
      </c>
      <c r="AN164" s="50">
        <v>8</v>
      </c>
      <c r="AO164" s="50">
        <v>6937.07</v>
      </c>
      <c r="AP164" s="50">
        <v>7145.74</v>
      </c>
      <c r="AQ164" s="50">
        <v>6844.71</v>
      </c>
      <c r="AR164" s="50">
        <v>8</v>
      </c>
      <c r="AS164" s="50">
        <v>-478.49000000000069</v>
      </c>
      <c r="AT164" s="50">
        <v>301.02999999999975</v>
      </c>
      <c r="AU164" s="50">
        <v>779.52000000000044</v>
      </c>
      <c r="AV164" s="50">
        <v>2.2287168571560758</v>
      </c>
      <c r="AW164" s="50">
        <v>5.7712831428439246</v>
      </c>
      <c r="AX164" s="50">
        <v>-6.6499999999998636</v>
      </c>
    </row>
    <row r="165" spans="1:50" x14ac:dyDescent="0.25">
      <c r="A165" s="49">
        <v>43319</v>
      </c>
      <c r="B165" s="49">
        <v>6850</v>
      </c>
      <c r="C165" s="49">
        <v>7150</v>
      </c>
      <c r="D165" s="49">
        <v>6820</v>
      </c>
      <c r="E165" s="50">
        <v>3582</v>
      </c>
      <c r="F165" s="50">
        <v>-70</v>
      </c>
      <c r="G165" s="50">
        <v>330</v>
      </c>
      <c r="H165" s="50">
        <v>400</v>
      </c>
      <c r="I165" s="50">
        <v>1619.2602739726028</v>
      </c>
      <c r="J165" s="50">
        <v>1962.7397260273972</v>
      </c>
      <c r="K165" s="50">
        <v>10.93</v>
      </c>
      <c r="L165" s="50">
        <v>11.24</v>
      </c>
      <c r="M165" s="50">
        <v>10.52</v>
      </c>
      <c r="N165" s="50">
        <v>-0.33999999999999986</v>
      </c>
      <c r="O165" s="50">
        <v>0.72000000000000064</v>
      </c>
      <c r="P165" s="50">
        <v>1.0600000000000005</v>
      </c>
      <c r="Q165" s="50">
        <v>0.40449438202247201</v>
      </c>
      <c r="R165" s="50">
        <v>0.59550561797752799</v>
      </c>
      <c r="S165" s="50">
        <v>2858.4499510000001</v>
      </c>
      <c r="T165" s="50">
        <v>2863.429932</v>
      </c>
      <c r="U165" s="50">
        <v>2855.919922</v>
      </c>
      <c r="V165" s="50">
        <v>3162770000</v>
      </c>
      <c r="W165" s="50">
        <v>8.0500489999999445</v>
      </c>
      <c r="X165" s="50">
        <v>13.030029999999897</v>
      </c>
      <c r="Y165" s="50">
        <v>4.9799809999999525</v>
      </c>
      <c r="Z165" s="50">
        <v>2288226696.9798083</v>
      </c>
      <c r="AA165" s="50">
        <v>874543303.02019143</v>
      </c>
      <c r="AB165" s="50">
        <v>114.589996</v>
      </c>
      <c r="AC165" s="50">
        <v>114.94000200000001</v>
      </c>
      <c r="AD165" s="50">
        <v>114.41999800000001</v>
      </c>
      <c r="AE165" s="50">
        <v>5188000</v>
      </c>
      <c r="AF165" s="50">
        <v>0.25999400000000605</v>
      </c>
      <c r="AG165" s="50">
        <v>0.61000000000001364</v>
      </c>
      <c r="AH165" s="50">
        <v>0.35000600000000759</v>
      </c>
      <c r="AI165" s="50">
        <v>3296521.0634100214</v>
      </c>
      <c r="AJ165" s="50">
        <v>1891478.9365899789</v>
      </c>
      <c r="AK165" s="50">
        <v>11.11</v>
      </c>
      <c r="AL165" s="50">
        <v>11.12</v>
      </c>
      <c r="AM165" s="50">
        <v>10.79</v>
      </c>
      <c r="AN165" s="50">
        <v>7</v>
      </c>
      <c r="AO165" s="50">
        <v>6717.21</v>
      </c>
      <c r="AP165" s="50">
        <v>7148.52</v>
      </c>
      <c r="AQ165" s="50">
        <v>6685.14</v>
      </c>
      <c r="AR165" s="50">
        <v>7</v>
      </c>
      <c r="AS165" s="50">
        <v>-219.85999999999967</v>
      </c>
      <c r="AT165" s="50">
        <v>463.38000000000011</v>
      </c>
      <c r="AU165" s="50">
        <v>683.23999999999978</v>
      </c>
      <c r="AV165" s="50">
        <v>2.8288883849924136</v>
      </c>
      <c r="AW165" s="50">
        <v>4.1711116150075869</v>
      </c>
      <c r="AX165" s="50">
        <v>2.6999999999998181</v>
      </c>
    </row>
    <row r="166" spans="1:50" x14ac:dyDescent="0.25">
      <c r="A166" s="49">
        <v>43320</v>
      </c>
      <c r="B166" s="49">
        <v>6307.5</v>
      </c>
      <c r="C166" s="49">
        <v>6785</v>
      </c>
      <c r="D166" s="49">
        <v>6110</v>
      </c>
      <c r="E166" s="50">
        <v>7068</v>
      </c>
      <c r="F166" s="50">
        <v>-542.5</v>
      </c>
      <c r="G166" s="50">
        <v>675</v>
      </c>
      <c r="H166" s="50">
        <v>1217.5</v>
      </c>
      <c r="I166" s="50">
        <v>2520.9511228533684</v>
      </c>
      <c r="J166" s="50">
        <v>4547.0488771466316</v>
      </c>
      <c r="K166" s="50">
        <v>10.85</v>
      </c>
      <c r="L166" s="50">
        <v>11.18</v>
      </c>
      <c r="M166" s="50">
        <v>10.52</v>
      </c>
      <c r="N166" s="50">
        <v>-8.0000000000000071E-2</v>
      </c>
      <c r="O166" s="50">
        <v>0.66000000000000014</v>
      </c>
      <c r="P166" s="50">
        <v>0.74000000000000021</v>
      </c>
      <c r="Q166" s="50">
        <v>0.47142857142857142</v>
      </c>
      <c r="R166" s="50">
        <v>0.52857142857142858</v>
      </c>
      <c r="S166" s="50">
        <v>2857.6999510000001</v>
      </c>
      <c r="T166" s="50">
        <v>2862.4399410000001</v>
      </c>
      <c r="U166" s="50">
        <v>2853.0900879999999</v>
      </c>
      <c r="V166" s="50">
        <v>2972200000</v>
      </c>
      <c r="W166" s="50">
        <v>-0.75</v>
      </c>
      <c r="X166" s="50">
        <v>9.3498530000001665</v>
      </c>
      <c r="Y166" s="50">
        <v>10.099853000000167</v>
      </c>
      <c r="Z166" s="50">
        <v>1428794506.5390716</v>
      </c>
      <c r="AA166" s="50">
        <v>1543405493.4609284</v>
      </c>
      <c r="AB166" s="50">
        <v>114.910004</v>
      </c>
      <c r="AC166" s="50">
        <v>114.949997</v>
      </c>
      <c r="AD166" s="50">
        <v>114.410004</v>
      </c>
      <c r="AE166" s="50">
        <v>3808000</v>
      </c>
      <c r="AF166" s="50">
        <v>0.3200080000000014</v>
      </c>
      <c r="AG166" s="50">
        <v>0.5399929999999955</v>
      </c>
      <c r="AH166" s="50">
        <v>0.2199849999999941</v>
      </c>
      <c r="AI166" s="50">
        <v>2705727.4605317665</v>
      </c>
      <c r="AJ166" s="50">
        <v>1102272.5394682332</v>
      </c>
      <c r="AK166" s="50">
        <v>11.43</v>
      </c>
      <c r="AL166" s="50">
        <v>11.43</v>
      </c>
      <c r="AM166" s="50">
        <v>11.03</v>
      </c>
      <c r="AN166" s="50">
        <v>9</v>
      </c>
      <c r="AO166" s="50">
        <v>6280.58</v>
      </c>
      <c r="AP166" s="50">
        <v>6717.21</v>
      </c>
      <c r="AQ166" s="50">
        <v>6133.08</v>
      </c>
      <c r="AR166" s="50">
        <v>9</v>
      </c>
      <c r="AS166" s="50">
        <v>-436.63000000000011</v>
      </c>
      <c r="AT166" s="50">
        <v>584.13000000000011</v>
      </c>
      <c r="AU166" s="50">
        <v>1020.7600000000002</v>
      </c>
      <c r="AV166" s="50">
        <v>3.2757198312656941</v>
      </c>
      <c r="AW166" s="50">
        <v>5.7242801687343059</v>
      </c>
      <c r="AX166" s="50">
        <v>-2.7999999999999545</v>
      </c>
    </row>
    <row r="167" spans="1:50" x14ac:dyDescent="0.25">
      <c r="A167" s="49">
        <v>43321</v>
      </c>
      <c r="B167" s="49">
        <v>6477.5</v>
      </c>
      <c r="C167" s="49">
        <v>6540</v>
      </c>
      <c r="D167" s="49">
        <v>6170</v>
      </c>
      <c r="E167" s="50">
        <v>4583</v>
      </c>
      <c r="F167" s="50">
        <v>170</v>
      </c>
      <c r="G167" s="50">
        <v>370</v>
      </c>
      <c r="H167" s="50">
        <v>200</v>
      </c>
      <c r="I167" s="50">
        <v>2974.9298245614036</v>
      </c>
      <c r="J167" s="50">
        <v>1608.0701754385964</v>
      </c>
      <c r="K167" s="50">
        <v>11.27</v>
      </c>
      <c r="L167" s="50">
        <v>11.31</v>
      </c>
      <c r="M167" s="50">
        <v>10.17</v>
      </c>
      <c r="N167" s="50">
        <v>0.41999999999999993</v>
      </c>
      <c r="O167" s="50">
        <v>1.1400000000000006</v>
      </c>
      <c r="P167" s="50">
        <v>0.72000000000000064</v>
      </c>
      <c r="Q167" s="50">
        <v>0.61290322580645151</v>
      </c>
      <c r="R167" s="50">
        <v>0.38709677419354849</v>
      </c>
      <c r="S167" s="50">
        <v>2853.580078</v>
      </c>
      <c r="T167" s="50">
        <v>2862.4799800000001</v>
      </c>
      <c r="U167" s="50">
        <v>2851.9799800000001</v>
      </c>
      <c r="V167" s="50">
        <v>3047050000</v>
      </c>
      <c r="W167" s="50">
        <v>-4.1198730000000978</v>
      </c>
      <c r="X167" s="50">
        <v>10.5</v>
      </c>
      <c r="Y167" s="50">
        <v>14.619873000000098</v>
      </c>
      <c r="Z167" s="50">
        <v>1273653931.2917655</v>
      </c>
      <c r="AA167" s="50">
        <v>1773396068.7082345</v>
      </c>
      <c r="AB167" s="50">
        <v>114.739998</v>
      </c>
      <c r="AC167" s="50">
        <v>115.120003</v>
      </c>
      <c r="AD167" s="50">
        <v>114.69000200000001</v>
      </c>
      <c r="AE167" s="50">
        <v>4252300</v>
      </c>
      <c r="AF167" s="50">
        <v>-0.17000600000000077</v>
      </c>
      <c r="AG167" s="50">
        <v>0.43000099999999009</v>
      </c>
      <c r="AH167" s="50">
        <v>0.60000699999999085</v>
      </c>
      <c r="AI167" s="50">
        <v>1775222.3791465617</v>
      </c>
      <c r="AJ167" s="50">
        <v>2477077.620853438</v>
      </c>
      <c r="AK167" s="50">
        <v>10.99</v>
      </c>
      <c r="AL167" s="50">
        <v>11.38</v>
      </c>
      <c r="AM167" s="50">
        <v>10.99</v>
      </c>
      <c r="AN167" s="50">
        <v>8</v>
      </c>
      <c r="AO167" s="50">
        <v>6537.9</v>
      </c>
      <c r="AP167" s="50">
        <v>6621.71</v>
      </c>
      <c r="AQ167" s="50">
        <v>6204.04</v>
      </c>
      <c r="AR167" s="50">
        <v>8</v>
      </c>
      <c r="AS167" s="50">
        <v>257.31999999999971</v>
      </c>
      <c r="AT167" s="50">
        <v>417.67000000000007</v>
      </c>
      <c r="AU167" s="50">
        <v>160.35000000000036</v>
      </c>
      <c r="AV167" s="50">
        <v>5.7806996297705924</v>
      </c>
      <c r="AW167" s="50">
        <v>2.2193003702294072</v>
      </c>
      <c r="AX167" s="50">
        <v>4.7999999999999545</v>
      </c>
    </row>
    <row r="168" spans="1:50" x14ac:dyDescent="0.25">
      <c r="A168" s="49">
        <v>43322</v>
      </c>
      <c r="B168" s="49">
        <v>6377.5</v>
      </c>
      <c r="C168" s="49">
        <v>6615</v>
      </c>
      <c r="D168" s="49">
        <v>6085</v>
      </c>
      <c r="E168" s="50">
        <v>4891</v>
      </c>
      <c r="F168" s="50">
        <v>-100</v>
      </c>
      <c r="G168" s="50">
        <v>530</v>
      </c>
      <c r="H168" s="50">
        <v>630</v>
      </c>
      <c r="I168" s="50">
        <v>2234.6810344827586</v>
      </c>
      <c r="J168" s="50">
        <v>2656.3189655172414</v>
      </c>
      <c r="K168" s="50">
        <v>13.16</v>
      </c>
      <c r="L168" s="50">
        <v>13.82</v>
      </c>
      <c r="M168" s="50">
        <v>12.3</v>
      </c>
      <c r="N168" s="50">
        <v>1.8900000000000006</v>
      </c>
      <c r="O168" s="50">
        <v>2.5500000000000007</v>
      </c>
      <c r="P168" s="50">
        <v>0.66000000000000014</v>
      </c>
      <c r="Q168" s="50">
        <v>0.79439252336448596</v>
      </c>
      <c r="R168" s="50">
        <v>0.20560747663551401</v>
      </c>
      <c r="S168" s="50">
        <v>2833.280029</v>
      </c>
      <c r="T168" s="50">
        <v>2842.1999510000001</v>
      </c>
      <c r="U168" s="50">
        <v>2825.8100589999999</v>
      </c>
      <c r="V168" s="50">
        <v>3256040000</v>
      </c>
      <c r="W168" s="50">
        <v>-20.300048999999944</v>
      </c>
      <c r="X168" s="50">
        <v>16.389892000000145</v>
      </c>
      <c r="Y168" s="50">
        <v>36.68994100000009</v>
      </c>
      <c r="Z168" s="50">
        <v>1005393968.5092875</v>
      </c>
      <c r="AA168" s="50">
        <v>2250646031.4907126</v>
      </c>
      <c r="AB168" s="50">
        <v>114.69000200000001</v>
      </c>
      <c r="AC168" s="50">
        <v>115.230003</v>
      </c>
      <c r="AD168" s="50">
        <v>114.610001</v>
      </c>
      <c r="AE168" s="50">
        <v>6757900</v>
      </c>
      <c r="AF168" s="50">
        <v>-4.9995999999993046E-2</v>
      </c>
      <c r="AG168" s="50">
        <v>0.6200019999999995</v>
      </c>
      <c r="AH168" s="50">
        <v>0.66999799999999254</v>
      </c>
      <c r="AI168" s="50">
        <v>3247993.4231007923</v>
      </c>
      <c r="AJ168" s="50">
        <v>3509906.5768992072</v>
      </c>
      <c r="AK168" s="50">
        <v>11.78</v>
      </c>
      <c r="AL168" s="50">
        <v>12</v>
      </c>
      <c r="AM168" s="50">
        <v>11.69</v>
      </c>
      <c r="AN168" s="50">
        <v>7</v>
      </c>
      <c r="AO168" s="50">
        <v>6143.3</v>
      </c>
      <c r="AP168" s="50">
        <v>6578.52</v>
      </c>
      <c r="AQ168" s="50">
        <v>6021.61</v>
      </c>
      <c r="AR168" s="50">
        <v>7</v>
      </c>
      <c r="AS168" s="50">
        <v>-394.59999999999945</v>
      </c>
      <c r="AT168" s="50">
        <v>556.91000000000076</v>
      </c>
      <c r="AU168" s="50">
        <v>951.51000000000022</v>
      </c>
      <c r="AV168" s="50">
        <v>2.5844061998647612</v>
      </c>
      <c r="AW168" s="50">
        <v>4.4155938001352393</v>
      </c>
      <c r="AX168" s="50">
        <v>5.0000000000181899E-2</v>
      </c>
    </row>
    <row r="169" spans="1:50" x14ac:dyDescent="0.25">
      <c r="A169" s="49">
        <v>43325</v>
      </c>
      <c r="B169" s="49">
        <v>6235</v>
      </c>
      <c r="C169" s="49">
        <v>6540</v>
      </c>
      <c r="D169" s="49">
        <v>6130</v>
      </c>
      <c r="E169" s="50">
        <v>5694</v>
      </c>
      <c r="F169" s="50">
        <v>-142.5</v>
      </c>
      <c r="G169" s="50">
        <v>410</v>
      </c>
      <c r="H169" s="50">
        <v>552.5</v>
      </c>
      <c r="I169" s="50">
        <v>2425.4961038961037</v>
      </c>
      <c r="J169" s="50">
        <v>3268.5038961038963</v>
      </c>
      <c r="K169" s="50">
        <v>14.78</v>
      </c>
      <c r="L169" s="50">
        <v>15.02</v>
      </c>
      <c r="M169" s="50">
        <v>12.95</v>
      </c>
      <c r="N169" s="50">
        <v>1.6199999999999992</v>
      </c>
      <c r="O169" s="50">
        <v>2.0700000000000003</v>
      </c>
      <c r="P169" s="50">
        <v>0.45000000000000107</v>
      </c>
      <c r="Q169" s="50">
        <v>0.82142857142857106</v>
      </c>
      <c r="R169" s="50">
        <v>0.17857142857142891</v>
      </c>
      <c r="S169" s="50">
        <v>2821.929932</v>
      </c>
      <c r="T169" s="50">
        <v>2843.3999020000001</v>
      </c>
      <c r="U169" s="50">
        <v>2819.8798830000001</v>
      </c>
      <c r="V169" s="50">
        <v>3158450000</v>
      </c>
      <c r="W169" s="50">
        <v>-11.350097000000005</v>
      </c>
      <c r="X169" s="50">
        <v>23.520019000000048</v>
      </c>
      <c r="Y169" s="50">
        <v>34.870116000000053</v>
      </c>
      <c r="Z169" s="50">
        <v>1272249225.1567843</v>
      </c>
      <c r="AA169" s="50">
        <v>1886200774.8432157</v>
      </c>
      <c r="AB169" s="50">
        <v>112.959999</v>
      </c>
      <c r="AC169" s="50">
        <v>113.80999799999999</v>
      </c>
      <c r="AD169" s="50">
        <v>112.83000199999999</v>
      </c>
      <c r="AE169" s="50">
        <v>9130800</v>
      </c>
      <c r="AF169" s="50">
        <v>-1.7300030000000106</v>
      </c>
      <c r="AG169" s="50">
        <v>0.97999599999999987</v>
      </c>
      <c r="AH169" s="50">
        <v>2.7099990000000105</v>
      </c>
      <c r="AI169" s="50">
        <v>2424975.5018096156</v>
      </c>
      <c r="AJ169" s="50">
        <v>6705824.4981903844</v>
      </c>
      <c r="AK169" s="50">
        <v>11.73</v>
      </c>
      <c r="AL169" s="50">
        <v>12.31</v>
      </c>
      <c r="AM169" s="50">
        <v>11.72</v>
      </c>
      <c r="AN169" s="50">
        <v>9</v>
      </c>
      <c r="AO169" s="50">
        <v>6252.37</v>
      </c>
      <c r="AP169" s="50">
        <v>6534.53</v>
      </c>
      <c r="AQ169" s="50">
        <v>6164.51</v>
      </c>
      <c r="AR169" s="50">
        <v>9</v>
      </c>
      <c r="AS169" s="50">
        <v>109.06999999999971</v>
      </c>
      <c r="AT169" s="50">
        <v>391.22999999999956</v>
      </c>
      <c r="AU169" s="50">
        <v>282.15999999999985</v>
      </c>
      <c r="AV169" s="50">
        <v>5.228871827618466</v>
      </c>
      <c r="AW169" s="50">
        <v>3.7711281723815335</v>
      </c>
      <c r="AX169" s="50">
        <v>-14.050000000000182</v>
      </c>
    </row>
    <row r="170" spans="1:50" x14ac:dyDescent="0.25">
      <c r="A170" s="49">
        <v>43326</v>
      </c>
      <c r="B170" s="49">
        <v>6072.5</v>
      </c>
      <c r="C170" s="49">
        <v>6275</v>
      </c>
      <c r="D170" s="49">
        <v>5855</v>
      </c>
      <c r="E170" s="50">
        <v>6879</v>
      </c>
      <c r="F170" s="50">
        <v>-162.5</v>
      </c>
      <c r="G170" s="50">
        <v>420</v>
      </c>
      <c r="H170" s="50">
        <v>582.5</v>
      </c>
      <c r="I170" s="50">
        <v>2881.9750623441396</v>
      </c>
      <c r="J170" s="50">
        <v>3997.0249376558604</v>
      </c>
      <c r="K170" s="50">
        <v>13.31</v>
      </c>
      <c r="L170" s="50">
        <v>14.22</v>
      </c>
      <c r="M170" s="50">
        <v>13.11</v>
      </c>
      <c r="N170" s="50">
        <v>-1.4699999999999989</v>
      </c>
      <c r="O170" s="50">
        <v>1.1100000000000012</v>
      </c>
      <c r="P170" s="50">
        <v>2.58</v>
      </c>
      <c r="Q170" s="50">
        <v>0.30081300813008155</v>
      </c>
      <c r="R170" s="50">
        <v>0.69918699186991851</v>
      </c>
      <c r="S170" s="50">
        <v>2839.959961</v>
      </c>
      <c r="T170" s="50">
        <v>2843.110107</v>
      </c>
      <c r="U170" s="50">
        <v>2826.580078</v>
      </c>
      <c r="V170" s="50">
        <v>2976970000</v>
      </c>
      <c r="W170" s="50">
        <v>18.030029000000013</v>
      </c>
      <c r="X170" s="50">
        <v>21.180174999999963</v>
      </c>
      <c r="Y170" s="50">
        <v>3.1501459999999497</v>
      </c>
      <c r="Z170" s="50">
        <v>2591529539.2013168</v>
      </c>
      <c r="AA170" s="50">
        <v>385440460.7986834</v>
      </c>
      <c r="AB170" s="50">
        <v>113.07</v>
      </c>
      <c r="AC170" s="50">
        <v>113.480003</v>
      </c>
      <c r="AD170" s="50">
        <v>112.839996</v>
      </c>
      <c r="AE170" s="50">
        <v>7085900</v>
      </c>
      <c r="AF170" s="50">
        <v>0.11000099999999691</v>
      </c>
      <c r="AG170" s="50">
        <v>0.64000699999999711</v>
      </c>
      <c r="AH170" s="50">
        <v>0.5300060000000002</v>
      </c>
      <c r="AI170" s="50">
        <v>3876047.1903303554</v>
      </c>
      <c r="AJ170" s="50">
        <v>3209852.8096696446</v>
      </c>
      <c r="AK170" s="50">
        <v>11.88</v>
      </c>
      <c r="AL170" s="50">
        <v>11.9</v>
      </c>
      <c r="AM170" s="50">
        <v>11.41</v>
      </c>
      <c r="AN170" s="50">
        <v>12</v>
      </c>
      <c r="AO170" s="50">
        <v>6192.31</v>
      </c>
      <c r="AP170" s="50">
        <v>6252.37</v>
      </c>
      <c r="AQ170" s="50">
        <v>5900.38</v>
      </c>
      <c r="AR170" s="50">
        <v>12</v>
      </c>
      <c r="AS170" s="50">
        <v>-60.059999999999491</v>
      </c>
      <c r="AT170" s="50">
        <v>351.98999999999978</v>
      </c>
      <c r="AU170" s="50">
        <v>412.04999999999927</v>
      </c>
      <c r="AV170" s="50">
        <v>5.5283493010837166</v>
      </c>
      <c r="AW170" s="50">
        <v>6.4716506989162834</v>
      </c>
      <c r="AX170" s="50">
        <v>-3.3499999999999091</v>
      </c>
    </row>
    <row r="171" spans="1:50" x14ac:dyDescent="0.25">
      <c r="A171" s="49">
        <v>43327</v>
      </c>
      <c r="B171" s="49">
        <v>6360</v>
      </c>
      <c r="C171" s="49">
        <v>6615</v>
      </c>
      <c r="D171" s="49">
        <v>6000</v>
      </c>
      <c r="E171" s="50">
        <v>1103</v>
      </c>
      <c r="F171" s="50">
        <v>287.5</v>
      </c>
      <c r="G171" s="50">
        <v>615</v>
      </c>
      <c r="H171" s="50">
        <v>327.5</v>
      </c>
      <c r="I171" s="50">
        <v>719.72944297082233</v>
      </c>
      <c r="J171" s="50">
        <v>383.27055702917772</v>
      </c>
      <c r="K171" s="50">
        <v>14.64</v>
      </c>
      <c r="L171" s="50">
        <v>16.860001</v>
      </c>
      <c r="M171" s="50">
        <v>13.44</v>
      </c>
      <c r="N171" s="50">
        <v>1.33</v>
      </c>
      <c r="O171" s="50">
        <v>3.550001</v>
      </c>
      <c r="P171" s="50">
        <v>2.2200009999999999</v>
      </c>
      <c r="Q171" s="50">
        <v>0.61525125987824614</v>
      </c>
      <c r="R171" s="50">
        <v>0.38474874012175386</v>
      </c>
      <c r="S171" s="50">
        <v>2818.3701169999999</v>
      </c>
      <c r="T171" s="50">
        <v>2827.9499510000001</v>
      </c>
      <c r="U171" s="50">
        <v>2802.48999</v>
      </c>
      <c r="V171" s="50">
        <v>3645070000</v>
      </c>
      <c r="W171" s="50">
        <v>-21.589844000000085</v>
      </c>
      <c r="X171" s="50">
        <v>25.459961000000021</v>
      </c>
      <c r="Y171" s="50">
        <v>47.049805000000106</v>
      </c>
      <c r="Z171" s="50">
        <v>1279873666.1523623</v>
      </c>
      <c r="AA171" s="50">
        <v>2365196333.8476377</v>
      </c>
      <c r="AB171" s="50">
        <v>111.19000200000001</v>
      </c>
      <c r="AC171" s="50">
        <v>112.18</v>
      </c>
      <c r="AD171" s="50">
        <v>111.05999799999999</v>
      </c>
      <c r="AE171" s="50">
        <v>12398400</v>
      </c>
      <c r="AF171" s="50">
        <v>-1.8799979999999863</v>
      </c>
      <c r="AG171" s="50">
        <v>1.1200020000000137</v>
      </c>
      <c r="AH171" s="50">
        <v>3</v>
      </c>
      <c r="AI171" s="50">
        <v>3370443.217454779</v>
      </c>
      <c r="AJ171" s="50">
        <v>9027956.782545222</v>
      </c>
      <c r="AK171" s="50">
        <v>13.16</v>
      </c>
      <c r="AL171" s="50">
        <v>13.18</v>
      </c>
      <c r="AM171" s="50">
        <v>12.15</v>
      </c>
      <c r="AN171" s="50">
        <v>11</v>
      </c>
      <c r="AO171" s="50">
        <v>6270.04</v>
      </c>
      <c r="AP171" s="50">
        <v>6612.72</v>
      </c>
      <c r="AQ171" s="50">
        <v>6190.86</v>
      </c>
      <c r="AR171" s="50">
        <v>11</v>
      </c>
      <c r="AS171" s="50">
        <v>77.729999999999563</v>
      </c>
      <c r="AT171" s="50">
        <v>421.86000000000058</v>
      </c>
      <c r="AU171" s="50">
        <v>344.13000000000102</v>
      </c>
      <c r="AV171" s="50">
        <v>6.0581208631966428</v>
      </c>
      <c r="AW171" s="50">
        <v>4.9418791368033572</v>
      </c>
      <c r="AX171" s="50">
        <v>-15</v>
      </c>
    </row>
    <row r="172" spans="1:50" x14ac:dyDescent="0.25">
      <c r="A172" s="49">
        <v>43328</v>
      </c>
      <c r="B172" s="49">
        <v>6385</v>
      </c>
      <c r="C172" s="49">
        <v>6470</v>
      </c>
      <c r="D172" s="49">
        <v>6185</v>
      </c>
      <c r="E172" s="50">
        <v>4542</v>
      </c>
      <c r="F172" s="50">
        <v>25</v>
      </c>
      <c r="G172" s="50">
        <v>285</v>
      </c>
      <c r="H172" s="50">
        <v>260</v>
      </c>
      <c r="I172" s="50">
        <v>2375.1743119266057</v>
      </c>
      <c r="J172" s="50">
        <v>2166.8256880733943</v>
      </c>
      <c r="K172" s="50">
        <v>13.45</v>
      </c>
      <c r="L172" s="50">
        <v>14.36</v>
      </c>
      <c r="M172" s="50">
        <v>12.82</v>
      </c>
      <c r="N172" s="50">
        <v>-1.1900000000000013</v>
      </c>
      <c r="O172" s="50">
        <v>1.5399999999999991</v>
      </c>
      <c r="P172" s="50">
        <v>2.7300000000000004</v>
      </c>
      <c r="Q172" s="50">
        <v>0.36065573770491788</v>
      </c>
      <c r="R172" s="50">
        <v>0.63934426229508212</v>
      </c>
      <c r="S172" s="50">
        <v>2840.6899410000001</v>
      </c>
      <c r="T172" s="50">
        <v>2850.48999</v>
      </c>
      <c r="U172" s="50">
        <v>2831.4399410000001</v>
      </c>
      <c r="V172" s="50">
        <v>3219880000</v>
      </c>
      <c r="W172" s="50">
        <v>22.319824000000153</v>
      </c>
      <c r="X172" s="50">
        <v>32.119873000000098</v>
      </c>
      <c r="Y172" s="50">
        <v>9.8000489999999445</v>
      </c>
      <c r="Z172" s="50">
        <v>2467135713.5454645</v>
      </c>
      <c r="AA172" s="50">
        <v>752744286.4545356</v>
      </c>
      <c r="AB172" s="50">
        <v>111.099998</v>
      </c>
      <c r="AC172" s="50">
        <v>111.879997</v>
      </c>
      <c r="AD172" s="50">
        <v>111.099998</v>
      </c>
      <c r="AE172" s="50">
        <v>7484600</v>
      </c>
      <c r="AF172" s="50">
        <v>-9.0004000000007522E-2</v>
      </c>
      <c r="AG172" s="50">
        <v>0.77999900000000366</v>
      </c>
      <c r="AH172" s="50">
        <v>0.87000300000001118</v>
      </c>
      <c r="AI172" s="50">
        <v>3538165.7206475963</v>
      </c>
      <c r="AJ172" s="50">
        <v>3946434.2793524042</v>
      </c>
      <c r="AK172" s="50">
        <v>13.39</v>
      </c>
      <c r="AL172" s="50">
        <v>13.39</v>
      </c>
      <c r="AM172" s="50">
        <v>12.47</v>
      </c>
      <c r="AN172" s="50">
        <v>10</v>
      </c>
      <c r="AO172" s="50">
        <v>6314.24</v>
      </c>
      <c r="AP172" s="50">
        <v>6470.95</v>
      </c>
      <c r="AQ172" s="50">
        <v>6223.23</v>
      </c>
      <c r="AR172" s="50">
        <v>10</v>
      </c>
      <c r="AS172" s="50">
        <v>44.199999999999818</v>
      </c>
      <c r="AT172" s="50">
        <v>247.72000000000025</v>
      </c>
      <c r="AU172" s="50">
        <v>203.52000000000044</v>
      </c>
      <c r="AV172" s="50">
        <v>5.4897615459622342</v>
      </c>
      <c r="AW172" s="50">
        <v>4.5102384540377658</v>
      </c>
      <c r="AX172" s="50">
        <v>-1.5999999999999091</v>
      </c>
    </row>
    <row r="173" spans="1:50" x14ac:dyDescent="0.25">
      <c r="A173" s="49">
        <v>43329</v>
      </c>
      <c r="B173" s="49">
        <v>6472.5</v>
      </c>
      <c r="C173" s="49">
        <v>6545</v>
      </c>
      <c r="D173" s="49">
        <v>6235</v>
      </c>
      <c r="E173" s="50">
        <v>2910</v>
      </c>
      <c r="F173" s="50">
        <v>87.5</v>
      </c>
      <c r="G173" s="50">
        <v>310</v>
      </c>
      <c r="H173" s="50">
        <v>222.5</v>
      </c>
      <c r="I173" s="50">
        <v>1694.0845070422536</v>
      </c>
      <c r="J173" s="50">
        <v>1215.9154929577464</v>
      </c>
      <c r="K173" s="50">
        <v>12.64</v>
      </c>
      <c r="L173" s="50">
        <v>13.96</v>
      </c>
      <c r="M173" s="50">
        <v>12.4</v>
      </c>
      <c r="N173" s="50">
        <v>-0.80999999999999872</v>
      </c>
      <c r="O173" s="50">
        <v>1.5600000000000005</v>
      </c>
      <c r="P173" s="50">
        <v>2.3699999999999992</v>
      </c>
      <c r="Q173" s="50">
        <v>0.39694656488549634</v>
      </c>
      <c r="R173" s="50">
        <v>0.60305343511450371</v>
      </c>
      <c r="S173" s="50">
        <v>2850.1298830000001</v>
      </c>
      <c r="T173" s="50">
        <v>2855.6298830000001</v>
      </c>
      <c r="U173" s="50">
        <v>2833.7299800000001</v>
      </c>
      <c r="V173" s="50">
        <v>3024100000</v>
      </c>
      <c r="W173" s="50">
        <v>9.4399419999999736</v>
      </c>
      <c r="X173" s="50">
        <v>21.899902999999995</v>
      </c>
      <c r="Y173" s="50">
        <v>12.459961000000021</v>
      </c>
      <c r="Z173" s="50">
        <v>1927466786.8970599</v>
      </c>
      <c r="AA173" s="50">
        <v>1096633213.1029403</v>
      </c>
      <c r="AB173" s="50">
        <v>112.129997</v>
      </c>
      <c r="AC173" s="50">
        <v>112.150002</v>
      </c>
      <c r="AD173" s="50">
        <v>111.379997</v>
      </c>
      <c r="AE173" s="50">
        <v>8471000</v>
      </c>
      <c r="AF173" s="50">
        <v>1.0299990000000037</v>
      </c>
      <c r="AG173" s="50">
        <v>1.0500040000000013</v>
      </c>
      <c r="AH173" s="50">
        <v>2.0004999999997608E-2</v>
      </c>
      <c r="AI173" s="50">
        <v>8312625.2994133886</v>
      </c>
      <c r="AJ173" s="50">
        <v>158374.70058661178</v>
      </c>
      <c r="AK173" s="50">
        <v>12.89</v>
      </c>
      <c r="AL173" s="50">
        <v>13.09</v>
      </c>
      <c r="AM173" s="50">
        <v>12.7</v>
      </c>
      <c r="AN173" s="50">
        <v>9</v>
      </c>
      <c r="AO173" s="50">
        <v>6583.24</v>
      </c>
      <c r="AP173" s="50">
        <v>6584.31</v>
      </c>
      <c r="AQ173" s="50">
        <v>6293.18</v>
      </c>
      <c r="AR173" s="50">
        <v>9</v>
      </c>
      <c r="AS173" s="50">
        <v>269</v>
      </c>
      <c r="AT173" s="50">
        <v>291.13000000000011</v>
      </c>
      <c r="AU173" s="50">
        <v>22.130000000000109</v>
      </c>
      <c r="AV173" s="50">
        <v>8.3642022601034256</v>
      </c>
      <c r="AW173" s="50">
        <v>0.63579773989657418</v>
      </c>
      <c r="AX173" s="50">
        <v>-2</v>
      </c>
    </row>
    <row r="174" spans="1:50" x14ac:dyDescent="0.25">
      <c r="A174" s="49">
        <v>43332</v>
      </c>
      <c r="B174" s="49">
        <v>6452.5</v>
      </c>
      <c r="C174" s="49">
        <v>6505</v>
      </c>
      <c r="D174" s="49">
        <v>6360</v>
      </c>
      <c r="E174" s="50">
        <v>1331</v>
      </c>
      <c r="F174" s="50">
        <v>-20</v>
      </c>
      <c r="G174" s="50">
        <v>145</v>
      </c>
      <c r="H174" s="50">
        <v>165</v>
      </c>
      <c r="I174" s="50">
        <v>622.56451612903231</v>
      </c>
      <c r="J174" s="50">
        <v>708.43548387096769</v>
      </c>
      <c r="K174" s="50">
        <v>12.49</v>
      </c>
      <c r="L174" s="50">
        <v>12.79</v>
      </c>
      <c r="M174" s="50">
        <v>12.26</v>
      </c>
      <c r="N174" s="50">
        <v>-0.15000000000000036</v>
      </c>
      <c r="O174" s="50">
        <v>0.52999999999999936</v>
      </c>
      <c r="P174" s="50">
        <v>0.67999999999999972</v>
      </c>
      <c r="Q174" s="50">
        <v>0.43801652892561965</v>
      </c>
      <c r="R174" s="50">
        <v>0.5619834710743804</v>
      </c>
      <c r="S174" s="50">
        <v>2857.0500489999999</v>
      </c>
      <c r="T174" s="50">
        <v>2859.76001</v>
      </c>
      <c r="U174" s="50">
        <v>2850.6201169999999</v>
      </c>
      <c r="V174" s="50">
        <v>2748020000</v>
      </c>
      <c r="W174" s="50">
        <v>6.920165999999881</v>
      </c>
      <c r="X174" s="50">
        <v>9.6301269999999022</v>
      </c>
      <c r="Y174" s="50">
        <v>2.7099610000000212</v>
      </c>
      <c r="Z174" s="50">
        <v>2144537510.4731746</v>
      </c>
      <c r="AA174" s="50">
        <v>603482489.52682543</v>
      </c>
      <c r="AB174" s="50">
        <v>112.69000200000001</v>
      </c>
      <c r="AC174" s="50">
        <v>112.739998</v>
      </c>
      <c r="AD174" s="50">
        <v>112.160004</v>
      </c>
      <c r="AE174" s="50">
        <v>5313400</v>
      </c>
      <c r="AF174" s="50">
        <v>0.56000500000000386</v>
      </c>
      <c r="AG174" s="50">
        <v>0.61000099999999691</v>
      </c>
      <c r="AH174" s="50">
        <v>4.9995999999993046E-2</v>
      </c>
      <c r="AI174" s="50">
        <v>4910900.0698488522</v>
      </c>
      <c r="AJ174" s="50">
        <v>402499.93015114777</v>
      </c>
      <c r="AK174" s="50">
        <v>12.4</v>
      </c>
      <c r="AL174" s="50">
        <v>13.91</v>
      </c>
      <c r="AM174" s="50">
        <v>12.39</v>
      </c>
      <c r="AN174" s="50">
        <v>8</v>
      </c>
      <c r="AO174" s="50">
        <v>6256.61</v>
      </c>
      <c r="AP174" s="50">
        <v>6522.5</v>
      </c>
      <c r="AQ174" s="50">
        <v>6239.02</v>
      </c>
      <c r="AR174" s="50">
        <v>8</v>
      </c>
      <c r="AS174" s="50">
        <v>-326.63000000000011</v>
      </c>
      <c r="AT174" s="50">
        <v>283.47999999999956</v>
      </c>
      <c r="AU174" s="50">
        <v>610.10999999999967</v>
      </c>
      <c r="AV174" s="50">
        <v>2.5378976935731132</v>
      </c>
      <c r="AW174" s="50">
        <v>5.4621023064268863</v>
      </c>
      <c r="AX174" s="50">
        <v>5.9499999999998181</v>
      </c>
    </row>
    <row r="175" spans="1:50" x14ac:dyDescent="0.25">
      <c r="A175" s="49">
        <v>43333</v>
      </c>
      <c r="B175" s="49">
        <v>6405</v>
      </c>
      <c r="C175" s="49">
        <v>6465</v>
      </c>
      <c r="D175" s="49">
        <v>6205</v>
      </c>
      <c r="E175" s="50">
        <v>2944</v>
      </c>
      <c r="F175" s="50">
        <v>-47.5</v>
      </c>
      <c r="G175" s="50">
        <v>260</v>
      </c>
      <c r="H175" s="50">
        <v>307.5</v>
      </c>
      <c r="I175" s="50">
        <v>1348.7929515418502</v>
      </c>
      <c r="J175" s="50">
        <v>1595.2070484581498</v>
      </c>
      <c r="K175" s="50">
        <v>12.86</v>
      </c>
      <c r="L175" s="50">
        <v>12.89</v>
      </c>
      <c r="M175" s="50">
        <v>12.09</v>
      </c>
      <c r="N175" s="50">
        <v>0.36999999999999922</v>
      </c>
      <c r="O175" s="50">
        <v>0.80000000000000071</v>
      </c>
      <c r="P175" s="50">
        <v>0.43000000000000149</v>
      </c>
      <c r="Q175" s="50">
        <v>0.65040650406504008</v>
      </c>
      <c r="R175" s="50">
        <v>0.34959349593495992</v>
      </c>
      <c r="S175" s="50">
        <v>2862.959961</v>
      </c>
      <c r="T175" s="50">
        <v>2873.2299800000001</v>
      </c>
      <c r="U175" s="50">
        <v>2861.320068</v>
      </c>
      <c r="V175" s="50">
        <v>3147140000</v>
      </c>
      <c r="W175" s="50">
        <v>5.9099120000000767</v>
      </c>
      <c r="X175" s="50">
        <v>16.179931000000124</v>
      </c>
      <c r="Y175" s="50">
        <v>10.270019000000048</v>
      </c>
      <c r="Z175" s="50">
        <v>1925164624.0291593</v>
      </c>
      <c r="AA175" s="50">
        <v>1221975375.9708407</v>
      </c>
      <c r="AB175" s="50">
        <v>113.019997</v>
      </c>
      <c r="AC175" s="50">
        <v>113.099998</v>
      </c>
      <c r="AD175" s="50">
        <v>112.44000200000001</v>
      </c>
      <c r="AE175" s="50">
        <v>5042400</v>
      </c>
      <c r="AF175" s="50">
        <v>0.32999499999999671</v>
      </c>
      <c r="AG175" s="50">
        <v>0.65999599999999248</v>
      </c>
      <c r="AH175" s="50">
        <v>0.33000099999999577</v>
      </c>
      <c r="AI175" s="50">
        <v>3361589.8133024662</v>
      </c>
      <c r="AJ175" s="50">
        <v>1680810.1866975338</v>
      </c>
      <c r="AK175" s="50">
        <v>11.86</v>
      </c>
      <c r="AL175" s="50">
        <v>12.4</v>
      </c>
      <c r="AM175" s="50">
        <v>11.85</v>
      </c>
      <c r="AN175" s="50">
        <v>8</v>
      </c>
      <c r="AO175" s="50">
        <v>6477.38</v>
      </c>
      <c r="AP175" s="50">
        <v>6497.72</v>
      </c>
      <c r="AQ175" s="50">
        <v>6249.08</v>
      </c>
      <c r="AR175" s="50">
        <v>8</v>
      </c>
      <c r="AS175" s="50">
        <v>220.77000000000044</v>
      </c>
      <c r="AT175" s="50">
        <v>248.64000000000033</v>
      </c>
      <c r="AU175" s="50">
        <v>27.869999999999891</v>
      </c>
      <c r="AV175" s="50">
        <v>7.1936638819572565</v>
      </c>
      <c r="AW175" s="50">
        <v>0.8063361180427433</v>
      </c>
      <c r="AX175" s="50">
        <v>6.6000000000001364</v>
      </c>
    </row>
    <row r="176" spans="1:50" x14ac:dyDescent="0.25">
      <c r="A176" s="49">
        <v>43334</v>
      </c>
      <c r="B176" s="49">
        <v>6287.5</v>
      </c>
      <c r="C176" s="49">
        <v>6880</v>
      </c>
      <c r="D176" s="49">
        <v>6260</v>
      </c>
      <c r="E176" s="50">
        <v>5434</v>
      </c>
      <c r="F176" s="50">
        <v>-117.5</v>
      </c>
      <c r="G176" s="50">
        <v>620</v>
      </c>
      <c r="H176" s="50">
        <v>737.5</v>
      </c>
      <c r="I176" s="50">
        <v>2481.8268876611419</v>
      </c>
      <c r="J176" s="50">
        <v>2952.1731123388581</v>
      </c>
      <c r="K176" s="50">
        <v>12.25</v>
      </c>
      <c r="L176" s="50">
        <v>13.29</v>
      </c>
      <c r="M176" s="50">
        <v>11.97</v>
      </c>
      <c r="N176" s="50">
        <v>-0.60999999999999943</v>
      </c>
      <c r="O176" s="50">
        <v>1.3199999999999985</v>
      </c>
      <c r="P176" s="50">
        <v>1.9299999999999979</v>
      </c>
      <c r="Q176" s="50">
        <v>0.40615384615384614</v>
      </c>
      <c r="R176" s="50">
        <v>0.59384615384615391</v>
      </c>
      <c r="S176" s="50">
        <v>2861.820068</v>
      </c>
      <c r="T176" s="50">
        <v>2867.540039</v>
      </c>
      <c r="U176" s="50">
        <v>2856.0500489999999</v>
      </c>
      <c r="V176" s="50">
        <v>2689560000</v>
      </c>
      <c r="W176" s="50">
        <v>-1.1398930000000291</v>
      </c>
      <c r="X176" s="50">
        <v>11.489990000000034</v>
      </c>
      <c r="Y176" s="50">
        <v>12.629883000000063</v>
      </c>
      <c r="Z176" s="50">
        <v>1281226377.2864795</v>
      </c>
      <c r="AA176" s="50">
        <v>1408333622.7135208</v>
      </c>
      <c r="AB176" s="50">
        <v>113.269997</v>
      </c>
      <c r="AC176" s="50">
        <v>113.489998</v>
      </c>
      <c r="AD176" s="50">
        <v>113.07</v>
      </c>
      <c r="AE176" s="50">
        <v>6215600</v>
      </c>
      <c r="AF176" s="50">
        <v>0.25</v>
      </c>
      <c r="AG176" s="50">
        <v>0.47000099999999634</v>
      </c>
      <c r="AH176" s="50">
        <v>0.22000099999999634</v>
      </c>
      <c r="AI176" s="50">
        <v>4233811.2289529722</v>
      </c>
      <c r="AJ176" s="50">
        <v>1981788.7710470285</v>
      </c>
      <c r="AK176" s="50">
        <v>11.81</v>
      </c>
      <c r="AL176" s="50">
        <v>40.159999999999997</v>
      </c>
      <c r="AM176" s="50">
        <v>11.3</v>
      </c>
      <c r="AN176" s="50">
        <v>9</v>
      </c>
      <c r="AO176" s="50">
        <v>6357.59</v>
      </c>
      <c r="AP176" s="50">
        <v>6858.61</v>
      </c>
      <c r="AQ176" s="50">
        <v>6256.99</v>
      </c>
      <c r="AR176" s="50">
        <v>9</v>
      </c>
      <c r="AS176" s="50">
        <v>-119.78999999999996</v>
      </c>
      <c r="AT176" s="50">
        <v>601.61999999999989</v>
      </c>
      <c r="AU176" s="50">
        <v>721.40999999999985</v>
      </c>
      <c r="AV176" s="50">
        <v>4.0925602594045483</v>
      </c>
      <c r="AW176" s="50">
        <v>4.9074397405954517</v>
      </c>
      <c r="AX176" s="50">
        <v>5.7000000000000455</v>
      </c>
    </row>
    <row r="177" spans="1:50" x14ac:dyDescent="0.25">
      <c r="A177" s="49">
        <v>43335</v>
      </c>
      <c r="B177" s="49">
        <v>6407.5</v>
      </c>
      <c r="C177" s="49">
        <v>6470</v>
      </c>
      <c r="D177" s="49">
        <v>6220</v>
      </c>
      <c r="E177" s="50">
        <v>2262</v>
      </c>
      <c r="F177" s="50">
        <v>120</v>
      </c>
      <c r="G177" s="50">
        <v>250</v>
      </c>
      <c r="H177" s="50">
        <v>130</v>
      </c>
      <c r="I177" s="50">
        <v>1488.1578947368421</v>
      </c>
      <c r="J177" s="50">
        <v>773.84210526315792</v>
      </c>
      <c r="K177" s="50">
        <v>12.41</v>
      </c>
      <c r="L177" s="50">
        <v>12.68</v>
      </c>
      <c r="M177" s="50">
        <v>11.65</v>
      </c>
      <c r="N177" s="50">
        <v>0.16000000000000014</v>
      </c>
      <c r="O177" s="50">
        <v>1.0299999999999994</v>
      </c>
      <c r="P177" s="50">
        <v>0.86999999999999922</v>
      </c>
      <c r="Q177" s="50">
        <v>0.54210526315789476</v>
      </c>
      <c r="R177" s="50">
        <v>0.45789473684210519</v>
      </c>
      <c r="S177" s="50">
        <v>2856.9799800000001</v>
      </c>
      <c r="T177" s="50">
        <v>2868.780029</v>
      </c>
      <c r="U177" s="50">
        <v>2854.030029</v>
      </c>
      <c r="V177" s="50">
        <v>2713910000</v>
      </c>
      <c r="W177" s="50">
        <v>-4.8400879999999233</v>
      </c>
      <c r="X177" s="50">
        <v>14.75</v>
      </c>
      <c r="Y177" s="50">
        <v>19.590087999999923</v>
      </c>
      <c r="Z177" s="50">
        <v>1165698017.4308257</v>
      </c>
      <c r="AA177" s="50">
        <v>1548211982.5691741</v>
      </c>
      <c r="AB177" s="50">
        <v>112.199997</v>
      </c>
      <c r="AC177" s="50">
        <v>112.879997</v>
      </c>
      <c r="AD177" s="50">
        <v>112.05999799999999</v>
      </c>
      <c r="AE177" s="50">
        <v>5500100</v>
      </c>
      <c r="AF177" s="50">
        <v>-1.0700000000000074</v>
      </c>
      <c r="AG177" s="50">
        <v>0.81999900000000991</v>
      </c>
      <c r="AH177" s="50">
        <v>1.8899990000000173</v>
      </c>
      <c r="AI177" s="50">
        <v>1664236.0990303347</v>
      </c>
      <c r="AJ177" s="50">
        <v>3835863.900969665</v>
      </c>
      <c r="AK177" s="50">
        <v>11.6</v>
      </c>
      <c r="AL177" s="50">
        <v>11.68</v>
      </c>
      <c r="AM177" s="50">
        <v>11.44</v>
      </c>
      <c r="AN177" s="50">
        <v>8</v>
      </c>
      <c r="AO177" s="50">
        <v>6525.61</v>
      </c>
      <c r="AP177" s="50">
        <v>6552.52</v>
      </c>
      <c r="AQ177" s="50">
        <v>6348.73</v>
      </c>
      <c r="AR177" s="50">
        <v>8</v>
      </c>
      <c r="AS177" s="50">
        <v>168.01999999999953</v>
      </c>
      <c r="AT177" s="50">
        <v>203.79000000000087</v>
      </c>
      <c r="AU177" s="50">
        <v>35.770000000001346</v>
      </c>
      <c r="AV177" s="50">
        <v>6.8054767072966769</v>
      </c>
      <c r="AW177" s="50">
        <v>1.1945232927033234</v>
      </c>
      <c r="AX177" s="50">
        <v>-4.3000000000001819</v>
      </c>
    </row>
    <row r="178" spans="1:50" x14ac:dyDescent="0.25">
      <c r="A178" s="49">
        <v>43336</v>
      </c>
      <c r="B178" s="49">
        <v>6607.5</v>
      </c>
      <c r="C178" s="49">
        <v>6635</v>
      </c>
      <c r="D178" s="49">
        <v>6450</v>
      </c>
      <c r="E178" s="50">
        <v>1847</v>
      </c>
      <c r="F178" s="50">
        <v>200</v>
      </c>
      <c r="G178" s="50">
        <v>227.5</v>
      </c>
      <c r="H178" s="50">
        <v>27.5</v>
      </c>
      <c r="I178" s="50">
        <v>1647.813725490196</v>
      </c>
      <c r="J178" s="50">
        <v>199.18627450980392</v>
      </c>
      <c r="K178" s="50">
        <v>11.99</v>
      </c>
      <c r="L178" s="50">
        <v>12.17</v>
      </c>
      <c r="M178" s="50">
        <v>11.83</v>
      </c>
      <c r="N178" s="50">
        <v>-0.41999999999999993</v>
      </c>
      <c r="O178" s="50">
        <v>0.33999999999999986</v>
      </c>
      <c r="P178" s="50">
        <v>0.75999999999999979</v>
      </c>
      <c r="Q178" s="50">
        <v>0.30909090909090908</v>
      </c>
      <c r="R178" s="50">
        <v>0.69090909090909092</v>
      </c>
      <c r="S178" s="50">
        <v>2874.6899410000001</v>
      </c>
      <c r="T178" s="50">
        <v>2876.1599120000001</v>
      </c>
      <c r="U178" s="50">
        <v>2862.3500979999999</v>
      </c>
      <c r="V178" s="50">
        <v>2596190000</v>
      </c>
      <c r="W178" s="50">
        <v>17.709961000000021</v>
      </c>
      <c r="X178" s="50">
        <v>19.179932000000008</v>
      </c>
      <c r="Y178" s="50">
        <v>1.4699709999999868</v>
      </c>
      <c r="Z178" s="50">
        <v>2411379252.439105</v>
      </c>
      <c r="AA178" s="50">
        <v>184810747.56089494</v>
      </c>
      <c r="AB178" s="50">
        <v>114.160004</v>
      </c>
      <c r="AC178" s="50">
        <v>114.41999800000001</v>
      </c>
      <c r="AD178" s="50">
        <v>113.209999</v>
      </c>
      <c r="AE178" s="50">
        <v>9214700</v>
      </c>
      <c r="AF178" s="50">
        <v>1.9600070000000045</v>
      </c>
      <c r="AG178" s="50">
        <v>2.2200010000000105</v>
      </c>
      <c r="AH178" s="50">
        <v>0.25999400000000605</v>
      </c>
      <c r="AI178" s="50">
        <v>8248663.0879094349</v>
      </c>
      <c r="AJ178" s="50">
        <v>966036.9120905645</v>
      </c>
      <c r="AK178" s="50">
        <v>11.71</v>
      </c>
      <c r="AL178" s="50">
        <v>11.75</v>
      </c>
      <c r="AM178" s="50">
        <v>11.25</v>
      </c>
      <c r="AN178" s="50">
        <v>8</v>
      </c>
      <c r="AO178" s="50">
        <v>6692.62</v>
      </c>
      <c r="AP178" s="50">
        <v>6720.18</v>
      </c>
      <c r="AQ178" s="50">
        <v>6478.22</v>
      </c>
      <c r="AR178" s="50">
        <v>8</v>
      </c>
      <c r="AS178" s="50">
        <v>167.01000000000022</v>
      </c>
      <c r="AT178" s="50">
        <v>241.96000000000004</v>
      </c>
      <c r="AU178" s="50">
        <v>74.949999999999818</v>
      </c>
      <c r="AV178" s="50">
        <v>6.1079801836483583</v>
      </c>
      <c r="AW178" s="50">
        <v>1.892019816351642</v>
      </c>
      <c r="AX178" s="50">
        <v>5.3500000000001364</v>
      </c>
    </row>
    <row r="179" spans="1:50" x14ac:dyDescent="0.25">
      <c r="A179" s="49">
        <v>43339</v>
      </c>
      <c r="B179" s="49">
        <v>6720</v>
      </c>
      <c r="C179" s="49">
        <v>6760</v>
      </c>
      <c r="D179" s="49">
        <v>6645</v>
      </c>
      <c r="E179" s="50">
        <v>1687</v>
      </c>
      <c r="F179" s="50">
        <v>112.5</v>
      </c>
      <c r="G179" s="50">
        <v>152.5</v>
      </c>
      <c r="H179" s="50">
        <v>40</v>
      </c>
      <c r="I179" s="50">
        <v>1336.4545454545455</v>
      </c>
      <c r="J179" s="50">
        <v>350.54545454545456</v>
      </c>
      <c r="K179" s="50">
        <v>12.16</v>
      </c>
      <c r="L179" s="50">
        <v>12.48</v>
      </c>
      <c r="M179" s="50">
        <v>12.02</v>
      </c>
      <c r="N179" s="50">
        <v>0.16999999999999993</v>
      </c>
      <c r="O179" s="50">
        <v>0.49000000000000021</v>
      </c>
      <c r="P179" s="50">
        <v>0.32000000000000028</v>
      </c>
      <c r="Q179" s="50">
        <v>0.60493827160493818</v>
      </c>
      <c r="R179" s="50">
        <v>0.39506172839506182</v>
      </c>
      <c r="S179" s="50">
        <v>2896.73999</v>
      </c>
      <c r="T179" s="50">
        <v>2898.25</v>
      </c>
      <c r="U179" s="50">
        <v>2884.6899410000001</v>
      </c>
      <c r="V179" s="50">
        <v>2854080000</v>
      </c>
      <c r="W179" s="50">
        <v>22.050048999999944</v>
      </c>
      <c r="X179" s="50">
        <v>23.56005899999991</v>
      </c>
      <c r="Y179" s="50">
        <v>1.5100099999999657</v>
      </c>
      <c r="Z179" s="50">
        <v>2682174236.9644084</v>
      </c>
      <c r="AA179" s="50">
        <v>171905763.0355913</v>
      </c>
      <c r="AB179" s="50">
        <v>114.589996</v>
      </c>
      <c r="AC179" s="50">
        <v>114.779999</v>
      </c>
      <c r="AD179" s="50">
        <v>114.120003</v>
      </c>
      <c r="AE179" s="50">
        <v>4364000</v>
      </c>
      <c r="AF179" s="50">
        <v>0.4299919999999986</v>
      </c>
      <c r="AG179" s="50">
        <v>0.65999600000000669</v>
      </c>
      <c r="AH179" s="50">
        <v>0.23000400000000809</v>
      </c>
      <c r="AI179" s="50">
        <v>3236205.1056179563</v>
      </c>
      <c r="AJ179" s="50">
        <v>1127794.8943820433</v>
      </c>
      <c r="AK179" s="50">
        <v>11.77</v>
      </c>
      <c r="AL179" s="50">
        <v>12.34</v>
      </c>
      <c r="AM179" s="50">
        <v>11.75</v>
      </c>
      <c r="AN179" s="50">
        <v>7</v>
      </c>
      <c r="AO179" s="50">
        <v>6907.66</v>
      </c>
      <c r="AP179" s="50">
        <v>6917.78</v>
      </c>
      <c r="AQ179" s="50">
        <v>6658</v>
      </c>
      <c r="AR179" s="50">
        <v>7</v>
      </c>
      <c r="AS179" s="50">
        <v>215.03999999999996</v>
      </c>
      <c r="AT179" s="50">
        <v>259.77999999999975</v>
      </c>
      <c r="AU179" s="50">
        <v>44.739999999999782</v>
      </c>
      <c r="AV179" s="50">
        <v>5.9715618021804842</v>
      </c>
      <c r="AW179" s="50">
        <v>1.0284381978195158</v>
      </c>
      <c r="AX179" s="50">
        <v>-2.1333333333334394</v>
      </c>
    </row>
    <row r="180" spans="1:50" x14ac:dyDescent="0.25">
      <c r="A180" s="49">
        <v>43340</v>
      </c>
      <c r="B180" s="49">
        <v>7117.5</v>
      </c>
      <c r="C180" s="49">
        <v>7115</v>
      </c>
      <c r="D180" s="49">
        <v>6716.47</v>
      </c>
      <c r="E180" s="50">
        <v>3882</v>
      </c>
      <c r="F180" s="50">
        <v>397.5</v>
      </c>
      <c r="G180" s="50">
        <v>398.52999999999975</v>
      </c>
      <c r="H180" s="50">
        <v>1.0299999999997453</v>
      </c>
      <c r="I180" s="50">
        <v>3871.9928421263417</v>
      </c>
      <c r="J180" s="50">
        <v>10.007157873658565</v>
      </c>
      <c r="K180" s="50">
        <v>12.5</v>
      </c>
      <c r="L180" s="50">
        <v>12.5</v>
      </c>
      <c r="M180" s="50">
        <v>11.87</v>
      </c>
      <c r="N180" s="50">
        <v>0.33999999999999986</v>
      </c>
      <c r="O180" s="50">
        <v>0.63000000000000078</v>
      </c>
      <c r="P180" s="50">
        <v>0.29000000000000092</v>
      </c>
      <c r="Q180" s="50">
        <v>0.68478260869565177</v>
      </c>
      <c r="R180" s="50">
        <v>0.31521739130434823</v>
      </c>
      <c r="S180" s="50">
        <v>2897.5200199999999</v>
      </c>
      <c r="T180" s="50">
        <v>2903.7700199999999</v>
      </c>
      <c r="U180" s="50">
        <v>2893.5</v>
      </c>
      <c r="V180" s="50">
        <v>2683190000</v>
      </c>
      <c r="W180" s="50">
        <v>0.78002999999989697</v>
      </c>
      <c r="X180" s="50">
        <v>10.270019999999931</v>
      </c>
      <c r="Y180" s="50">
        <v>9.4899900000000343</v>
      </c>
      <c r="Z180" s="50">
        <v>1394554707.4014571</v>
      </c>
      <c r="AA180" s="50">
        <v>1288635292.5985432</v>
      </c>
      <c r="AB180" s="50">
        <v>113.68</v>
      </c>
      <c r="AC180" s="50">
        <v>114.870003</v>
      </c>
      <c r="AD180" s="50">
        <v>113.550003</v>
      </c>
      <c r="AE180" s="50">
        <v>6101400</v>
      </c>
      <c r="AF180" s="50">
        <v>-0.90999599999999248</v>
      </c>
      <c r="AG180" s="50">
        <v>1.3199999999999932</v>
      </c>
      <c r="AH180" s="50">
        <v>2.2299959999999857</v>
      </c>
      <c r="AI180" s="50">
        <v>2268692.1337376172</v>
      </c>
      <c r="AJ180" s="50">
        <v>3832707.8662623828</v>
      </c>
      <c r="AK180" s="50">
        <v>11.46</v>
      </c>
      <c r="AL180" s="50">
        <v>11.66</v>
      </c>
      <c r="AM180" s="50">
        <v>11.27</v>
      </c>
      <c r="AN180" s="50">
        <v>9</v>
      </c>
      <c r="AO180" s="50">
        <v>7076.74</v>
      </c>
      <c r="AP180" s="50">
        <v>7124.81</v>
      </c>
      <c r="AQ180" s="50">
        <v>6867.44</v>
      </c>
      <c r="AR180" s="50">
        <v>9</v>
      </c>
      <c r="AS180" s="50">
        <v>169.07999999999993</v>
      </c>
      <c r="AT180" s="50">
        <v>257.3700000000008</v>
      </c>
      <c r="AU180" s="50">
        <v>88.290000000000873</v>
      </c>
      <c r="AV180" s="50">
        <v>6.7011803506335585</v>
      </c>
      <c r="AW180" s="50">
        <v>2.298819649366441</v>
      </c>
      <c r="AX180" s="50">
        <v>16.683333333333394</v>
      </c>
    </row>
    <row r="181" spans="1:50" x14ac:dyDescent="0.25">
      <c r="A181" s="49">
        <v>43341</v>
      </c>
      <c r="B181" s="49">
        <v>7010</v>
      </c>
      <c r="C181" s="49">
        <v>7120</v>
      </c>
      <c r="D181" s="49">
        <v>6900</v>
      </c>
      <c r="E181" s="50">
        <v>2529</v>
      </c>
      <c r="F181" s="50">
        <v>-107.5</v>
      </c>
      <c r="G181" s="50">
        <v>220</v>
      </c>
      <c r="H181" s="50">
        <v>327.5</v>
      </c>
      <c r="I181" s="50">
        <v>1016.2191780821918</v>
      </c>
      <c r="J181" s="50">
        <v>1512.7808219178082</v>
      </c>
      <c r="K181" s="50">
        <v>12.25</v>
      </c>
      <c r="L181" s="50">
        <v>12.55</v>
      </c>
      <c r="M181" s="50">
        <v>12.09</v>
      </c>
      <c r="N181" s="50">
        <v>-0.25</v>
      </c>
      <c r="O181" s="50">
        <v>0.46000000000000085</v>
      </c>
      <c r="P181" s="50">
        <v>0.71000000000000085</v>
      </c>
      <c r="Q181" s="50">
        <v>0.39316239316239332</v>
      </c>
      <c r="R181" s="50">
        <v>0.60683760683760668</v>
      </c>
      <c r="S181" s="50">
        <v>2914.040039</v>
      </c>
      <c r="T181" s="50">
        <v>2916.5</v>
      </c>
      <c r="U181" s="50">
        <v>2898.3999020000001</v>
      </c>
      <c r="V181" s="50">
        <v>2791860000</v>
      </c>
      <c r="W181" s="50">
        <v>16.520019000000048</v>
      </c>
      <c r="X181" s="50">
        <v>18.979980000000069</v>
      </c>
      <c r="Y181" s="50">
        <v>2.4599610000000212</v>
      </c>
      <c r="Z181" s="50">
        <v>2471529514.1343894</v>
      </c>
      <c r="AA181" s="50">
        <v>320330485.86561084</v>
      </c>
      <c r="AB181" s="50">
        <v>114.199997</v>
      </c>
      <c r="AC181" s="50">
        <v>114.209999</v>
      </c>
      <c r="AD181" s="50">
        <v>113.849998</v>
      </c>
      <c r="AE181" s="50">
        <v>5616300</v>
      </c>
      <c r="AF181" s="50">
        <v>0.51999699999998938</v>
      </c>
      <c r="AG181" s="50">
        <v>0.52999899999998945</v>
      </c>
      <c r="AH181" s="50">
        <v>1.0002000000000066E-2</v>
      </c>
      <c r="AI181" s="50">
        <v>5512273.8359743757</v>
      </c>
      <c r="AJ181" s="50">
        <v>104026.16402562489</v>
      </c>
      <c r="AK181" s="50">
        <v>11.25</v>
      </c>
      <c r="AL181" s="50">
        <v>11.56</v>
      </c>
      <c r="AM181" s="50">
        <v>11.21</v>
      </c>
      <c r="AN181" s="50">
        <v>7</v>
      </c>
      <c r="AO181" s="50">
        <v>7035.81</v>
      </c>
      <c r="AP181" s="50">
        <v>7120.47</v>
      </c>
      <c r="AQ181" s="50">
        <v>6922.3</v>
      </c>
      <c r="AR181" s="50">
        <v>7</v>
      </c>
      <c r="AS181" s="50">
        <v>-40.929999999999382</v>
      </c>
      <c r="AT181" s="50">
        <v>198.17000000000007</v>
      </c>
      <c r="AU181" s="50">
        <v>239.09999999999945</v>
      </c>
      <c r="AV181" s="50">
        <v>3.1723877695702929</v>
      </c>
      <c r="AW181" s="50">
        <v>3.8276122304297071</v>
      </c>
      <c r="AX181" s="50">
        <v>-8.0499999999999545</v>
      </c>
    </row>
    <row r="182" spans="1:50" x14ac:dyDescent="0.25">
      <c r="A182" s="49">
        <v>43342</v>
      </c>
      <c r="B182" s="49">
        <v>6840</v>
      </c>
      <c r="C182" s="49">
        <v>7065</v>
      </c>
      <c r="D182" s="49">
        <v>6785</v>
      </c>
      <c r="E182" s="50">
        <v>2643</v>
      </c>
      <c r="F182" s="50">
        <v>-170</v>
      </c>
      <c r="G182" s="50">
        <v>280</v>
      </c>
      <c r="H182" s="50">
        <v>450</v>
      </c>
      <c r="I182" s="50">
        <v>1013.7534246575342</v>
      </c>
      <c r="J182" s="50">
        <v>1629.2465753424658</v>
      </c>
      <c r="K182" s="50">
        <v>13.53</v>
      </c>
      <c r="L182" s="50">
        <v>13.95</v>
      </c>
      <c r="M182" s="50">
        <v>12.24</v>
      </c>
      <c r="N182" s="50">
        <v>1.2799999999999994</v>
      </c>
      <c r="O182" s="50">
        <v>1.7099999999999991</v>
      </c>
      <c r="P182" s="50">
        <v>0.42999999999999972</v>
      </c>
      <c r="Q182" s="50">
        <v>0.7990654205607477</v>
      </c>
      <c r="R182" s="50">
        <v>0.2009345794392523</v>
      </c>
      <c r="S182" s="50">
        <v>2901.1298830000001</v>
      </c>
      <c r="T182" s="50">
        <v>2912.459961</v>
      </c>
      <c r="U182" s="50">
        <v>2895.219971</v>
      </c>
      <c r="V182" s="50">
        <v>2802180000</v>
      </c>
      <c r="W182" s="50">
        <v>-12.910155999999915</v>
      </c>
      <c r="X182" s="50">
        <v>17.239990000000034</v>
      </c>
      <c r="Y182" s="50">
        <v>30.15014599999995</v>
      </c>
      <c r="Z182" s="50">
        <v>1019401066.4624408</v>
      </c>
      <c r="AA182" s="50">
        <v>1782778933.5375593</v>
      </c>
      <c r="AB182" s="50">
        <v>113.639999</v>
      </c>
      <c r="AC182" s="50">
        <v>113.93</v>
      </c>
      <c r="AD182" s="50">
        <v>113.239998</v>
      </c>
      <c r="AE182" s="50">
        <v>5431600</v>
      </c>
      <c r="AF182" s="50">
        <v>-0.55999799999999311</v>
      </c>
      <c r="AG182" s="50">
        <v>0.69000200000000689</v>
      </c>
      <c r="AH182" s="50">
        <v>1.25</v>
      </c>
      <c r="AI182" s="50">
        <v>1931861.3399367754</v>
      </c>
      <c r="AJ182" s="50">
        <v>3499738.6600632248</v>
      </c>
      <c r="AK182" s="50">
        <v>11.41</v>
      </c>
      <c r="AL182" s="50">
        <v>11.53</v>
      </c>
      <c r="AM182" s="50">
        <v>11.12</v>
      </c>
      <c r="AN182" s="50">
        <v>7</v>
      </c>
      <c r="AO182" s="50">
        <v>6982.4</v>
      </c>
      <c r="AP182" s="50">
        <v>7053.86</v>
      </c>
      <c r="AQ182" s="50">
        <v>6801.17</v>
      </c>
      <c r="AR182" s="50">
        <v>7</v>
      </c>
      <c r="AS182" s="50">
        <v>-53.410000000000764</v>
      </c>
      <c r="AT182" s="50">
        <v>252.6899999999996</v>
      </c>
      <c r="AU182" s="50">
        <v>306.10000000000036</v>
      </c>
      <c r="AV182" s="50">
        <v>3.1654646647219837</v>
      </c>
      <c r="AW182" s="50">
        <v>3.8345353352780163</v>
      </c>
      <c r="AX182" s="50">
        <v>-6.9000000000000909</v>
      </c>
    </row>
    <row r="183" spans="1:50" x14ac:dyDescent="0.25">
      <c r="A183" s="49">
        <v>43343</v>
      </c>
      <c r="B183" s="49">
        <v>7047.5</v>
      </c>
      <c r="C183" s="49">
        <v>7090</v>
      </c>
      <c r="D183" s="49">
        <v>6875</v>
      </c>
      <c r="E183" s="50">
        <v>2647</v>
      </c>
      <c r="F183" s="50">
        <v>207.5</v>
      </c>
      <c r="G183" s="50">
        <v>250</v>
      </c>
      <c r="H183" s="50">
        <v>42.5</v>
      </c>
      <c r="I183" s="50">
        <v>2262.3931623931626</v>
      </c>
      <c r="J183" s="50">
        <v>384.60683760683759</v>
      </c>
      <c r="K183" s="50">
        <v>12.86</v>
      </c>
      <c r="L183" s="50">
        <v>14.03</v>
      </c>
      <c r="M183" s="50">
        <v>12.82</v>
      </c>
      <c r="N183" s="50">
        <v>-0.66999999999999993</v>
      </c>
      <c r="O183" s="50">
        <v>1.2099999999999991</v>
      </c>
      <c r="P183" s="50">
        <v>1.879999999999999</v>
      </c>
      <c r="Q183" s="50">
        <v>0.39158576051779931</v>
      </c>
      <c r="R183" s="50">
        <v>0.60841423948220075</v>
      </c>
      <c r="S183" s="50">
        <v>2901.5200199999999</v>
      </c>
      <c r="T183" s="50">
        <v>2906.320068</v>
      </c>
      <c r="U183" s="50">
        <v>2891.7299800000001</v>
      </c>
      <c r="V183" s="50">
        <v>2880260000</v>
      </c>
      <c r="W183" s="50">
        <v>0.39013699999986784</v>
      </c>
      <c r="X183" s="50">
        <v>14.590087999999923</v>
      </c>
      <c r="Y183" s="50">
        <v>14.199951000000056</v>
      </c>
      <c r="Z183" s="50">
        <v>1459645360.7749474</v>
      </c>
      <c r="AA183" s="50">
        <v>1420614639.2250526</v>
      </c>
      <c r="AB183" s="50">
        <v>113.510002</v>
      </c>
      <c r="AC183" s="50">
        <v>114.05999799999999</v>
      </c>
      <c r="AD183" s="50">
        <v>113.44000200000001</v>
      </c>
      <c r="AE183" s="50">
        <v>5048700</v>
      </c>
      <c r="AF183" s="50">
        <v>-0.12999700000000303</v>
      </c>
      <c r="AG183" s="50">
        <v>0.61999599999998622</v>
      </c>
      <c r="AH183" s="50">
        <v>0.74999299999998925</v>
      </c>
      <c r="AI183" s="50">
        <v>2284816.7432001182</v>
      </c>
      <c r="AJ183" s="50">
        <v>2763883.2567998818</v>
      </c>
      <c r="AK183" s="50">
        <v>10.96</v>
      </c>
      <c r="AL183" s="50">
        <v>11.29</v>
      </c>
      <c r="AM183" s="50">
        <v>10.95</v>
      </c>
      <c r="AN183" s="50">
        <v>6</v>
      </c>
      <c r="AO183" s="50">
        <v>7013.97</v>
      </c>
      <c r="AP183" s="50">
        <v>7084.18</v>
      </c>
      <c r="AQ183" s="50">
        <v>6899.04</v>
      </c>
      <c r="AR183" s="50">
        <v>6</v>
      </c>
      <c r="AS183" s="50">
        <v>31.570000000000618</v>
      </c>
      <c r="AT183" s="50">
        <v>185.14000000000033</v>
      </c>
      <c r="AU183" s="50">
        <v>153.56999999999971</v>
      </c>
      <c r="AV183" s="50">
        <v>3.2796197336954971</v>
      </c>
      <c r="AW183" s="50">
        <v>2.7203802663045029</v>
      </c>
      <c r="AX183" s="50">
        <v>5.1500000000000909</v>
      </c>
    </row>
    <row r="184" spans="1:50" x14ac:dyDescent="0.25">
      <c r="A184" s="49">
        <v>43347</v>
      </c>
      <c r="B184" s="49">
        <v>7350</v>
      </c>
      <c r="C184" s="49">
        <v>7415</v>
      </c>
      <c r="D184" s="49">
        <v>7195</v>
      </c>
      <c r="E184" s="50">
        <v>3708</v>
      </c>
      <c r="F184" s="50">
        <v>302.5</v>
      </c>
      <c r="G184" s="50">
        <v>367.5</v>
      </c>
      <c r="H184" s="50">
        <v>65</v>
      </c>
      <c r="I184" s="50">
        <v>3150.7283236994222</v>
      </c>
      <c r="J184" s="50">
        <v>557.27167630057806</v>
      </c>
      <c r="K184" s="50">
        <v>13.16</v>
      </c>
      <c r="L184" s="50">
        <v>14.35</v>
      </c>
      <c r="M184" s="50">
        <v>13.12</v>
      </c>
      <c r="N184" s="50">
        <v>0.30000000000000071</v>
      </c>
      <c r="O184" s="50">
        <v>1.4900000000000002</v>
      </c>
      <c r="P184" s="50">
        <v>1.1899999999999995</v>
      </c>
      <c r="Q184" s="50">
        <v>0.55597014925373145</v>
      </c>
      <c r="R184" s="50">
        <v>0.4440298507462685</v>
      </c>
      <c r="S184" s="50">
        <v>2896.719971</v>
      </c>
      <c r="T184" s="50">
        <v>2900.179932</v>
      </c>
      <c r="U184" s="50">
        <v>2885.1298830000001</v>
      </c>
      <c r="V184" s="50">
        <v>3077060000</v>
      </c>
      <c r="W184" s="50">
        <v>-4.8000489999999445</v>
      </c>
      <c r="X184" s="50">
        <v>15.050048999999944</v>
      </c>
      <c r="Y184" s="50">
        <v>19.850097999999889</v>
      </c>
      <c r="Z184" s="50">
        <v>1326925751.227926</v>
      </c>
      <c r="AA184" s="50">
        <v>1750134248.772074</v>
      </c>
      <c r="AB184" s="50">
        <v>112.93</v>
      </c>
      <c r="AC184" s="50">
        <v>113.07</v>
      </c>
      <c r="AD184" s="50">
        <v>112.610001</v>
      </c>
      <c r="AE184" s="50">
        <v>6617500</v>
      </c>
      <c r="AF184" s="50">
        <v>-0.58000199999999325</v>
      </c>
      <c r="AG184" s="50">
        <v>0.45999899999999627</v>
      </c>
      <c r="AH184" s="50">
        <v>1.0400009999999895</v>
      </c>
      <c r="AI184" s="50">
        <v>2029362.2550000027</v>
      </c>
      <c r="AJ184" s="50">
        <v>4588137.7449999973</v>
      </c>
      <c r="AK184" s="50">
        <v>11.42</v>
      </c>
      <c r="AL184" s="50">
        <v>11.73</v>
      </c>
      <c r="AM184" s="50">
        <v>11.38</v>
      </c>
      <c r="AN184" s="50">
        <v>8</v>
      </c>
      <c r="AO184" s="50">
        <v>7358.5</v>
      </c>
      <c r="AP184" s="50">
        <v>7403.97</v>
      </c>
      <c r="AQ184" s="50">
        <v>7236.9</v>
      </c>
      <c r="AR184" s="50">
        <v>8</v>
      </c>
      <c r="AS184" s="50">
        <v>344.52999999999975</v>
      </c>
      <c r="AT184" s="50">
        <v>390</v>
      </c>
      <c r="AU184" s="50">
        <v>45.470000000000255</v>
      </c>
      <c r="AV184" s="50">
        <v>7.1646726525363356</v>
      </c>
      <c r="AW184" s="50">
        <v>0.8353273474636641</v>
      </c>
      <c r="AX184" s="50">
        <v>-9.2000000000000455</v>
      </c>
    </row>
    <row r="185" spans="1:50" x14ac:dyDescent="0.25">
      <c r="A185" s="49">
        <v>43348</v>
      </c>
      <c r="B185" s="49">
        <v>6920</v>
      </c>
      <c r="C185" s="49">
        <v>7395</v>
      </c>
      <c r="D185" s="49">
        <v>6830</v>
      </c>
      <c r="E185" s="50">
        <v>4536</v>
      </c>
      <c r="F185" s="50">
        <v>-430</v>
      </c>
      <c r="G185" s="50">
        <v>565</v>
      </c>
      <c r="H185" s="50">
        <v>995</v>
      </c>
      <c r="I185" s="50">
        <v>1642.8461538461538</v>
      </c>
      <c r="J185" s="50">
        <v>2893.1538461538462</v>
      </c>
      <c r="K185" s="50">
        <v>13.91</v>
      </c>
      <c r="L185" s="50">
        <v>14.3</v>
      </c>
      <c r="M185" s="50">
        <v>13.23</v>
      </c>
      <c r="N185" s="50">
        <v>0.75</v>
      </c>
      <c r="O185" s="50">
        <v>1.1400000000000006</v>
      </c>
      <c r="P185" s="50">
        <v>0.39000000000000057</v>
      </c>
      <c r="Q185" s="50">
        <v>0.74509803921568607</v>
      </c>
      <c r="R185" s="50">
        <v>0.25490196078431393</v>
      </c>
      <c r="S185" s="50">
        <v>2888.6000979999999</v>
      </c>
      <c r="T185" s="50">
        <v>2894.209961</v>
      </c>
      <c r="U185" s="50">
        <v>2876.919922</v>
      </c>
      <c r="V185" s="50">
        <v>3241250000</v>
      </c>
      <c r="W185" s="50">
        <v>-8.1198730000000978</v>
      </c>
      <c r="X185" s="50">
        <v>17.290038999999979</v>
      </c>
      <c r="Y185" s="50">
        <v>25.409912000000077</v>
      </c>
      <c r="Z185" s="50">
        <v>1312445040.2472327</v>
      </c>
      <c r="AA185" s="50">
        <v>1928804959.7527673</v>
      </c>
      <c r="AB185" s="50">
        <v>113.32</v>
      </c>
      <c r="AC185" s="50">
        <v>113.44000200000001</v>
      </c>
      <c r="AD185" s="50">
        <v>113.120003</v>
      </c>
      <c r="AE185" s="50">
        <v>4459200</v>
      </c>
      <c r="AF185" s="50">
        <v>0.38999999999998636</v>
      </c>
      <c r="AG185" s="50">
        <v>0.51000200000000007</v>
      </c>
      <c r="AH185" s="50">
        <v>0.12000200000001371</v>
      </c>
      <c r="AI185" s="50">
        <v>3609819.8081281241</v>
      </c>
      <c r="AJ185" s="50">
        <v>849380.19187187601</v>
      </c>
      <c r="AK185" s="50">
        <v>11.24</v>
      </c>
      <c r="AL185" s="50">
        <v>11.43</v>
      </c>
      <c r="AM185" s="50">
        <v>11.21</v>
      </c>
      <c r="AN185" s="50">
        <v>11</v>
      </c>
      <c r="AO185" s="50">
        <v>6687.01</v>
      </c>
      <c r="AP185" s="50">
        <v>7386.97</v>
      </c>
      <c r="AQ185" s="50">
        <v>6679.63</v>
      </c>
      <c r="AR185" s="50">
        <v>11</v>
      </c>
      <c r="AS185" s="50">
        <v>-671.48999999999978</v>
      </c>
      <c r="AT185" s="50">
        <v>707.34000000000015</v>
      </c>
      <c r="AU185" s="50">
        <v>1378.83</v>
      </c>
      <c r="AV185" s="50">
        <v>3.7296768719711246</v>
      </c>
      <c r="AW185" s="50">
        <v>7.2703231280288749</v>
      </c>
      <c r="AX185" s="50">
        <v>5.8500000000001364</v>
      </c>
    </row>
    <row r="186" spans="1:50" x14ac:dyDescent="0.25">
      <c r="A186" s="49">
        <v>43349</v>
      </c>
      <c r="B186" s="49">
        <v>6407.5</v>
      </c>
      <c r="C186" s="49">
        <v>6937.85</v>
      </c>
      <c r="D186" s="49">
        <v>6230</v>
      </c>
      <c r="E186" s="50">
        <v>7342</v>
      </c>
      <c r="F186" s="50">
        <v>-512.5</v>
      </c>
      <c r="G186" s="50">
        <v>707.85000000000036</v>
      </c>
      <c r="H186" s="50">
        <v>1220.3500000000004</v>
      </c>
      <c r="I186" s="50">
        <v>2695.2778238771916</v>
      </c>
      <c r="J186" s="50">
        <v>4646.7221761228084</v>
      </c>
      <c r="K186" s="50">
        <v>14.65</v>
      </c>
      <c r="L186" s="50">
        <v>15.41</v>
      </c>
      <c r="M186" s="50">
        <v>13.72</v>
      </c>
      <c r="N186" s="50">
        <v>0.74000000000000021</v>
      </c>
      <c r="O186" s="50">
        <v>1.6899999999999995</v>
      </c>
      <c r="P186" s="50">
        <v>0.94999999999999929</v>
      </c>
      <c r="Q186" s="50">
        <v>0.64015151515151525</v>
      </c>
      <c r="R186" s="50">
        <v>0.35984848484848475</v>
      </c>
      <c r="S186" s="50">
        <v>2878.0500489999999</v>
      </c>
      <c r="T186" s="50">
        <v>2892.0500489999999</v>
      </c>
      <c r="U186" s="50">
        <v>2867.290039</v>
      </c>
      <c r="V186" s="50">
        <v>3139590000</v>
      </c>
      <c r="W186" s="50">
        <v>-10.550048999999944</v>
      </c>
      <c r="X186" s="50">
        <v>24.760009999999966</v>
      </c>
      <c r="Y186" s="50">
        <v>35.31005899999991</v>
      </c>
      <c r="Z186" s="50">
        <v>1294093399.4249291</v>
      </c>
      <c r="AA186" s="50">
        <v>1845496600.5750709</v>
      </c>
      <c r="AB186" s="50">
        <v>113.540001</v>
      </c>
      <c r="AC186" s="50">
        <v>114.260002</v>
      </c>
      <c r="AD186" s="50">
        <v>113.279999</v>
      </c>
      <c r="AE186" s="50">
        <v>4784700</v>
      </c>
      <c r="AF186" s="50">
        <v>0.22000100000001055</v>
      </c>
      <c r="AG186" s="50">
        <v>0.9800029999999964</v>
      </c>
      <c r="AH186" s="50">
        <v>0.76000199999998586</v>
      </c>
      <c r="AI186" s="50">
        <v>2694831.540196741</v>
      </c>
      <c r="AJ186" s="50">
        <v>2089868.4598032588</v>
      </c>
      <c r="AK186" s="50">
        <v>11.54</v>
      </c>
      <c r="AL186" s="50">
        <v>11.54</v>
      </c>
      <c r="AM186" s="50">
        <v>11.24</v>
      </c>
      <c r="AN186" s="50">
        <v>11</v>
      </c>
      <c r="AO186" s="50">
        <v>6498.62</v>
      </c>
      <c r="AP186" s="50">
        <v>6704.79</v>
      </c>
      <c r="AQ186" s="50">
        <v>6279.08</v>
      </c>
      <c r="AR186" s="50">
        <v>11</v>
      </c>
      <c r="AS186" s="50">
        <v>-188.39000000000033</v>
      </c>
      <c r="AT186" s="50">
        <v>425.71000000000004</v>
      </c>
      <c r="AU186" s="50">
        <v>614.10000000000036</v>
      </c>
      <c r="AV186" s="50">
        <v>4.5035246823938975</v>
      </c>
      <c r="AW186" s="50">
        <v>6.4964753176061025</v>
      </c>
      <c r="AX186" s="50">
        <v>8.4500000000000455</v>
      </c>
    </row>
    <row r="187" spans="1:50" x14ac:dyDescent="0.25">
      <c r="A187" s="49">
        <v>43350</v>
      </c>
      <c r="B187" s="49">
        <v>6402.5</v>
      </c>
      <c r="C187" s="49">
        <v>6500</v>
      </c>
      <c r="D187" s="49">
        <v>6280</v>
      </c>
      <c r="E187" s="50">
        <v>2032</v>
      </c>
      <c r="F187" s="50">
        <v>-5</v>
      </c>
      <c r="G187" s="50">
        <v>220</v>
      </c>
      <c r="H187" s="50">
        <v>225</v>
      </c>
      <c r="I187" s="50">
        <v>1004.5842696629213</v>
      </c>
      <c r="J187" s="50">
        <v>1027.4157303370787</v>
      </c>
      <c r="K187" s="50">
        <v>14.88</v>
      </c>
      <c r="L187" s="50">
        <v>15.63</v>
      </c>
      <c r="M187" s="50">
        <v>14.31</v>
      </c>
      <c r="N187" s="50">
        <v>0.23000000000000043</v>
      </c>
      <c r="O187" s="50">
        <v>1.3200000000000003</v>
      </c>
      <c r="P187" s="50">
        <v>1.0899999999999999</v>
      </c>
      <c r="Q187" s="50">
        <v>0.5477178423236515</v>
      </c>
      <c r="R187" s="50">
        <v>0.45228215767634844</v>
      </c>
      <c r="S187" s="50">
        <v>2871.679932</v>
      </c>
      <c r="T187" s="50">
        <v>2883.8100589999999</v>
      </c>
      <c r="U187" s="50">
        <v>2864.1201169999999</v>
      </c>
      <c r="V187" s="50">
        <v>2946270000</v>
      </c>
      <c r="W187" s="50">
        <v>-6.3701169999999365</v>
      </c>
      <c r="X187" s="50">
        <v>19.689941999999974</v>
      </c>
      <c r="Y187" s="50">
        <v>26.06005899999991</v>
      </c>
      <c r="Z187" s="50">
        <v>1268019325.6463549</v>
      </c>
      <c r="AA187" s="50">
        <v>1678250674.3536448</v>
      </c>
      <c r="AB187" s="50">
        <v>113.230003</v>
      </c>
      <c r="AC187" s="50">
        <v>113.599998</v>
      </c>
      <c r="AD187" s="50">
        <v>112.970001</v>
      </c>
      <c r="AE187" s="50">
        <v>3714000</v>
      </c>
      <c r="AF187" s="50">
        <v>-0.30999800000000732</v>
      </c>
      <c r="AG187" s="50">
        <v>0.62999700000000303</v>
      </c>
      <c r="AH187" s="50">
        <v>0.93999500000001035</v>
      </c>
      <c r="AI187" s="50">
        <v>1490331.7074227075</v>
      </c>
      <c r="AJ187" s="50">
        <v>2223668.2925772923</v>
      </c>
      <c r="AK187" s="50">
        <v>11.3</v>
      </c>
      <c r="AL187" s="50">
        <v>11.83</v>
      </c>
      <c r="AM187" s="50">
        <v>11.28</v>
      </c>
      <c r="AN187" s="50">
        <v>9</v>
      </c>
      <c r="AO187" s="50">
        <v>6396.27</v>
      </c>
      <c r="AP187" s="50">
        <v>6530.64</v>
      </c>
      <c r="AQ187" s="50">
        <v>6329.69</v>
      </c>
      <c r="AR187" s="50">
        <v>9</v>
      </c>
      <c r="AS187" s="50">
        <v>-102.34999999999945</v>
      </c>
      <c r="AT187" s="50">
        <v>200.95000000000073</v>
      </c>
      <c r="AU187" s="50">
        <v>303.30000000000018</v>
      </c>
      <c r="AV187" s="50">
        <v>3.5866137828458173</v>
      </c>
      <c r="AW187" s="50">
        <v>5.4133862171541827</v>
      </c>
      <c r="AX187" s="50">
        <v>-6.25</v>
      </c>
    </row>
    <row r="188" spans="1:50" x14ac:dyDescent="0.25">
      <c r="A188" s="49">
        <v>43353</v>
      </c>
      <c r="B188" s="49">
        <v>6245</v>
      </c>
      <c r="C188" s="49">
        <v>6375</v>
      </c>
      <c r="D188" s="49">
        <v>6180</v>
      </c>
      <c r="E188" s="50">
        <v>1885</v>
      </c>
      <c r="F188" s="50">
        <v>-157.5</v>
      </c>
      <c r="G188" s="50">
        <v>195</v>
      </c>
      <c r="H188" s="50">
        <v>352.5</v>
      </c>
      <c r="I188" s="50">
        <v>671.36986301369859</v>
      </c>
      <c r="J188" s="50">
        <v>1213.6301369863013</v>
      </c>
      <c r="K188" s="50">
        <v>14.16</v>
      </c>
      <c r="L188" s="50">
        <v>15.2</v>
      </c>
      <c r="M188" s="50">
        <v>13.93</v>
      </c>
      <c r="N188" s="50">
        <v>-0.72000000000000064</v>
      </c>
      <c r="O188" s="50">
        <v>1.2699999999999996</v>
      </c>
      <c r="P188" s="50">
        <v>1.9900000000000002</v>
      </c>
      <c r="Q188" s="50">
        <v>0.38957055214723918</v>
      </c>
      <c r="R188" s="50">
        <v>0.61042944785276088</v>
      </c>
      <c r="S188" s="50">
        <v>2877.1298830000001</v>
      </c>
      <c r="T188" s="50">
        <v>2886.929932</v>
      </c>
      <c r="U188" s="50">
        <v>2875.9399410000001</v>
      </c>
      <c r="V188" s="50">
        <v>2731400000</v>
      </c>
      <c r="W188" s="50">
        <v>5.4499510000000555</v>
      </c>
      <c r="X188" s="50">
        <v>15.25</v>
      </c>
      <c r="Y188" s="50">
        <v>9.8000489999999445</v>
      </c>
      <c r="Z188" s="50">
        <v>1662825090.681463</v>
      </c>
      <c r="AA188" s="50">
        <v>1068574909.318537</v>
      </c>
      <c r="AB188" s="50">
        <v>113.150002</v>
      </c>
      <c r="AC188" s="50">
        <v>113.43</v>
      </c>
      <c r="AD188" s="50">
        <v>113</v>
      </c>
      <c r="AE188" s="50">
        <v>2316500</v>
      </c>
      <c r="AF188" s="50">
        <v>-8.000099999999577E-2</v>
      </c>
      <c r="AG188" s="50">
        <v>0.43000000000000682</v>
      </c>
      <c r="AH188" s="50">
        <v>0.51000100000000259</v>
      </c>
      <c r="AI188" s="50">
        <v>1059674.4046017034</v>
      </c>
      <c r="AJ188" s="50">
        <v>1256825.5953982966</v>
      </c>
      <c r="AK188" s="50">
        <v>11.33</v>
      </c>
      <c r="AL188" s="50">
        <v>11.57</v>
      </c>
      <c r="AM188" s="50">
        <v>11.33</v>
      </c>
      <c r="AN188" s="50">
        <v>9</v>
      </c>
      <c r="AO188" s="50">
        <v>6305.57</v>
      </c>
      <c r="AP188" s="50">
        <v>6334.85</v>
      </c>
      <c r="AQ188" s="50">
        <v>6238.54</v>
      </c>
      <c r="AR188" s="50">
        <v>9</v>
      </c>
      <c r="AS188" s="50">
        <v>-90.700000000000728</v>
      </c>
      <c r="AT188" s="50">
        <v>96.3100000000004</v>
      </c>
      <c r="AU188" s="50">
        <v>187.01000000000113</v>
      </c>
      <c r="AV188" s="50">
        <v>3.0594027954256635</v>
      </c>
      <c r="AW188" s="50">
        <v>5.9405972045743365</v>
      </c>
      <c r="AX188" s="50">
        <v>-2.3000000000001819</v>
      </c>
    </row>
    <row r="189" spans="1:50" x14ac:dyDescent="0.25">
      <c r="A189" s="49">
        <v>43354</v>
      </c>
      <c r="B189" s="49">
        <v>6225</v>
      </c>
      <c r="C189" s="49">
        <v>6385</v>
      </c>
      <c r="D189" s="49">
        <v>6130</v>
      </c>
      <c r="E189" s="50">
        <v>2345</v>
      </c>
      <c r="F189" s="50">
        <v>-20</v>
      </c>
      <c r="G189" s="50">
        <v>255</v>
      </c>
      <c r="H189" s="50">
        <v>275</v>
      </c>
      <c r="I189" s="50">
        <v>1128.2547169811321</v>
      </c>
      <c r="J189" s="50">
        <v>1216.7452830188679</v>
      </c>
      <c r="K189" s="50">
        <v>13.22</v>
      </c>
      <c r="L189" s="50">
        <v>14.92</v>
      </c>
      <c r="M189" s="50">
        <v>13.21</v>
      </c>
      <c r="N189" s="50">
        <v>-0.9399999999999995</v>
      </c>
      <c r="O189" s="50">
        <v>1.7099999999999991</v>
      </c>
      <c r="P189" s="50">
        <v>2.6499999999999986</v>
      </c>
      <c r="Q189" s="50">
        <v>0.3922018348623853</v>
      </c>
      <c r="R189" s="50">
        <v>0.60779816513761464</v>
      </c>
      <c r="S189" s="50">
        <v>2887.889893</v>
      </c>
      <c r="T189" s="50">
        <v>2892.5200199999999</v>
      </c>
      <c r="U189" s="50">
        <v>2866.780029</v>
      </c>
      <c r="V189" s="50">
        <v>2899660000</v>
      </c>
      <c r="W189" s="50">
        <v>10.760009999999966</v>
      </c>
      <c r="X189" s="50">
        <v>25.739990999999918</v>
      </c>
      <c r="Y189" s="50">
        <v>14.979980999999952</v>
      </c>
      <c r="Z189" s="50">
        <v>1832938939.7188191</v>
      </c>
      <c r="AA189" s="50">
        <v>1066721060.281181</v>
      </c>
      <c r="AB189" s="50">
        <v>113.220001</v>
      </c>
      <c r="AC189" s="50">
        <v>113.370003</v>
      </c>
      <c r="AD189" s="50">
        <v>112.41999800000001</v>
      </c>
      <c r="AE189" s="50">
        <v>3791300</v>
      </c>
      <c r="AF189" s="50">
        <v>6.9998999999995704E-2</v>
      </c>
      <c r="AG189" s="50">
        <v>0.95000499999999022</v>
      </c>
      <c r="AH189" s="50">
        <v>0.88000599999999451</v>
      </c>
      <c r="AI189" s="50">
        <v>1968159.7304606328</v>
      </c>
      <c r="AJ189" s="50">
        <v>1823140.2695393672</v>
      </c>
      <c r="AK189" s="50">
        <v>11.26</v>
      </c>
      <c r="AL189" s="50">
        <v>11.35</v>
      </c>
      <c r="AM189" s="50">
        <v>11.16</v>
      </c>
      <c r="AN189" s="50">
        <v>10</v>
      </c>
      <c r="AO189" s="50">
        <v>6282.92</v>
      </c>
      <c r="AP189" s="50">
        <v>6390.8</v>
      </c>
      <c r="AQ189" s="50">
        <v>6190.15</v>
      </c>
      <c r="AR189" s="50">
        <v>10</v>
      </c>
      <c r="AS189" s="50">
        <v>-22.649999999999636</v>
      </c>
      <c r="AT189" s="50">
        <v>200.65000000000055</v>
      </c>
      <c r="AU189" s="50">
        <v>223.30000000000018</v>
      </c>
      <c r="AV189" s="50">
        <v>4.7328694421512019</v>
      </c>
      <c r="AW189" s="50">
        <v>5.2671305578487981</v>
      </c>
      <c r="AX189" s="50">
        <v>-6.75</v>
      </c>
    </row>
    <row r="190" spans="1:50" x14ac:dyDescent="0.25">
      <c r="A190" s="49">
        <v>43355</v>
      </c>
      <c r="B190" s="49">
        <v>6290</v>
      </c>
      <c r="C190" s="49">
        <v>6335</v>
      </c>
      <c r="D190" s="49">
        <v>6175</v>
      </c>
      <c r="E190" s="50">
        <v>1692</v>
      </c>
      <c r="F190" s="50">
        <v>65</v>
      </c>
      <c r="G190" s="50">
        <v>160</v>
      </c>
      <c r="H190" s="50">
        <v>95</v>
      </c>
      <c r="I190" s="50">
        <v>1061.6470588235295</v>
      </c>
      <c r="J190" s="50">
        <v>630.35294117647061</v>
      </c>
      <c r="K190" s="50">
        <v>13.14</v>
      </c>
      <c r="L190" s="50">
        <v>13.86</v>
      </c>
      <c r="M190" s="50">
        <v>12.91</v>
      </c>
      <c r="N190" s="50">
        <v>-8.0000000000000071E-2</v>
      </c>
      <c r="O190" s="50">
        <v>0.94999999999999929</v>
      </c>
      <c r="P190" s="50">
        <v>1.0299999999999994</v>
      </c>
      <c r="Q190" s="50">
        <v>0.47979797979797978</v>
      </c>
      <c r="R190" s="50">
        <v>0.52020202020202022</v>
      </c>
      <c r="S190" s="50">
        <v>2888.919922</v>
      </c>
      <c r="T190" s="50">
        <v>2894.6499020000001</v>
      </c>
      <c r="U190" s="50">
        <v>2879.1999510000001</v>
      </c>
      <c r="V190" s="50">
        <v>3264930000</v>
      </c>
      <c r="W190" s="50">
        <v>1.0300290000000132</v>
      </c>
      <c r="X190" s="50">
        <v>15.449951000000056</v>
      </c>
      <c r="Y190" s="50">
        <v>14.419922000000042</v>
      </c>
      <c r="Z190" s="50">
        <v>1688758720.8164568</v>
      </c>
      <c r="AA190" s="50">
        <v>1576171279.1835432</v>
      </c>
      <c r="AB190" s="50">
        <v>114.16999800000001</v>
      </c>
      <c r="AC190" s="50">
        <v>114.389999</v>
      </c>
      <c r="AD190" s="50">
        <v>113.05999799999999</v>
      </c>
      <c r="AE190" s="50">
        <v>6315900</v>
      </c>
      <c r="AF190" s="50">
        <v>0.94999700000001042</v>
      </c>
      <c r="AG190" s="50">
        <v>1.33000100000001</v>
      </c>
      <c r="AH190" s="50">
        <v>0.38000399999999956</v>
      </c>
      <c r="AI190" s="50">
        <v>4912355.9965614229</v>
      </c>
      <c r="AJ190" s="50">
        <v>1403544.0034385771</v>
      </c>
      <c r="AK190" s="50">
        <v>11.18</v>
      </c>
      <c r="AL190" s="50">
        <v>11.26</v>
      </c>
      <c r="AM190" s="50">
        <v>11.02</v>
      </c>
      <c r="AN190" s="50">
        <v>10</v>
      </c>
      <c r="AO190" s="50">
        <v>6328.93</v>
      </c>
      <c r="AP190" s="50">
        <v>6341.05</v>
      </c>
      <c r="AQ190" s="50">
        <v>6204.23</v>
      </c>
      <c r="AR190" s="50">
        <v>10</v>
      </c>
      <c r="AS190" s="50">
        <v>46.010000000000218</v>
      </c>
      <c r="AT190" s="50">
        <v>136.82000000000062</v>
      </c>
      <c r="AU190" s="50">
        <v>90.8100000000004</v>
      </c>
      <c r="AV190" s="50">
        <v>6.0106312876158681</v>
      </c>
      <c r="AW190" s="50">
        <v>3.9893687123841319</v>
      </c>
      <c r="AX190" s="50">
        <v>5.75</v>
      </c>
    </row>
    <row r="191" spans="1:50" x14ac:dyDescent="0.25">
      <c r="A191" s="49">
        <v>43356</v>
      </c>
      <c r="B191" s="49">
        <v>6422.5</v>
      </c>
      <c r="C191" s="49">
        <v>6520</v>
      </c>
      <c r="D191" s="49">
        <v>6295</v>
      </c>
      <c r="E191" s="50">
        <v>2553</v>
      </c>
      <c r="F191" s="50">
        <v>132.5</v>
      </c>
      <c r="G191" s="50">
        <v>230</v>
      </c>
      <c r="H191" s="50">
        <v>97.5</v>
      </c>
      <c r="I191" s="50">
        <v>1792.9465648854962</v>
      </c>
      <c r="J191" s="50">
        <v>760.05343511450383</v>
      </c>
      <c r="K191" s="50">
        <v>12.37</v>
      </c>
      <c r="L191" s="50">
        <v>12.91</v>
      </c>
      <c r="M191" s="50">
        <v>12.3</v>
      </c>
      <c r="N191" s="50">
        <v>-0.77000000000000135</v>
      </c>
      <c r="O191" s="50">
        <v>0.60999999999999943</v>
      </c>
      <c r="P191" s="50">
        <v>1.3800000000000008</v>
      </c>
      <c r="Q191" s="50">
        <v>0.30653266331658258</v>
      </c>
      <c r="R191" s="50">
        <v>0.69346733668341742</v>
      </c>
      <c r="S191" s="50">
        <v>2904.179932</v>
      </c>
      <c r="T191" s="50">
        <v>2906.76001</v>
      </c>
      <c r="U191" s="50">
        <v>2896.389893</v>
      </c>
      <c r="V191" s="50">
        <v>3254930000</v>
      </c>
      <c r="W191" s="50">
        <v>15.260009999999966</v>
      </c>
      <c r="X191" s="50">
        <v>17.840087999999923</v>
      </c>
      <c r="Y191" s="50">
        <v>2.5800779999999577</v>
      </c>
      <c r="Z191" s="50">
        <v>2843671184.3498282</v>
      </c>
      <c r="AA191" s="50">
        <v>411258815.65017205</v>
      </c>
      <c r="AB191" s="50">
        <v>113.760002</v>
      </c>
      <c r="AC191" s="50">
        <v>114.779999</v>
      </c>
      <c r="AD191" s="50">
        <v>113.58000199999999</v>
      </c>
      <c r="AE191" s="50">
        <v>5635900</v>
      </c>
      <c r="AF191" s="50">
        <v>-0.40999600000000669</v>
      </c>
      <c r="AG191" s="50">
        <v>1.1999970000000104</v>
      </c>
      <c r="AH191" s="50">
        <v>1.6099930000000171</v>
      </c>
      <c r="AI191" s="50">
        <v>2406792.5837102593</v>
      </c>
      <c r="AJ191" s="50">
        <v>3229107.4162897402</v>
      </c>
      <c r="AK191" s="50">
        <v>11.15</v>
      </c>
      <c r="AL191" s="50">
        <v>11.59</v>
      </c>
      <c r="AM191" s="50">
        <v>11</v>
      </c>
      <c r="AN191" s="50">
        <v>9</v>
      </c>
      <c r="AO191" s="50">
        <v>6486.62</v>
      </c>
      <c r="AP191" s="50">
        <v>6523.52</v>
      </c>
      <c r="AQ191" s="50">
        <v>6328.73</v>
      </c>
      <c r="AR191" s="50">
        <v>9</v>
      </c>
      <c r="AS191" s="50">
        <v>157.6899999999996</v>
      </c>
      <c r="AT191" s="50">
        <v>194.79000000000087</v>
      </c>
      <c r="AU191" s="50">
        <v>37.100000000001273</v>
      </c>
      <c r="AV191" s="50">
        <v>7.5600931476130562</v>
      </c>
      <c r="AW191" s="50">
        <v>1.4399068523869436</v>
      </c>
      <c r="AX191" s="50">
        <v>14.200000000000045</v>
      </c>
    </row>
    <row r="192" spans="1:50" x14ac:dyDescent="0.25">
      <c r="A192" s="49">
        <v>43357</v>
      </c>
      <c r="B192" s="49">
        <v>6530</v>
      </c>
      <c r="C192" s="49">
        <v>6575</v>
      </c>
      <c r="D192" s="49">
        <v>6345</v>
      </c>
      <c r="E192" s="50">
        <v>2211</v>
      </c>
      <c r="F192" s="50">
        <v>107.5</v>
      </c>
      <c r="G192" s="50">
        <v>230</v>
      </c>
      <c r="H192" s="50">
        <v>122.5</v>
      </c>
      <c r="I192" s="50">
        <v>1442.6382978723404</v>
      </c>
      <c r="J192" s="50">
        <v>768.36170212765956</v>
      </c>
      <c r="K192" s="50">
        <v>12.07</v>
      </c>
      <c r="L192" s="50">
        <v>13.15</v>
      </c>
      <c r="M192" s="50">
        <v>11.93</v>
      </c>
      <c r="N192" s="50">
        <v>-0.29999999999999893</v>
      </c>
      <c r="O192" s="50">
        <v>1.2200000000000006</v>
      </c>
      <c r="P192" s="50">
        <v>1.5199999999999996</v>
      </c>
      <c r="Q192" s="50">
        <v>0.44525547445255492</v>
      </c>
      <c r="R192" s="50">
        <v>0.55474452554744502</v>
      </c>
      <c r="S192" s="50">
        <v>2904.9799800000001</v>
      </c>
      <c r="T192" s="50">
        <v>2908.3000489999999</v>
      </c>
      <c r="U192" s="50">
        <v>2895.7700199999999</v>
      </c>
      <c r="V192" s="50">
        <v>3149800000</v>
      </c>
      <c r="W192" s="50">
        <v>0.80004800000006071</v>
      </c>
      <c r="X192" s="50">
        <v>12.530029000000013</v>
      </c>
      <c r="Y192" s="50">
        <v>11.729980999999952</v>
      </c>
      <c r="Z192" s="50">
        <v>1626837142.4496567</v>
      </c>
      <c r="AA192" s="50">
        <v>1522962857.5503433</v>
      </c>
      <c r="AB192" s="50">
        <v>113.019997</v>
      </c>
      <c r="AC192" s="50">
        <v>113.900002</v>
      </c>
      <c r="AD192" s="50">
        <v>112.910004</v>
      </c>
      <c r="AE192" s="50">
        <v>5375600</v>
      </c>
      <c r="AF192" s="50">
        <v>-0.74000499999999647</v>
      </c>
      <c r="AG192" s="50">
        <v>0.98999799999999993</v>
      </c>
      <c r="AH192" s="50">
        <v>1.7300029999999964</v>
      </c>
      <c r="AI192" s="50">
        <v>1956555.6221486707</v>
      </c>
      <c r="AJ192" s="50">
        <v>3419044.3778513288</v>
      </c>
      <c r="AK192" s="50">
        <v>10.84</v>
      </c>
      <c r="AL192" s="50">
        <v>11.15</v>
      </c>
      <c r="AM192" s="50">
        <v>9.09</v>
      </c>
      <c r="AN192" s="50">
        <v>8</v>
      </c>
      <c r="AO192" s="50">
        <v>6492.37</v>
      </c>
      <c r="AP192" s="50">
        <v>6579.99</v>
      </c>
      <c r="AQ192" s="50">
        <v>6414.83</v>
      </c>
      <c r="AR192" s="50">
        <v>8</v>
      </c>
      <c r="AS192" s="50">
        <v>5.75</v>
      </c>
      <c r="AT192" s="50">
        <v>165.15999999999985</v>
      </c>
      <c r="AU192" s="50">
        <v>159.40999999999985</v>
      </c>
      <c r="AV192" s="50">
        <v>4.0708629879532925</v>
      </c>
      <c r="AW192" s="50">
        <v>3.929137012046708</v>
      </c>
      <c r="AX192" s="50">
        <v>-7.8499999999999091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B121A-55A4-4311-A936-A3C884004465}">
  <dimension ref="A1:I156"/>
  <sheetViews>
    <sheetView workbookViewId="0">
      <selection activeCell="D42" sqref="D42"/>
    </sheetView>
  </sheetViews>
  <sheetFormatPr defaultRowHeight="15" x14ac:dyDescent="0.25"/>
  <cols>
    <col min="1" max="1" width="11" bestFit="1" customWidth="1"/>
    <col min="2" max="2" width="10.7109375" bestFit="1" customWidth="1"/>
    <col min="3" max="3" width="12.28515625" bestFit="1" customWidth="1"/>
    <col min="4" max="4" width="15.85546875" bestFit="1" customWidth="1"/>
    <col min="5" max="5" width="15.42578125" bestFit="1" customWidth="1"/>
    <col min="6" max="6" width="8.85546875" bestFit="1" customWidth="1"/>
    <col min="7" max="7" width="10.7109375" bestFit="1" customWidth="1"/>
    <col min="8" max="8" width="8.85546875" bestFit="1" customWidth="1"/>
    <col min="9" max="9" width="12" bestFit="1" customWidth="1"/>
  </cols>
  <sheetData>
    <row r="1" spans="1:9" x14ac:dyDescent="0.25">
      <c r="A1" t="s">
        <v>203</v>
      </c>
      <c r="B1" t="s">
        <v>204</v>
      </c>
      <c r="C1" t="s">
        <v>205</v>
      </c>
      <c r="D1" s="16" t="s">
        <v>206</v>
      </c>
      <c r="E1" s="16" t="s">
        <v>207</v>
      </c>
      <c r="F1" s="17" t="s">
        <v>208</v>
      </c>
      <c r="G1" s="17" t="s">
        <v>212</v>
      </c>
      <c r="H1" t="s">
        <v>209</v>
      </c>
      <c r="I1" t="s">
        <v>210</v>
      </c>
    </row>
    <row r="2" spans="1:9" x14ac:dyDescent="0.25">
      <c r="A2">
        <v>1512936000</v>
      </c>
      <c r="B2">
        <v>420260</v>
      </c>
      <c r="C2">
        <v>420260</v>
      </c>
      <c r="D2" s="18">
        <v>43079.833333333328</v>
      </c>
      <c r="E2" s="18">
        <v>43079.666666666701</v>
      </c>
      <c r="F2" s="17">
        <v>16</v>
      </c>
      <c r="G2" s="19">
        <f>DATE(YEAR(E2),MONTH(E2),DAY(E2))</f>
        <v>43079</v>
      </c>
      <c r="H2" t="s">
        <v>211</v>
      </c>
      <c r="I2">
        <v>15190.080078125</v>
      </c>
    </row>
    <row r="3" spans="1:9" x14ac:dyDescent="0.25">
      <c r="A3">
        <v>1513022400</v>
      </c>
      <c r="B3">
        <v>420284</v>
      </c>
      <c r="C3">
        <v>420284</v>
      </c>
      <c r="D3" s="18">
        <v>43080.833333333328</v>
      </c>
      <c r="E3" s="18">
        <v>43080.666666666701</v>
      </c>
      <c r="F3" s="17">
        <v>16</v>
      </c>
      <c r="G3" s="19">
        <f t="shared" ref="G3:G66" si="0">DATE(YEAR(E3),MONTH(E3),DAY(E3))</f>
        <v>43080</v>
      </c>
      <c r="H3" t="s">
        <v>211</v>
      </c>
      <c r="I3">
        <v>16930</v>
      </c>
    </row>
    <row r="4" spans="1:9" x14ac:dyDescent="0.25">
      <c r="A4">
        <v>1513108800</v>
      </c>
      <c r="B4">
        <v>420308</v>
      </c>
      <c r="C4">
        <v>420308</v>
      </c>
      <c r="D4" s="18">
        <v>43081.833333333328</v>
      </c>
      <c r="E4" s="18">
        <v>43081.666666666701</v>
      </c>
      <c r="F4" s="17">
        <v>16</v>
      </c>
      <c r="G4" s="19">
        <f t="shared" si="0"/>
        <v>43081</v>
      </c>
      <c r="H4" t="s">
        <v>211</v>
      </c>
      <c r="I4">
        <v>17300</v>
      </c>
    </row>
    <row r="5" spans="1:9" x14ac:dyDescent="0.25">
      <c r="A5">
        <v>1513195200</v>
      </c>
      <c r="B5">
        <v>420332</v>
      </c>
      <c r="C5">
        <v>420332</v>
      </c>
      <c r="D5" s="18">
        <v>43082.833333333328</v>
      </c>
      <c r="E5" s="18">
        <v>43082.666666666701</v>
      </c>
      <c r="F5" s="17">
        <v>16</v>
      </c>
      <c r="G5" s="19">
        <f t="shared" si="0"/>
        <v>43082</v>
      </c>
      <c r="H5" t="s">
        <v>211</v>
      </c>
      <c r="I5">
        <v>16280</v>
      </c>
    </row>
    <row r="6" spans="1:9" x14ac:dyDescent="0.25">
      <c r="A6">
        <v>1513281600</v>
      </c>
      <c r="B6">
        <v>420356</v>
      </c>
      <c r="C6">
        <v>420356</v>
      </c>
      <c r="D6" s="18">
        <v>43083.833333333328</v>
      </c>
      <c r="E6" s="18">
        <v>43083.666666666701</v>
      </c>
      <c r="F6" s="17">
        <v>16</v>
      </c>
      <c r="G6" s="19">
        <f t="shared" si="0"/>
        <v>43083</v>
      </c>
      <c r="H6" t="s">
        <v>211</v>
      </c>
      <c r="I6">
        <v>16439.970703125</v>
      </c>
    </row>
    <row r="7" spans="1:9" x14ac:dyDescent="0.25">
      <c r="A7">
        <v>1513368000</v>
      </c>
      <c r="B7">
        <v>420380</v>
      </c>
      <c r="C7">
        <v>420380</v>
      </c>
      <c r="D7" s="18">
        <v>43084.833333333328</v>
      </c>
      <c r="E7" s="18">
        <v>43084.666666666701</v>
      </c>
      <c r="F7" s="17">
        <v>16</v>
      </c>
      <c r="G7" s="19">
        <f t="shared" si="0"/>
        <v>43084</v>
      </c>
      <c r="H7" t="s">
        <v>211</v>
      </c>
      <c r="I7">
        <v>17601.98046875</v>
      </c>
    </row>
    <row r="8" spans="1:9" x14ac:dyDescent="0.25">
      <c r="A8">
        <v>1513454400</v>
      </c>
      <c r="B8">
        <v>420404</v>
      </c>
      <c r="C8">
        <v>420404</v>
      </c>
      <c r="D8" s="18">
        <v>43085.833333333328</v>
      </c>
      <c r="E8" s="18">
        <v>43085.666666666701</v>
      </c>
      <c r="F8" s="17">
        <v>16</v>
      </c>
      <c r="G8" s="19">
        <f t="shared" si="0"/>
        <v>43085</v>
      </c>
      <c r="H8" t="s">
        <v>211</v>
      </c>
      <c r="I8">
        <v>19180.9609375</v>
      </c>
    </row>
    <row r="9" spans="1:9" x14ac:dyDescent="0.25">
      <c r="A9">
        <v>1513540800</v>
      </c>
      <c r="B9">
        <v>420428</v>
      </c>
      <c r="C9">
        <v>420428</v>
      </c>
      <c r="D9" s="18">
        <v>43086.833333333328</v>
      </c>
      <c r="E9" s="18">
        <v>43086.666666666701</v>
      </c>
      <c r="F9" s="17">
        <v>16</v>
      </c>
      <c r="G9" s="19">
        <f t="shared" si="0"/>
        <v>43086</v>
      </c>
      <c r="H9" t="s">
        <v>211</v>
      </c>
      <c r="I9">
        <v>18876.220703125</v>
      </c>
    </row>
    <row r="10" spans="1:9" x14ac:dyDescent="0.25">
      <c r="A10">
        <v>1513627200</v>
      </c>
      <c r="B10">
        <v>420452</v>
      </c>
      <c r="C10">
        <v>420452</v>
      </c>
      <c r="D10" s="18">
        <v>43087.833333333328</v>
      </c>
      <c r="E10" s="18">
        <v>43087.666666666701</v>
      </c>
      <c r="F10" s="17">
        <v>16</v>
      </c>
      <c r="G10" s="19">
        <f t="shared" si="0"/>
        <v>43087</v>
      </c>
      <c r="H10" t="s">
        <v>211</v>
      </c>
      <c r="I10">
        <v>18769.720703125</v>
      </c>
    </row>
    <row r="11" spans="1:9" x14ac:dyDescent="0.25">
      <c r="A11">
        <v>1513713600</v>
      </c>
      <c r="B11">
        <v>420476</v>
      </c>
      <c r="C11">
        <v>420476</v>
      </c>
      <c r="D11" s="18">
        <v>43088.833333333328</v>
      </c>
      <c r="E11" s="18">
        <v>43088.666666666701</v>
      </c>
      <c r="F11" s="17">
        <v>16</v>
      </c>
      <c r="G11" s="19">
        <f t="shared" si="0"/>
        <v>43088</v>
      </c>
      <c r="H11" t="s">
        <v>211</v>
      </c>
      <c r="I11">
        <v>18000</v>
      </c>
    </row>
    <row r="12" spans="1:9" x14ac:dyDescent="0.25">
      <c r="A12">
        <v>1513800000</v>
      </c>
      <c r="B12">
        <v>420500</v>
      </c>
      <c r="C12">
        <v>420500</v>
      </c>
      <c r="D12" s="18">
        <v>43089.833333333328</v>
      </c>
      <c r="E12" s="18">
        <v>43089.666666666701</v>
      </c>
      <c r="F12" s="17">
        <v>16</v>
      </c>
      <c r="G12" s="19">
        <f t="shared" si="0"/>
        <v>43089</v>
      </c>
      <c r="H12" t="s">
        <v>211</v>
      </c>
      <c r="I12">
        <v>16799.890625</v>
      </c>
    </row>
    <row r="13" spans="1:9" x14ac:dyDescent="0.25">
      <c r="A13">
        <v>1513886400</v>
      </c>
      <c r="B13">
        <v>420524</v>
      </c>
      <c r="C13">
        <v>420524</v>
      </c>
      <c r="D13" s="18">
        <v>43090.833333333328</v>
      </c>
      <c r="E13" s="18">
        <v>43090.666666666701</v>
      </c>
      <c r="F13" s="17">
        <v>16</v>
      </c>
      <c r="G13" s="19">
        <f t="shared" si="0"/>
        <v>43090</v>
      </c>
      <c r="H13" t="s">
        <v>211</v>
      </c>
      <c r="I13">
        <v>15444.599609375</v>
      </c>
    </row>
    <row r="14" spans="1:9" x14ac:dyDescent="0.25">
      <c r="A14">
        <v>1513972800</v>
      </c>
      <c r="B14">
        <v>420548</v>
      </c>
      <c r="C14">
        <v>420548</v>
      </c>
      <c r="D14" s="18">
        <v>43091.833333333328</v>
      </c>
      <c r="E14" s="18">
        <v>43091.666666666701</v>
      </c>
      <c r="F14" s="17">
        <v>16</v>
      </c>
      <c r="G14" s="19">
        <f t="shared" si="0"/>
        <v>43091</v>
      </c>
      <c r="H14" t="s">
        <v>211</v>
      </c>
      <c r="I14">
        <v>13406.990234375</v>
      </c>
    </row>
    <row r="15" spans="1:9" x14ac:dyDescent="0.25">
      <c r="A15">
        <v>1514059200</v>
      </c>
      <c r="B15">
        <v>420572</v>
      </c>
      <c r="C15">
        <v>420572</v>
      </c>
      <c r="D15" s="18">
        <v>43092.833333333328</v>
      </c>
      <c r="E15" s="18">
        <v>43092.666666666701</v>
      </c>
      <c r="F15" s="17">
        <v>16</v>
      </c>
      <c r="G15" s="19">
        <f t="shared" si="0"/>
        <v>43092</v>
      </c>
      <c r="H15" t="s">
        <v>211</v>
      </c>
      <c r="I15">
        <v>15035</v>
      </c>
    </row>
    <row r="16" spans="1:9" x14ac:dyDescent="0.25">
      <c r="A16">
        <v>1514145600</v>
      </c>
      <c r="B16">
        <v>420596</v>
      </c>
      <c r="C16">
        <v>420596</v>
      </c>
      <c r="D16" s="18">
        <v>43093.833333333328</v>
      </c>
      <c r="E16" s="18">
        <v>43093.666666666701</v>
      </c>
      <c r="F16" s="17">
        <v>16</v>
      </c>
      <c r="G16" s="19">
        <f t="shared" si="0"/>
        <v>43093</v>
      </c>
      <c r="H16" t="s">
        <v>211</v>
      </c>
      <c r="I16">
        <v>12900</v>
      </c>
    </row>
    <row r="17" spans="1:9" x14ac:dyDescent="0.25">
      <c r="A17">
        <v>1514232000</v>
      </c>
      <c r="B17">
        <v>420620</v>
      </c>
      <c r="C17">
        <v>420620</v>
      </c>
      <c r="D17" s="18">
        <v>43094.833333333328</v>
      </c>
      <c r="E17" s="18">
        <v>43094.666666666701</v>
      </c>
      <c r="F17" s="17">
        <v>16</v>
      </c>
      <c r="G17" s="19">
        <f t="shared" si="0"/>
        <v>43094</v>
      </c>
      <c r="H17" t="s">
        <v>211</v>
      </c>
      <c r="I17">
        <v>14100</v>
      </c>
    </row>
    <row r="18" spans="1:9" x14ac:dyDescent="0.25">
      <c r="A18">
        <v>1514318400</v>
      </c>
      <c r="B18">
        <v>420644</v>
      </c>
      <c r="C18">
        <v>420644</v>
      </c>
      <c r="D18" s="18">
        <v>43095.833333333328</v>
      </c>
      <c r="E18" s="18">
        <v>43095.666666666701</v>
      </c>
      <c r="F18" s="17">
        <v>16</v>
      </c>
      <c r="G18" s="19">
        <f t="shared" si="0"/>
        <v>43095</v>
      </c>
      <c r="H18" t="s">
        <v>211</v>
      </c>
      <c r="I18">
        <v>15868.66015625</v>
      </c>
    </row>
    <row r="19" spans="1:9" x14ac:dyDescent="0.25">
      <c r="A19">
        <v>1514404800</v>
      </c>
      <c r="B19">
        <v>420668</v>
      </c>
      <c r="C19">
        <v>420668</v>
      </c>
      <c r="D19" s="18">
        <v>43096.833333333328</v>
      </c>
      <c r="E19" s="18">
        <v>43096.666666666701</v>
      </c>
      <c r="F19" s="17">
        <v>16</v>
      </c>
      <c r="G19" s="19">
        <f t="shared" si="0"/>
        <v>43096</v>
      </c>
      <c r="H19" t="s">
        <v>211</v>
      </c>
      <c r="I19">
        <v>14880</v>
      </c>
    </row>
    <row r="20" spans="1:9" x14ac:dyDescent="0.25">
      <c r="A20">
        <v>1514491200</v>
      </c>
      <c r="B20">
        <v>420692</v>
      </c>
      <c r="C20">
        <v>420692</v>
      </c>
      <c r="D20" s="18">
        <v>43097.833333333328</v>
      </c>
      <c r="E20" s="18">
        <v>43097.666666666701</v>
      </c>
      <c r="F20" s="17">
        <v>16</v>
      </c>
      <c r="G20" s="19">
        <f t="shared" si="0"/>
        <v>43097</v>
      </c>
      <c r="H20" t="s">
        <v>211</v>
      </c>
      <c r="I20">
        <v>13945.3095703125</v>
      </c>
    </row>
    <row r="21" spans="1:9" x14ac:dyDescent="0.25">
      <c r="A21">
        <v>1514577600</v>
      </c>
      <c r="B21">
        <v>420716</v>
      </c>
      <c r="C21">
        <v>420716</v>
      </c>
      <c r="D21" s="18">
        <v>43098.833333333328</v>
      </c>
      <c r="E21" s="18">
        <v>43098.666666666701</v>
      </c>
      <c r="F21" s="17">
        <v>16</v>
      </c>
      <c r="G21" s="19">
        <f t="shared" si="0"/>
        <v>43098</v>
      </c>
      <c r="H21" t="s">
        <v>211</v>
      </c>
      <c r="I21">
        <v>14607.1298828125</v>
      </c>
    </row>
    <row r="22" spans="1:9" x14ac:dyDescent="0.25">
      <c r="A22">
        <v>1514664000</v>
      </c>
      <c r="B22">
        <v>420740</v>
      </c>
      <c r="C22">
        <v>420740</v>
      </c>
      <c r="D22" s="18">
        <v>43099.833333333328</v>
      </c>
      <c r="E22" s="18">
        <v>43099.666666666701</v>
      </c>
      <c r="F22" s="17">
        <v>16</v>
      </c>
      <c r="G22" s="19">
        <f t="shared" si="0"/>
        <v>43099</v>
      </c>
      <c r="H22" t="s">
        <v>211</v>
      </c>
      <c r="I22">
        <v>13194.9697265625</v>
      </c>
    </row>
    <row r="23" spans="1:9" x14ac:dyDescent="0.25">
      <c r="A23">
        <v>1514750400</v>
      </c>
      <c r="B23">
        <v>420764</v>
      </c>
      <c r="C23">
        <v>420764</v>
      </c>
      <c r="D23" s="18">
        <v>43100.833333333328</v>
      </c>
      <c r="E23" s="18">
        <v>43100.666666666701</v>
      </c>
      <c r="F23" s="17">
        <v>16</v>
      </c>
      <c r="G23" s="19">
        <f t="shared" si="0"/>
        <v>43100</v>
      </c>
      <c r="H23" t="s">
        <v>211</v>
      </c>
      <c r="I23">
        <v>13958.33984375</v>
      </c>
    </row>
    <row r="24" spans="1:9" x14ac:dyDescent="0.25">
      <c r="A24">
        <v>1514836800</v>
      </c>
      <c r="B24">
        <v>420788</v>
      </c>
      <c r="C24">
        <v>420788</v>
      </c>
      <c r="D24" s="18">
        <v>43101.833333333328</v>
      </c>
      <c r="E24" s="18">
        <v>43101.666666666701</v>
      </c>
      <c r="F24" s="17">
        <v>16</v>
      </c>
      <c r="G24" s="19">
        <f t="shared" si="0"/>
        <v>43101</v>
      </c>
      <c r="H24" t="s">
        <v>211</v>
      </c>
      <c r="I24">
        <v>13313.6904296875</v>
      </c>
    </row>
    <row r="25" spans="1:9" x14ac:dyDescent="0.25">
      <c r="A25">
        <v>1514923200</v>
      </c>
      <c r="B25">
        <v>420812</v>
      </c>
      <c r="C25">
        <v>420812</v>
      </c>
      <c r="D25" s="18">
        <v>43102.833333333328</v>
      </c>
      <c r="E25" s="18">
        <v>43102.666666666701</v>
      </c>
      <c r="F25" s="17">
        <v>16</v>
      </c>
      <c r="G25" s="19">
        <f t="shared" si="0"/>
        <v>43102</v>
      </c>
      <c r="H25" t="s">
        <v>211</v>
      </c>
      <c r="I25">
        <v>14880</v>
      </c>
    </row>
    <row r="26" spans="1:9" x14ac:dyDescent="0.25">
      <c r="A26">
        <v>1515009600</v>
      </c>
      <c r="B26">
        <v>420836</v>
      </c>
      <c r="C26">
        <v>420836</v>
      </c>
      <c r="D26" s="18">
        <v>43103.833333333328</v>
      </c>
      <c r="E26" s="18">
        <v>43103.666666666701</v>
      </c>
      <c r="F26" s="17">
        <v>16</v>
      </c>
      <c r="G26" s="19">
        <f t="shared" si="0"/>
        <v>43103</v>
      </c>
      <c r="H26" t="s">
        <v>211</v>
      </c>
      <c r="I26">
        <v>14784.2900390625</v>
      </c>
    </row>
    <row r="27" spans="1:9" x14ac:dyDescent="0.25">
      <c r="A27">
        <v>1515096000</v>
      </c>
      <c r="B27">
        <v>420860</v>
      </c>
      <c r="C27">
        <v>420860</v>
      </c>
      <c r="D27" s="18">
        <v>43104.833333333328</v>
      </c>
      <c r="E27" s="18">
        <v>43104.666666666701</v>
      </c>
      <c r="F27" s="17">
        <v>16</v>
      </c>
      <c r="G27" s="19">
        <f t="shared" si="0"/>
        <v>43104</v>
      </c>
      <c r="H27" t="s">
        <v>211</v>
      </c>
      <c r="I27">
        <v>15000.849609375</v>
      </c>
    </row>
    <row r="28" spans="1:9" x14ac:dyDescent="0.25">
      <c r="A28">
        <v>1515182400</v>
      </c>
      <c r="B28">
        <v>420884</v>
      </c>
      <c r="C28">
        <v>420884</v>
      </c>
      <c r="D28" s="18">
        <v>43105.833333333328</v>
      </c>
      <c r="E28" s="18">
        <v>43105.666666666701</v>
      </c>
      <c r="F28" s="17">
        <v>16</v>
      </c>
      <c r="G28" s="19">
        <f t="shared" si="0"/>
        <v>43105</v>
      </c>
      <c r="H28" t="s">
        <v>211</v>
      </c>
      <c r="I28">
        <v>16483.9296875</v>
      </c>
    </row>
    <row r="29" spans="1:9" x14ac:dyDescent="0.25">
      <c r="A29">
        <v>1515268800</v>
      </c>
      <c r="B29">
        <v>420908</v>
      </c>
      <c r="C29">
        <v>420908</v>
      </c>
      <c r="D29" s="18">
        <v>43106.833333333328</v>
      </c>
      <c r="E29" s="18">
        <v>43106.666666666701</v>
      </c>
      <c r="F29" s="17">
        <v>16</v>
      </c>
      <c r="G29" s="19">
        <f t="shared" si="0"/>
        <v>43106</v>
      </c>
      <c r="H29" t="s">
        <v>211</v>
      </c>
      <c r="I29">
        <v>16724.98046875</v>
      </c>
    </row>
    <row r="30" spans="1:9" x14ac:dyDescent="0.25">
      <c r="A30">
        <v>1515355200</v>
      </c>
      <c r="B30">
        <v>420932</v>
      </c>
      <c r="C30">
        <v>420932</v>
      </c>
      <c r="D30" s="18">
        <v>43107.833333333328</v>
      </c>
      <c r="E30" s="18">
        <v>43107.666666666701</v>
      </c>
      <c r="F30" s="17">
        <v>16</v>
      </c>
      <c r="G30" s="19">
        <f t="shared" si="0"/>
        <v>43107</v>
      </c>
      <c r="H30" t="s">
        <v>211</v>
      </c>
      <c r="I30">
        <v>16139.990234375</v>
      </c>
    </row>
    <row r="31" spans="1:9" x14ac:dyDescent="0.25">
      <c r="A31">
        <v>1515441600</v>
      </c>
      <c r="B31">
        <v>420956</v>
      </c>
      <c r="C31">
        <v>420956</v>
      </c>
      <c r="D31" s="18">
        <v>43108.833333333328</v>
      </c>
      <c r="E31" s="18">
        <v>43108.666666666701</v>
      </c>
      <c r="F31" s="17">
        <v>16</v>
      </c>
      <c r="G31" s="19">
        <f t="shared" si="0"/>
        <v>43108</v>
      </c>
      <c r="H31" t="s">
        <v>211</v>
      </c>
      <c r="I31">
        <v>15129</v>
      </c>
    </row>
    <row r="32" spans="1:9" x14ac:dyDescent="0.25">
      <c r="A32">
        <v>1515528000</v>
      </c>
      <c r="B32">
        <v>420980</v>
      </c>
      <c r="C32">
        <v>420980</v>
      </c>
      <c r="D32" s="18">
        <v>43109.833333333328</v>
      </c>
      <c r="E32" s="18">
        <v>43109.666666666701</v>
      </c>
      <c r="F32" s="17">
        <v>16</v>
      </c>
      <c r="G32" s="19">
        <f t="shared" si="0"/>
        <v>43109</v>
      </c>
      <c r="H32" t="s">
        <v>211</v>
      </c>
      <c r="I32">
        <v>14710.0498046875</v>
      </c>
    </row>
    <row r="33" spans="1:9" x14ac:dyDescent="0.25">
      <c r="A33">
        <v>1515614400</v>
      </c>
      <c r="B33">
        <v>421004</v>
      </c>
      <c r="C33">
        <v>421004</v>
      </c>
      <c r="D33" s="18">
        <v>43110.833333333328</v>
      </c>
      <c r="E33" s="18">
        <v>43110.666666666701</v>
      </c>
      <c r="F33" s="17">
        <v>16</v>
      </c>
      <c r="G33" s="19">
        <f t="shared" si="0"/>
        <v>43110</v>
      </c>
      <c r="H33" t="s">
        <v>211</v>
      </c>
      <c r="I33">
        <v>14326.76953125</v>
      </c>
    </row>
    <row r="34" spans="1:9" x14ac:dyDescent="0.25">
      <c r="A34">
        <v>1515700800</v>
      </c>
      <c r="B34">
        <v>421028</v>
      </c>
      <c r="C34">
        <v>421028</v>
      </c>
      <c r="D34" s="18">
        <v>43111.833333333328</v>
      </c>
      <c r="E34" s="18">
        <v>43111.666666666701</v>
      </c>
      <c r="F34" s="17">
        <v>16</v>
      </c>
      <c r="G34" s="19">
        <f t="shared" si="0"/>
        <v>43111</v>
      </c>
      <c r="H34" t="s">
        <v>211</v>
      </c>
      <c r="I34">
        <v>13424.830078125</v>
      </c>
    </row>
    <row r="35" spans="1:9" x14ac:dyDescent="0.25">
      <c r="A35">
        <v>1515787200</v>
      </c>
      <c r="B35">
        <v>421052</v>
      </c>
      <c r="C35">
        <v>421052</v>
      </c>
      <c r="D35" s="18">
        <v>43112.833333333328</v>
      </c>
      <c r="E35" s="18">
        <v>43112.666666666701</v>
      </c>
      <c r="F35" s="17">
        <v>16</v>
      </c>
      <c r="G35" s="19">
        <f t="shared" si="0"/>
        <v>43112</v>
      </c>
      <c r="H35" t="s">
        <v>211</v>
      </c>
      <c r="I35">
        <v>13785.76953125</v>
      </c>
    </row>
    <row r="36" spans="1:9" x14ac:dyDescent="0.25">
      <c r="A36">
        <v>1515873600</v>
      </c>
      <c r="B36">
        <v>421076</v>
      </c>
      <c r="C36">
        <v>421076</v>
      </c>
      <c r="D36" s="18">
        <v>43113.833333333328</v>
      </c>
      <c r="E36" s="18">
        <v>43113.666666666701</v>
      </c>
      <c r="F36" s="17">
        <v>16</v>
      </c>
      <c r="G36" s="19">
        <f t="shared" si="0"/>
        <v>43113</v>
      </c>
      <c r="H36" t="s">
        <v>211</v>
      </c>
      <c r="I36">
        <v>14097.580078125</v>
      </c>
    </row>
    <row r="37" spans="1:9" x14ac:dyDescent="0.25">
      <c r="A37">
        <v>1515960000</v>
      </c>
      <c r="B37">
        <v>421100</v>
      </c>
      <c r="C37">
        <v>421100</v>
      </c>
      <c r="D37" s="18">
        <v>43114.833333333328</v>
      </c>
      <c r="E37" s="18">
        <v>43114.666666666701</v>
      </c>
      <c r="F37" s="17">
        <v>16</v>
      </c>
      <c r="G37" s="19">
        <f t="shared" si="0"/>
        <v>43114</v>
      </c>
      <c r="H37" t="s">
        <v>211</v>
      </c>
      <c r="I37">
        <v>13334.650390625</v>
      </c>
    </row>
    <row r="38" spans="1:9" x14ac:dyDescent="0.25">
      <c r="A38">
        <v>1516046400</v>
      </c>
      <c r="B38">
        <v>421124</v>
      </c>
      <c r="C38">
        <v>421124</v>
      </c>
      <c r="D38" s="18">
        <v>43115.833333333328</v>
      </c>
      <c r="E38" s="18">
        <v>43115.666666666701</v>
      </c>
      <c r="F38" s="17">
        <v>16</v>
      </c>
      <c r="G38" s="19">
        <f t="shared" si="0"/>
        <v>43115</v>
      </c>
      <c r="H38" t="s">
        <v>211</v>
      </c>
      <c r="I38">
        <v>13948.9599609375</v>
      </c>
    </row>
    <row r="39" spans="1:9" x14ac:dyDescent="0.25">
      <c r="A39">
        <v>1516132800</v>
      </c>
      <c r="B39">
        <v>421148</v>
      </c>
      <c r="C39">
        <v>421148</v>
      </c>
      <c r="D39" s="18">
        <v>43116.833333333328</v>
      </c>
      <c r="E39" s="18">
        <v>43116.666666666701</v>
      </c>
      <c r="F39" s="17">
        <v>16</v>
      </c>
      <c r="G39" s="19">
        <f t="shared" si="0"/>
        <v>43116</v>
      </c>
      <c r="H39" t="s">
        <v>211</v>
      </c>
      <c r="I39">
        <v>11388.919921875</v>
      </c>
    </row>
    <row r="40" spans="1:9" x14ac:dyDescent="0.25">
      <c r="A40">
        <v>1516219200</v>
      </c>
      <c r="B40">
        <v>421172</v>
      </c>
      <c r="C40">
        <v>421172</v>
      </c>
      <c r="D40" s="18">
        <v>43117.833333333328</v>
      </c>
      <c r="E40" s="18">
        <v>43117.666666666701</v>
      </c>
      <c r="F40" s="17">
        <v>16</v>
      </c>
      <c r="G40" s="19">
        <f t="shared" si="0"/>
        <v>43117</v>
      </c>
      <c r="H40" t="s">
        <v>211</v>
      </c>
      <c r="I40">
        <v>10430.0302734375</v>
      </c>
    </row>
    <row r="41" spans="1:9" x14ac:dyDescent="0.25">
      <c r="A41">
        <v>1516305600</v>
      </c>
      <c r="B41">
        <v>421196</v>
      </c>
      <c r="C41">
        <v>421196</v>
      </c>
      <c r="D41" s="18">
        <v>43118.833333333328</v>
      </c>
      <c r="E41" s="18">
        <v>43118.666666666701</v>
      </c>
      <c r="F41" s="17">
        <v>16</v>
      </c>
      <c r="G41" s="19">
        <f t="shared" si="0"/>
        <v>43118</v>
      </c>
      <c r="H41" t="s">
        <v>211</v>
      </c>
      <c r="I41">
        <v>11800.0302734375</v>
      </c>
    </row>
    <row r="42" spans="1:9" x14ac:dyDescent="0.25">
      <c r="A42">
        <v>1516392000</v>
      </c>
      <c r="B42">
        <v>421220</v>
      </c>
      <c r="C42">
        <v>421220</v>
      </c>
      <c r="D42" s="18">
        <v>43119.833333333328</v>
      </c>
      <c r="E42" s="18">
        <v>43119.666666666701</v>
      </c>
      <c r="F42" s="17">
        <v>16</v>
      </c>
      <c r="G42" s="19">
        <f t="shared" si="0"/>
        <v>43119</v>
      </c>
      <c r="H42" t="s">
        <v>211</v>
      </c>
      <c r="I42">
        <v>11278.009765625</v>
      </c>
    </row>
    <row r="43" spans="1:9" x14ac:dyDescent="0.25">
      <c r="A43">
        <v>1516478400</v>
      </c>
      <c r="B43">
        <v>421244</v>
      </c>
      <c r="C43">
        <v>421244</v>
      </c>
      <c r="D43" s="18">
        <v>43120.833333333328</v>
      </c>
      <c r="E43" s="18">
        <v>43120.666666666701</v>
      </c>
      <c r="F43" s="17">
        <v>16</v>
      </c>
      <c r="G43" s="19">
        <f t="shared" si="0"/>
        <v>43120</v>
      </c>
      <c r="H43" t="s">
        <v>211</v>
      </c>
      <c r="I43">
        <v>12775.259765625</v>
      </c>
    </row>
    <row r="44" spans="1:9" x14ac:dyDescent="0.25">
      <c r="A44">
        <v>1516564800</v>
      </c>
      <c r="B44">
        <v>421268</v>
      </c>
      <c r="C44">
        <v>421268</v>
      </c>
      <c r="D44" s="18">
        <v>43121.833333333328</v>
      </c>
      <c r="E44" s="18">
        <v>43121.666666666701</v>
      </c>
      <c r="F44" s="17">
        <v>16</v>
      </c>
      <c r="G44" s="19">
        <f t="shared" si="0"/>
        <v>43121</v>
      </c>
      <c r="H44" t="s">
        <v>211</v>
      </c>
      <c r="I44">
        <v>11499.599609375</v>
      </c>
    </row>
    <row r="45" spans="1:9" x14ac:dyDescent="0.25">
      <c r="A45">
        <v>1516651200</v>
      </c>
      <c r="B45">
        <v>421292</v>
      </c>
      <c r="C45">
        <v>421292</v>
      </c>
      <c r="D45" s="18">
        <v>43122.833333333328</v>
      </c>
      <c r="E45" s="18">
        <v>43122.666666666701</v>
      </c>
      <c r="F45" s="17">
        <v>16</v>
      </c>
      <c r="G45" s="19">
        <f t="shared" si="0"/>
        <v>43122</v>
      </c>
      <c r="H45" t="s">
        <v>211</v>
      </c>
      <c r="I45">
        <v>10625</v>
      </c>
    </row>
    <row r="46" spans="1:9" x14ac:dyDescent="0.25">
      <c r="A46">
        <v>1516737600</v>
      </c>
      <c r="B46">
        <v>421316</v>
      </c>
      <c r="C46">
        <v>421316</v>
      </c>
      <c r="D46" s="18">
        <v>43123.833333333328</v>
      </c>
      <c r="E46" s="18">
        <v>43123.666666666701</v>
      </c>
      <c r="F46" s="17">
        <v>16</v>
      </c>
      <c r="G46" s="19">
        <f t="shared" si="0"/>
        <v>43123</v>
      </c>
      <c r="H46" t="s">
        <v>211</v>
      </c>
      <c r="I46">
        <v>11049.7900390625</v>
      </c>
    </row>
    <row r="47" spans="1:9" x14ac:dyDescent="0.25">
      <c r="A47">
        <v>1516824000</v>
      </c>
      <c r="B47">
        <v>421340</v>
      </c>
      <c r="C47">
        <v>421340</v>
      </c>
      <c r="D47" s="18">
        <v>43124.833333333328</v>
      </c>
      <c r="E47" s="18">
        <v>43124.666666666701</v>
      </c>
      <c r="F47" s="17">
        <v>16</v>
      </c>
      <c r="G47" s="19">
        <f t="shared" si="0"/>
        <v>43124</v>
      </c>
      <c r="H47" t="s">
        <v>211</v>
      </c>
      <c r="I47">
        <v>11247.6201171875</v>
      </c>
    </row>
    <row r="48" spans="1:9" x14ac:dyDescent="0.25">
      <c r="A48">
        <v>1516910400</v>
      </c>
      <c r="B48">
        <v>421364</v>
      </c>
      <c r="C48">
        <v>421364</v>
      </c>
      <c r="D48" s="18">
        <v>43125.833333333328</v>
      </c>
      <c r="E48" s="18">
        <v>43125.666666666701</v>
      </c>
      <c r="F48" s="17">
        <v>16</v>
      </c>
      <c r="G48" s="19">
        <f t="shared" si="0"/>
        <v>43125</v>
      </c>
      <c r="H48" t="s">
        <v>211</v>
      </c>
      <c r="I48">
        <v>11232.4404296875</v>
      </c>
    </row>
    <row r="49" spans="1:9" x14ac:dyDescent="0.25">
      <c r="A49">
        <v>1516996800</v>
      </c>
      <c r="B49">
        <v>421388</v>
      </c>
      <c r="C49">
        <v>421388</v>
      </c>
      <c r="D49" s="18">
        <v>43126.833333333328</v>
      </c>
      <c r="E49" s="18">
        <v>43126.666666666701</v>
      </c>
      <c r="F49" s="17">
        <v>16</v>
      </c>
      <c r="G49" s="19">
        <f t="shared" si="0"/>
        <v>43126</v>
      </c>
      <c r="H49" t="s">
        <v>211</v>
      </c>
      <c r="I49">
        <v>10941</v>
      </c>
    </row>
    <row r="50" spans="1:9" x14ac:dyDescent="0.25">
      <c r="A50">
        <v>1517083200</v>
      </c>
      <c r="B50">
        <v>421412</v>
      </c>
      <c r="C50">
        <v>421412</v>
      </c>
      <c r="D50" s="18">
        <v>43127.833333333328</v>
      </c>
      <c r="E50" s="18">
        <v>43127.666666666701</v>
      </c>
      <c r="F50" s="17">
        <v>16</v>
      </c>
      <c r="G50" s="19">
        <f t="shared" si="0"/>
        <v>43127</v>
      </c>
      <c r="H50" t="s">
        <v>211</v>
      </c>
      <c r="I50">
        <v>11509.75</v>
      </c>
    </row>
    <row r="51" spans="1:9" x14ac:dyDescent="0.25">
      <c r="A51">
        <v>1517169600</v>
      </c>
      <c r="B51">
        <v>421436</v>
      </c>
      <c r="C51">
        <v>421436</v>
      </c>
      <c r="D51" s="18">
        <v>43128.833333333328</v>
      </c>
      <c r="E51" s="18">
        <v>43128.666666666701</v>
      </c>
      <c r="F51" s="17">
        <v>16</v>
      </c>
      <c r="G51" s="19">
        <f t="shared" si="0"/>
        <v>43128</v>
      </c>
      <c r="H51" t="s">
        <v>211</v>
      </c>
      <c r="I51">
        <v>11750</v>
      </c>
    </row>
    <row r="52" spans="1:9" x14ac:dyDescent="0.25">
      <c r="A52">
        <v>1517256000</v>
      </c>
      <c r="B52">
        <v>421460</v>
      </c>
      <c r="C52">
        <v>421460</v>
      </c>
      <c r="D52" s="18">
        <v>43129.833333333328</v>
      </c>
      <c r="E52" s="18">
        <v>43129.666666666701</v>
      </c>
      <c r="F52" s="17">
        <v>16</v>
      </c>
      <c r="G52" s="19">
        <f t="shared" si="0"/>
        <v>43129</v>
      </c>
      <c r="H52" t="s">
        <v>211</v>
      </c>
      <c r="I52">
        <v>11120.1103515625</v>
      </c>
    </row>
    <row r="53" spans="1:9" x14ac:dyDescent="0.25">
      <c r="A53">
        <v>1517342400</v>
      </c>
      <c r="B53">
        <v>421484</v>
      </c>
      <c r="C53">
        <v>421484</v>
      </c>
      <c r="D53" s="18">
        <v>43130.833333333328</v>
      </c>
      <c r="E53" s="18">
        <v>43130.666666666701</v>
      </c>
      <c r="F53" s="17">
        <v>16</v>
      </c>
      <c r="G53" s="19">
        <f t="shared" si="0"/>
        <v>43130</v>
      </c>
      <c r="H53" t="s">
        <v>211</v>
      </c>
      <c r="I53">
        <v>10174.419921875</v>
      </c>
    </row>
    <row r="54" spans="1:9" x14ac:dyDescent="0.25">
      <c r="A54">
        <v>1517428800</v>
      </c>
      <c r="B54">
        <v>421508</v>
      </c>
      <c r="C54">
        <v>421508</v>
      </c>
      <c r="D54" s="18">
        <v>43131.833333333328</v>
      </c>
      <c r="E54" s="18">
        <v>43131.666666666701</v>
      </c>
      <c r="F54" s="17">
        <v>16</v>
      </c>
      <c r="G54" s="19">
        <f t="shared" si="0"/>
        <v>43131</v>
      </c>
      <c r="H54" t="s">
        <v>211</v>
      </c>
      <c r="I54">
        <v>9994.2802734375</v>
      </c>
    </row>
    <row r="55" spans="1:9" x14ac:dyDescent="0.25">
      <c r="A55">
        <v>1517515200</v>
      </c>
      <c r="B55">
        <v>421532</v>
      </c>
      <c r="C55">
        <v>421532</v>
      </c>
      <c r="D55" s="18">
        <v>43132.833333333328</v>
      </c>
      <c r="E55" s="18">
        <v>43132.666666666701</v>
      </c>
      <c r="F55" s="17">
        <v>16</v>
      </c>
      <c r="G55" s="19">
        <f t="shared" si="0"/>
        <v>43132</v>
      </c>
      <c r="H55" t="s">
        <v>211</v>
      </c>
      <c r="I55">
        <v>8698.1103515625</v>
      </c>
    </row>
    <row r="56" spans="1:9" x14ac:dyDescent="0.25">
      <c r="A56">
        <v>1517601600</v>
      </c>
      <c r="B56">
        <v>421556</v>
      </c>
      <c r="C56">
        <v>421556</v>
      </c>
      <c r="D56" s="18">
        <v>43133.833333333328</v>
      </c>
      <c r="E56" s="18">
        <v>43133.666666666701</v>
      </c>
      <c r="F56" s="17">
        <v>16</v>
      </c>
      <c r="G56" s="19">
        <f t="shared" si="0"/>
        <v>43133</v>
      </c>
      <c r="H56" t="s">
        <v>211</v>
      </c>
      <c r="I56">
        <v>8587.8701171875</v>
      </c>
    </row>
    <row r="57" spans="1:9" x14ac:dyDescent="0.25">
      <c r="A57">
        <v>1517688000</v>
      </c>
      <c r="B57">
        <v>421580</v>
      </c>
      <c r="C57">
        <v>421580</v>
      </c>
      <c r="D57" s="18">
        <v>43134.833333333328</v>
      </c>
      <c r="E57" s="18">
        <v>43134.666666666701</v>
      </c>
      <c r="F57" s="17">
        <v>16</v>
      </c>
      <c r="G57" s="19">
        <f t="shared" si="0"/>
        <v>43134</v>
      </c>
      <c r="H57" t="s">
        <v>211</v>
      </c>
      <c r="I57">
        <v>9305</v>
      </c>
    </row>
    <row r="58" spans="1:9" x14ac:dyDescent="0.25">
      <c r="A58">
        <v>1517774400</v>
      </c>
      <c r="B58">
        <v>421604</v>
      </c>
      <c r="C58">
        <v>421604</v>
      </c>
      <c r="D58" s="18">
        <v>43135.833333333328</v>
      </c>
      <c r="E58" s="18">
        <v>43135.666666666701</v>
      </c>
      <c r="F58" s="17">
        <v>16</v>
      </c>
      <c r="G58" s="19">
        <f t="shared" si="0"/>
        <v>43135</v>
      </c>
      <c r="H58" t="s">
        <v>211</v>
      </c>
      <c r="I58">
        <v>8195</v>
      </c>
    </row>
    <row r="59" spans="1:9" x14ac:dyDescent="0.25">
      <c r="A59">
        <v>1517860800</v>
      </c>
      <c r="B59">
        <v>421628</v>
      </c>
      <c r="C59">
        <v>421628</v>
      </c>
      <c r="D59" s="18">
        <v>43136.833333333328</v>
      </c>
      <c r="E59" s="18">
        <v>43136.666666666701</v>
      </c>
      <c r="F59" s="17">
        <v>16</v>
      </c>
      <c r="G59" s="19">
        <f t="shared" si="0"/>
        <v>43136</v>
      </c>
      <c r="H59" t="s">
        <v>211</v>
      </c>
      <c r="I59">
        <v>6600.259765625</v>
      </c>
    </row>
    <row r="60" spans="1:9" x14ac:dyDescent="0.25">
      <c r="A60">
        <v>1517947200</v>
      </c>
      <c r="B60">
        <v>421652</v>
      </c>
      <c r="C60">
        <v>421652</v>
      </c>
      <c r="D60" s="18">
        <v>43137.833333333328</v>
      </c>
      <c r="E60" s="18">
        <v>43137.666666666701</v>
      </c>
      <c r="F60" s="17">
        <v>16</v>
      </c>
      <c r="G60" s="19">
        <f t="shared" si="0"/>
        <v>43137</v>
      </c>
      <c r="H60" t="s">
        <v>211</v>
      </c>
      <c r="I60">
        <v>7534.72021484375</v>
      </c>
    </row>
    <row r="61" spans="1:9" x14ac:dyDescent="0.25">
      <c r="A61">
        <v>1518033600</v>
      </c>
      <c r="B61">
        <v>421676</v>
      </c>
      <c r="C61">
        <v>421676</v>
      </c>
      <c r="D61" s="18">
        <v>43138.833333333328</v>
      </c>
      <c r="E61" s="18">
        <v>43138.666666666701</v>
      </c>
      <c r="F61" s="17">
        <v>16</v>
      </c>
      <c r="G61" s="19">
        <f t="shared" si="0"/>
        <v>43138</v>
      </c>
      <c r="H61" t="s">
        <v>211</v>
      </c>
      <c r="I61">
        <v>8147.47998046875</v>
      </c>
    </row>
    <row r="62" spans="1:9" x14ac:dyDescent="0.25">
      <c r="A62">
        <v>1518120000</v>
      </c>
      <c r="B62">
        <v>421700</v>
      </c>
      <c r="C62">
        <v>421700</v>
      </c>
      <c r="D62" s="18">
        <v>43139.833333333328</v>
      </c>
      <c r="E62" s="18">
        <v>43139.666666666701</v>
      </c>
      <c r="F62" s="17">
        <v>16</v>
      </c>
      <c r="G62" s="19">
        <f t="shared" si="0"/>
        <v>43139</v>
      </c>
      <c r="H62" t="s">
        <v>211</v>
      </c>
      <c r="I62">
        <v>8394.6201171875</v>
      </c>
    </row>
    <row r="63" spans="1:9" x14ac:dyDescent="0.25">
      <c r="A63">
        <v>1518206400</v>
      </c>
      <c r="B63">
        <v>421724</v>
      </c>
      <c r="C63">
        <v>421724</v>
      </c>
      <c r="D63" s="18">
        <v>43140.833333333328</v>
      </c>
      <c r="E63" s="18">
        <v>43140.666666666701</v>
      </c>
      <c r="F63" s="17">
        <v>16</v>
      </c>
      <c r="G63" s="19">
        <f t="shared" si="0"/>
        <v>43140</v>
      </c>
      <c r="H63" t="s">
        <v>211</v>
      </c>
      <c r="I63">
        <v>8657.0498046875</v>
      </c>
    </row>
    <row r="64" spans="1:9" x14ac:dyDescent="0.25">
      <c r="A64">
        <v>1518292800</v>
      </c>
      <c r="B64">
        <v>421748</v>
      </c>
      <c r="C64">
        <v>421748</v>
      </c>
      <c r="D64" s="18">
        <v>43141.833333333328</v>
      </c>
      <c r="E64" s="18">
        <v>43141.666666666701</v>
      </c>
      <c r="F64" s="17">
        <v>16</v>
      </c>
      <c r="G64" s="19">
        <f t="shared" si="0"/>
        <v>43141</v>
      </c>
      <c r="H64" t="s">
        <v>211</v>
      </c>
      <c r="I64">
        <v>8450</v>
      </c>
    </row>
    <row r="65" spans="1:9" x14ac:dyDescent="0.25">
      <c r="A65">
        <v>1518379200</v>
      </c>
      <c r="B65">
        <v>421772</v>
      </c>
      <c r="C65">
        <v>421772</v>
      </c>
      <c r="D65" s="18">
        <v>43142.833333333328</v>
      </c>
      <c r="E65" s="18">
        <v>43142.666666666701</v>
      </c>
      <c r="F65" s="17">
        <v>16</v>
      </c>
      <c r="G65" s="19">
        <f t="shared" si="0"/>
        <v>43142</v>
      </c>
      <c r="H65" t="s">
        <v>211</v>
      </c>
      <c r="I65">
        <v>8279.3603515625</v>
      </c>
    </row>
    <row r="66" spans="1:9" x14ac:dyDescent="0.25">
      <c r="A66">
        <v>1518465600</v>
      </c>
      <c r="B66">
        <v>421796</v>
      </c>
      <c r="C66">
        <v>421796</v>
      </c>
      <c r="D66" s="18">
        <v>43143.833333333328</v>
      </c>
      <c r="E66" s="18">
        <v>43143.666666666701</v>
      </c>
      <c r="F66" s="17">
        <v>16</v>
      </c>
      <c r="G66" s="19">
        <f t="shared" si="0"/>
        <v>43143</v>
      </c>
      <c r="H66" t="s">
        <v>211</v>
      </c>
      <c r="I66">
        <v>8785.7099609375</v>
      </c>
    </row>
    <row r="67" spans="1:9" x14ac:dyDescent="0.25">
      <c r="A67">
        <v>1518552000</v>
      </c>
      <c r="B67">
        <v>421820</v>
      </c>
      <c r="C67">
        <v>421820</v>
      </c>
      <c r="D67" s="18">
        <v>43144.833333333328</v>
      </c>
      <c r="E67" s="18">
        <v>43144.666666666701</v>
      </c>
      <c r="F67" s="17">
        <v>16</v>
      </c>
      <c r="G67" s="19">
        <f t="shared" ref="G67:G130" si="1">DATE(YEAR(E67),MONTH(E67),DAY(E67))</f>
        <v>43144</v>
      </c>
      <c r="H67" t="s">
        <v>211</v>
      </c>
      <c r="I67">
        <v>8627.2001953125</v>
      </c>
    </row>
    <row r="68" spans="1:9" x14ac:dyDescent="0.25">
      <c r="A68">
        <v>1518638400</v>
      </c>
      <c r="B68">
        <v>421844</v>
      </c>
      <c r="C68">
        <v>421844</v>
      </c>
      <c r="D68" s="18">
        <v>43145.833333333328</v>
      </c>
      <c r="E68" s="18">
        <v>43145.666666666701</v>
      </c>
      <c r="F68" s="17">
        <v>16</v>
      </c>
      <c r="G68" s="19">
        <f t="shared" si="1"/>
        <v>43145</v>
      </c>
      <c r="H68" t="s">
        <v>211</v>
      </c>
      <c r="I68">
        <v>9267.8798828125</v>
      </c>
    </row>
    <row r="69" spans="1:9" x14ac:dyDescent="0.25">
      <c r="A69">
        <v>1518724800</v>
      </c>
      <c r="B69">
        <v>421868</v>
      </c>
      <c r="C69">
        <v>421868</v>
      </c>
      <c r="D69" s="18">
        <v>43146.833333333328</v>
      </c>
      <c r="E69" s="18">
        <v>43146.666666666701</v>
      </c>
      <c r="F69" s="17">
        <v>16</v>
      </c>
      <c r="G69" s="19">
        <f t="shared" si="1"/>
        <v>43146</v>
      </c>
      <c r="H69" t="s">
        <v>211</v>
      </c>
      <c r="I69">
        <v>10126.2802734375</v>
      </c>
    </row>
    <row r="70" spans="1:9" x14ac:dyDescent="0.25">
      <c r="A70">
        <v>1518811200</v>
      </c>
      <c r="B70">
        <v>421892</v>
      </c>
      <c r="C70">
        <v>421892</v>
      </c>
      <c r="D70" s="18">
        <v>43147.833333333328</v>
      </c>
      <c r="E70" s="18">
        <v>43147.666666666701</v>
      </c>
      <c r="F70" s="17">
        <v>16</v>
      </c>
      <c r="G70" s="19">
        <f t="shared" si="1"/>
        <v>43147</v>
      </c>
      <c r="H70" t="s">
        <v>211</v>
      </c>
      <c r="I70">
        <v>10037.83984375</v>
      </c>
    </row>
    <row r="71" spans="1:9" x14ac:dyDescent="0.25">
      <c r="A71">
        <v>1518897600</v>
      </c>
      <c r="B71">
        <v>421916</v>
      </c>
      <c r="C71">
        <v>421916</v>
      </c>
      <c r="D71" s="18">
        <v>43148.833333333328</v>
      </c>
      <c r="E71" s="18">
        <v>43148.666666666701</v>
      </c>
      <c r="F71" s="17">
        <v>16</v>
      </c>
      <c r="G71" s="19">
        <f t="shared" si="1"/>
        <v>43148</v>
      </c>
      <c r="H71" t="s">
        <v>211</v>
      </c>
      <c r="I71">
        <v>10704.6796875</v>
      </c>
    </row>
    <row r="72" spans="1:9" x14ac:dyDescent="0.25">
      <c r="A72">
        <v>1518984000</v>
      </c>
      <c r="B72">
        <v>421940</v>
      </c>
      <c r="C72">
        <v>421940</v>
      </c>
      <c r="D72" s="18">
        <v>43149.833333333328</v>
      </c>
      <c r="E72" s="18">
        <v>43149.666666666701</v>
      </c>
      <c r="F72" s="17">
        <v>16</v>
      </c>
      <c r="G72" s="19">
        <f t="shared" si="1"/>
        <v>43149</v>
      </c>
      <c r="H72" t="s">
        <v>211</v>
      </c>
      <c r="I72">
        <v>10860.7099609375</v>
      </c>
    </row>
    <row r="73" spans="1:9" x14ac:dyDescent="0.25">
      <c r="A73">
        <v>1519070400</v>
      </c>
      <c r="B73">
        <v>421964</v>
      </c>
      <c r="C73">
        <v>421964</v>
      </c>
      <c r="D73" s="18">
        <v>43150.833333333328</v>
      </c>
      <c r="E73" s="18">
        <v>43150.666666666701</v>
      </c>
      <c r="F73" s="17">
        <v>16</v>
      </c>
      <c r="G73" s="19">
        <f t="shared" si="1"/>
        <v>43150</v>
      </c>
      <c r="H73" t="s">
        <v>211</v>
      </c>
      <c r="I73">
        <v>11136.4697265625</v>
      </c>
    </row>
    <row r="74" spans="1:9" x14ac:dyDescent="0.25">
      <c r="A74">
        <v>1519156800</v>
      </c>
      <c r="B74">
        <v>421988</v>
      </c>
      <c r="C74">
        <v>421988</v>
      </c>
      <c r="D74" s="18">
        <v>43151.833333333328</v>
      </c>
      <c r="E74" s="18">
        <v>43151.666666666701</v>
      </c>
      <c r="F74" s="17">
        <v>16</v>
      </c>
      <c r="G74" s="19">
        <f t="shared" si="1"/>
        <v>43151</v>
      </c>
      <c r="H74" t="s">
        <v>211</v>
      </c>
      <c r="I74">
        <v>11675.8203125</v>
      </c>
    </row>
    <row r="75" spans="1:9" x14ac:dyDescent="0.25">
      <c r="A75">
        <v>1519243200</v>
      </c>
      <c r="B75">
        <v>422012</v>
      </c>
      <c r="C75">
        <v>422012</v>
      </c>
      <c r="D75" s="18">
        <v>43152.833333333328</v>
      </c>
      <c r="E75" s="18">
        <v>43152.666666666701</v>
      </c>
      <c r="F75" s="17">
        <v>16</v>
      </c>
      <c r="G75" s="19">
        <f t="shared" si="1"/>
        <v>43152</v>
      </c>
      <c r="H75" t="s">
        <v>211</v>
      </c>
      <c r="I75">
        <v>10431.009765625</v>
      </c>
    </row>
    <row r="76" spans="1:9" x14ac:dyDescent="0.25">
      <c r="A76">
        <v>1519329600</v>
      </c>
      <c r="B76">
        <v>422036</v>
      </c>
      <c r="C76">
        <v>422036</v>
      </c>
      <c r="D76" s="18">
        <v>43153.833333333328</v>
      </c>
      <c r="E76" s="18">
        <v>43153.666666666701</v>
      </c>
      <c r="F76" s="17">
        <v>16</v>
      </c>
      <c r="G76" s="19">
        <f t="shared" si="1"/>
        <v>43153</v>
      </c>
      <c r="H76" t="s">
        <v>211</v>
      </c>
      <c r="I76">
        <v>10049.0703125</v>
      </c>
    </row>
    <row r="77" spans="1:9" x14ac:dyDescent="0.25">
      <c r="A77">
        <v>1519416000</v>
      </c>
      <c r="B77">
        <v>422060</v>
      </c>
      <c r="C77">
        <v>422060</v>
      </c>
      <c r="D77" s="18">
        <v>43154.833333333328</v>
      </c>
      <c r="E77" s="18">
        <v>43154.666666666701</v>
      </c>
      <c r="F77" s="17">
        <v>16</v>
      </c>
      <c r="G77" s="19">
        <f t="shared" si="1"/>
        <v>43154</v>
      </c>
      <c r="H77" t="s">
        <v>211</v>
      </c>
      <c r="I77">
        <v>10040</v>
      </c>
    </row>
    <row r="78" spans="1:9" x14ac:dyDescent="0.25">
      <c r="A78">
        <v>1519502400</v>
      </c>
      <c r="B78">
        <v>422084</v>
      </c>
      <c r="C78">
        <v>422084</v>
      </c>
      <c r="D78" s="18">
        <v>43155.833333333328</v>
      </c>
      <c r="E78" s="18">
        <v>43155.666666666701</v>
      </c>
      <c r="F78" s="17">
        <v>16</v>
      </c>
      <c r="G78" s="19">
        <f t="shared" si="1"/>
        <v>43155</v>
      </c>
      <c r="H78" t="s">
        <v>211</v>
      </c>
      <c r="I78">
        <v>9555.5302734375</v>
      </c>
    </row>
    <row r="79" spans="1:9" x14ac:dyDescent="0.25">
      <c r="A79">
        <v>1519588800</v>
      </c>
      <c r="B79">
        <v>422108</v>
      </c>
      <c r="C79">
        <v>422108</v>
      </c>
      <c r="D79" s="18">
        <v>43156.833333333328</v>
      </c>
      <c r="E79" s="18">
        <v>43156.666666666701</v>
      </c>
      <c r="F79" s="17">
        <v>16</v>
      </c>
      <c r="G79" s="19">
        <f t="shared" si="1"/>
        <v>43156</v>
      </c>
      <c r="H79" t="s">
        <v>211</v>
      </c>
      <c r="I79">
        <v>9485.990234375</v>
      </c>
    </row>
    <row r="80" spans="1:9" x14ac:dyDescent="0.25">
      <c r="A80">
        <v>1519675200</v>
      </c>
      <c r="B80">
        <v>422132</v>
      </c>
      <c r="C80">
        <v>422132</v>
      </c>
      <c r="D80" s="18">
        <v>43157.833333333328</v>
      </c>
      <c r="E80" s="18">
        <v>43157.666666666701</v>
      </c>
      <c r="F80" s="17">
        <v>16</v>
      </c>
      <c r="G80" s="19">
        <f t="shared" si="1"/>
        <v>43157</v>
      </c>
      <c r="H80" t="s">
        <v>211</v>
      </c>
      <c r="I80">
        <v>10240.8701171875</v>
      </c>
    </row>
    <row r="81" spans="1:9" x14ac:dyDescent="0.25">
      <c r="A81">
        <v>1519761600</v>
      </c>
      <c r="B81">
        <v>422156</v>
      </c>
      <c r="C81">
        <v>422156</v>
      </c>
      <c r="D81" s="18">
        <v>43158.833333333328</v>
      </c>
      <c r="E81" s="18">
        <v>43158.666666666701</v>
      </c>
      <c r="F81" s="17">
        <v>16</v>
      </c>
      <c r="G81" s="19">
        <f t="shared" si="1"/>
        <v>43158</v>
      </c>
      <c r="H81" t="s">
        <v>211</v>
      </c>
      <c r="I81">
        <v>10671.5400390625</v>
      </c>
    </row>
    <row r="82" spans="1:9" x14ac:dyDescent="0.25">
      <c r="A82">
        <v>1519848000</v>
      </c>
      <c r="B82">
        <v>422180</v>
      </c>
      <c r="C82">
        <v>422180</v>
      </c>
      <c r="D82" s="18">
        <v>43159.833333333328</v>
      </c>
      <c r="E82" s="18">
        <v>43159.666666666701</v>
      </c>
      <c r="F82" s="17">
        <v>16</v>
      </c>
      <c r="G82" s="19">
        <f t="shared" si="1"/>
        <v>43159</v>
      </c>
      <c r="H82" t="s">
        <v>211</v>
      </c>
      <c r="I82">
        <v>10566</v>
      </c>
    </row>
    <row r="83" spans="1:9" x14ac:dyDescent="0.25">
      <c r="A83">
        <v>1519934400</v>
      </c>
      <c r="B83">
        <v>422204</v>
      </c>
      <c r="C83">
        <v>422204</v>
      </c>
      <c r="D83" s="18">
        <v>43160.833333333328</v>
      </c>
      <c r="E83" s="18">
        <v>43160.666666666701</v>
      </c>
      <c r="F83" s="17">
        <v>16</v>
      </c>
      <c r="G83" s="19">
        <f t="shared" si="1"/>
        <v>43160</v>
      </c>
      <c r="H83" t="s">
        <v>211</v>
      </c>
      <c r="I83">
        <v>10909.2900390625</v>
      </c>
    </row>
    <row r="84" spans="1:9" x14ac:dyDescent="0.25">
      <c r="A84">
        <v>1520020800</v>
      </c>
      <c r="B84">
        <v>422228</v>
      </c>
      <c r="C84">
        <v>422228</v>
      </c>
      <c r="D84" s="18">
        <v>43161.833333333328</v>
      </c>
      <c r="E84" s="18">
        <v>43161.666666666701</v>
      </c>
      <c r="F84" s="17">
        <v>16</v>
      </c>
      <c r="G84" s="19">
        <f t="shared" si="1"/>
        <v>43161</v>
      </c>
      <c r="H84" t="s">
        <v>211</v>
      </c>
      <c r="I84">
        <v>10929</v>
      </c>
    </row>
    <row r="85" spans="1:9" x14ac:dyDescent="0.25">
      <c r="A85">
        <v>1520107200</v>
      </c>
      <c r="B85">
        <v>422252</v>
      </c>
      <c r="C85">
        <v>422252</v>
      </c>
      <c r="D85" s="18">
        <v>43162.833333333328</v>
      </c>
      <c r="E85" s="18">
        <v>43162.666666666701</v>
      </c>
      <c r="F85" s="17">
        <v>16</v>
      </c>
      <c r="G85" s="19">
        <f t="shared" si="1"/>
        <v>43162</v>
      </c>
      <c r="H85" t="s">
        <v>211</v>
      </c>
      <c r="I85">
        <v>11450.8603515625</v>
      </c>
    </row>
    <row r="86" spans="1:9" x14ac:dyDescent="0.25">
      <c r="A86">
        <v>1520193600</v>
      </c>
      <c r="B86">
        <v>422276</v>
      </c>
      <c r="C86">
        <v>422276</v>
      </c>
      <c r="D86" s="18">
        <v>43163.833333333328</v>
      </c>
      <c r="E86" s="18">
        <v>43163.666666666701</v>
      </c>
      <c r="F86" s="17">
        <v>16</v>
      </c>
      <c r="G86" s="19">
        <f t="shared" si="1"/>
        <v>43163</v>
      </c>
      <c r="H86" t="s">
        <v>211</v>
      </c>
      <c r="I86">
        <v>11371.990234375</v>
      </c>
    </row>
    <row r="87" spans="1:9" x14ac:dyDescent="0.25">
      <c r="A87">
        <v>1520280000</v>
      </c>
      <c r="B87">
        <v>422300</v>
      </c>
      <c r="C87">
        <v>422300</v>
      </c>
      <c r="D87" s="18">
        <v>43164.833333333328</v>
      </c>
      <c r="E87" s="18">
        <v>43164.666666666701</v>
      </c>
      <c r="F87" s="17">
        <v>16</v>
      </c>
      <c r="G87" s="19">
        <f t="shared" si="1"/>
        <v>43164</v>
      </c>
      <c r="H87" t="s">
        <v>211</v>
      </c>
      <c r="I87">
        <v>11635.8896484375</v>
      </c>
    </row>
    <row r="88" spans="1:9" x14ac:dyDescent="0.25">
      <c r="A88">
        <v>1520366400</v>
      </c>
      <c r="B88">
        <v>422324</v>
      </c>
      <c r="C88">
        <v>422324</v>
      </c>
      <c r="D88" s="18">
        <v>43165.833333333328</v>
      </c>
      <c r="E88" s="18">
        <v>43165.666666666701</v>
      </c>
      <c r="F88" s="17">
        <v>16</v>
      </c>
      <c r="G88" s="19">
        <f t="shared" si="1"/>
        <v>43165</v>
      </c>
      <c r="H88" t="s">
        <v>211</v>
      </c>
      <c r="I88">
        <v>10697.4501953125</v>
      </c>
    </row>
    <row r="89" spans="1:9" x14ac:dyDescent="0.25">
      <c r="A89">
        <v>1520452800</v>
      </c>
      <c r="B89">
        <v>422348</v>
      </c>
      <c r="C89">
        <v>422348</v>
      </c>
      <c r="D89" s="18">
        <v>43166.833333333328</v>
      </c>
      <c r="E89" s="18">
        <v>43166.666666666701</v>
      </c>
      <c r="F89" s="17">
        <v>16</v>
      </c>
      <c r="G89" s="19">
        <f t="shared" si="1"/>
        <v>43166</v>
      </c>
      <c r="H89" t="s">
        <v>211</v>
      </c>
      <c r="I89">
        <v>9827.919921875</v>
      </c>
    </row>
    <row r="90" spans="1:9" x14ac:dyDescent="0.25">
      <c r="A90">
        <v>1520539200</v>
      </c>
      <c r="B90">
        <v>422372</v>
      </c>
      <c r="C90">
        <v>422372</v>
      </c>
      <c r="D90" s="18">
        <v>43167.833333333328</v>
      </c>
      <c r="E90" s="18">
        <v>43167.666666666701</v>
      </c>
      <c r="F90" s="17">
        <v>16</v>
      </c>
      <c r="G90" s="19">
        <f t="shared" si="1"/>
        <v>43167</v>
      </c>
      <c r="H90" t="s">
        <v>211</v>
      </c>
      <c r="I90">
        <v>9392.16015625</v>
      </c>
    </row>
    <row r="91" spans="1:9" x14ac:dyDescent="0.25">
      <c r="A91">
        <v>1520625600</v>
      </c>
      <c r="B91">
        <v>422396</v>
      </c>
      <c r="C91">
        <v>422396</v>
      </c>
      <c r="D91" s="18">
        <v>43168.833333333328</v>
      </c>
      <c r="E91" s="18">
        <v>43168.666666666701</v>
      </c>
      <c r="F91" s="17">
        <v>16</v>
      </c>
      <c r="G91" s="19">
        <f t="shared" si="1"/>
        <v>43168</v>
      </c>
      <c r="H91" t="s">
        <v>211</v>
      </c>
      <c r="I91">
        <v>8812.41015625</v>
      </c>
    </row>
    <row r="92" spans="1:9" x14ac:dyDescent="0.25">
      <c r="A92">
        <v>1520712000</v>
      </c>
      <c r="B92">
        <v>422420</v>
      </c>
      <c r="C92">
        <v>422420</v>
      </c>
      <c r="D92" s="18">
        <v>43169.833333333328</v>
      </c>
      <c r="E92" s="18">
        <v>43169.666666666701</v>
      </c>
      <c r="F92" s="17">
        <v>16</v>
      </c>
      <c r="G92" s="19">
        <f t="shared" si="1"/>
        <v>43169</v>
      </c>
      <c r="H92" t="s">
        <v>211</v>
      </c>
      <c r="I92">
        <v>9104.0703125</v>
      </c>
    </row>
    <row r="93" spans="1:9" x14ac:dyDescent="0.25">
      <c r="A93">
        <v>1520798400</v>
      </c>
      <c r="B93">
        <v>422444</v>
      </c>
      <c r="C93">
        <v>422444</v>
      </c>
      <c r="D93" s="18">
        <v>43170.833333333328</v>
      </c>
      <c r="E93" s="18">
        <v>43170.666666666701</v>
      </c>
      <c r="F93" s="17">
        <v>16</v>
      </c>
      <c r="G93" s="19">
        <f t="shared" si="1"/>
        <v>43170</v>
      </c>
      <c r="H93" t="s">
        <v>211</v>
      </c>
      <c r="I93">
        <v>9575.240234375</v>
      </c>
    </row>
    <row r="94" spans="1:9" x14ac:dyDescent="0.25">
      <c r="A94">
        <v>1520884800</v>
      </c>
      <c r="B94">
        <v>422468</v>
      </c>
      <c r="C94">
        <v>422468</v>
      </c>
      <c r="D94" s="18">
        <v>43171.833333333328</v>
      </c>
      <c r="E94" s="18">
        <v>43171.666666666701</v>
      </c>
      <c r="F94" s="17">
        <v>16</v>
      </c>
      <c r="G94" s="19">
        <f t="shared" si="1"/>
        <v>43171</v>
      </c>
      <c r="H94" t="s">
        <v>211</v>
      </c>
      <c r="I94">
        <v>8934.6396484375</v>
      </c>
    </row>
    <row r="95" spans="1:9" x14ac:dyDescent="0.25">
      <c r="A95">
        <v>1520971200</v>
      </c>
      <c r="B95">
        <v>422492</v>
      </c>
      <c r="C95">
        <v>422492</v>
      </c>
      <c r="D95" s="18">
        <v>43172.833333333328</v>
      </c>
      <c r="E95" s="18">
        <v>43172.666666666701</v>
      </c>
      <c r="F95" s="17">
        <v>16</v>
      </c>
      <c r="G95" s="19">
        <f t="shared" si="1"/>
        <v>43172</v>
      </c>
      <c r="H95" t="s">
        <v>211</v>
      </c>
      <c r="I95">
        <v>9046.419921875</v>
      </c>
    </row>
    <row r="96" spans="1:9" x14ac:dyDescent="0.25">
      <c r="A96">
        <v>1521057600</v>
      </c>
      <c r="B96">
        <v>422516</v>
      </c>
      <c r="C96">
        <v>422516</v>
      </c>
      <c r="D96" s="18">
        <v>43173.833333333328</v>
      </c>
      <c r="E96" s="18">
        <v>43173.666666666701</v>
      </c>
      <c r="F96" s="17">
        <v>16</v>
      </c>
      <c r="G96" s="19">
        <f t="shared" si="1"/>
        <v>43173</v>
      </c>
      <c r="H96" t="s">
        <v>211</v>
      </c>
      <c r="I96">
        <v>8265</v>
      </c>
    </row>
    <row r="97" spans="1:9" x14ac:dyDescent="0.25">
      <c r="A97">
        <v>1521144000</v>
      </c>
      <c r="B97">
        <v>422540</v>
      </c>
      <c r="C97">
        <v>422540</v>
      </c>
      <c r="D97" s="18">
        <v>43174.833333333328</v>
      </c>
      <c r="E97" s="18">
        <v>43174.666666666701</v>
      </c>
      <c r="F97" s="17">
        <v>16</v>
      </c>
      <c r="G97" s="19">
        <f t="shared" si="1"/>
        <v>43174</v>
      </c>
      <c r="H97" t="s">
        <v>211</v>
      </c>
      <c r="I97">
        <v>8239.5400390625</v>
      </c>
    </row>
    <row r="98" spans="1:9" x14ac:dyDescent="0.25">
      <c r="A98">
        <v>1521230400</v>
      </c>
      <c r="B98">
        <v>422564</v>
      </c>
      <c r="C98">
        <v>422564</v>
      </c>
      <c r="D98" s="18">
        <v>43175.833333333328</v>
      </c>
      <c r="E98" s="18">
        <v>43175.666666666701</v>
      </c>
      <c r="F98" s="17">
        <v>16</v>
      </c>
      <c r="G98" s="19">
        <f t="shared" si="1"/>
        <v>43175</v>
      </c>
      <c r="H98" t="s">
        <v>211</v>
      </c>
      <c r="I98">
        <v>8525</v>
      </c>
    </row>
    <row r="99" spans="1:9" x14ac:dyDescent="0.25">
      <c r="A99">
        <v>1521316800</v>
      </c>
      <c r="B99">
        <v>422588</v>
      </c>
      <c r="C99">
        <v>422588</v>
      </c>
      <c r="D99" s="18">
        <v>43176.833333333328</v>
      </c>
      <c r="E99" s="18">
        <v>43176.666666666701</v>
      </c>
      <c r="F99" s="17">
        <v>16</v>
      </c>
      <c r="G99" s="19">
        <f t="shared" si="1"/>
        <v>43176</v>
      </c>
      <c r="H99" t="s">
        <v>211</v>
      </c>
      <c r="I99">
        <v>7824.1201171875</v>
      </c>
    </row>
    <row r="100" spans="1:9" x14ac:dyDescent="0.25">
      <c r="A100">
        <v>1521403200</v>
      </c>
      <c r="B100">
        <v>422612</v>
      </c>
      <c r="C100">
        <v>422612</v>
      </c>
      <c r="D100" s="18">
        <v>43177.833333333328</v>
      </c>
      <c r="E100" s="18">
        <v>43177.666666666701</v>
      </c>
      <c r="F100" s="17">
        <v>16</v>
      </c>
      <c r="G100" s="19">
        <f t="shared" si="1"/>
        <v>43177</v>
      </c>
      <c r="H100" t="s">
        <v>211</v>
      </c>
      <c r="I100">
        <v>7467</v>
      </c>
    </row>
    <row r="101" spans="1:9" x14ac:dyDescent="0.25">
      <c r="A101">
        <v>1521489600</v>
      </c>
      <c r="B101">
        <v>422636</v>
      </c>
      <c r="C101">
        <v>422636</v>
      </c>
      <c r="D101" s="18">
        <v>43178.833333333328</v>
      </c>
      <c r="E101" s="18">
        <v>43178.666666666701</v>
      </c>
      <c r="F101" s="17">
        <v>16</v>
      </c>
      <c r="G101" s="19">
        <f t="shared" si="1"/>
        <v>43178</v>
      </c>
      <c r="H101" t="s">
        <v>211</v>
      </c>
      <c r="I101">
        <v>8424.099609375</v>
      </c>
    </row>
    <row r="102" spans="1:9" x14ac:dyDescent="0.25">
      <c r="A102">
        <v>1521576000</v>
      </c>
      <c r="B102">
        <v>422660</v>
      </c>
      <c r="C102">
        <v>422660</v>
      </c>
      <c r="D102" s="18">
        <v>43179.833333333328</v>
      </c>
      <c r="E102" s="18">
        <v>43179.666666666701</v>
      </c>
      <c r="F102" s="17">
        <v>16</v>
      </c>
      <c r="G102" s="19">
        <f t="shared" si="1"/>
        <v>43179</v>
      </c>
      <c r="H102" t="s">
        <v>211</v>
      </c>
      <c r="I102">
        <v>8934</v>
      </c>
    </row>
    <row r="103" spans="1:9" x14ac:dyDescent="0.25">
      <c r="A103">
        <v>1521662400</v>
      </c>
      <c r="B103">
        <v>422684</v>
      </c>
      <c r="C103">
        <v>422684</v>
      </c>
      <c r="D103" s="18">
        <v>43180.833333333328</v>
      </c>
      <c r="E103" s="18">
        <v>43180.666666666701</v>
      </c>
      <c r="F103" s="17">
        <v>16</v>
      </c>
      <c r="G103" s="19">
        <f t="shared" si="1"/>
        <v>43180</v>
      </c>
      <c r="H103" t="s">
        <v>211</v>
      </c>
      <c r="I103">
        <v>8880</v>
      </c>
    </row>
    <row r="104" spans="1:9" x14ac:dyDescent="0.25">
      <c r="A104">
        <v>1521748800</v>
      </c>
      <c r="B104">
        <v>422708</v>
      </c>
      <c r="C104">
        <v>422708</v>
      </c>
      <c r="D104" s="18">
        <v>43181.833333333328</v>
      </c>
      <c r="E104" s="18">
        <v>43181.666666666701</v>
      </c>
      <c r="F104" s="17">
        <v>16</v>
      </c>
      <c r="G104" s="19">
        <f t="shared" si="1"/>
        <v>43181</v>
      </c>
      <c r="H104" t="s">
        <v>211</v>
      </c>
      <c r="I104">
        <v>8610.01953125</v>
      </c>
    </row>
    <row r="105" spans="1:9" x14ac:dyDescent="0.25">
      <c r="A105">
        <v>1521835200</v>
      </c>
      <c r="B105">
        <v>422732</v>
      </c>
      <c r="C105">
        <v>422732</v>
      </c>
      <c r="D105" s="18">
        <v>43182.833333333328</v>
      </c>
      <c r="E105" s="18">
        <v>43182.666666666701</v>
      </c>
      <c r="F105" s="17">
        <v>16</v>
      </c>
      <c r="G105" s="19">
        <f t="shared" si="1"/>
        <v>43182</v>
      </c>
      <c r="H105" t="s">
        <v>211</v>
      </c>
      <c r="I105">
        <v>8602</v>
      </c>
    </row>
    <row r="106" spans="1:9" x14ac:dyDescent="0.25">
      <c r="A106">
        <v>1521921600</v>
      </c>
      <c r="B106">
        <v>422756</v>
      </c>
      <c r="C106">
        <v>422756</v>
      </c>
      <c r="D106" s="18">
        <v>43183.833333333328</v>
      </c>
      <c r="E106" s="18">
        <v>43183.666666666701</v>
      </c>
      <c r="F106" s="17">
        <v>16</v>
      </c>
      <c r="G106" s="19">
        <f t="shared" si="1"/>
        <v>43183</v>
      </c>
      <c r="H106" t="s">
        <v>211</v>
      </c>
      <c r="I106">
        <v>8912.990234375</v>
      </c>
    </row>
    <row r="107" spans="1:9" x14ac:dyDescent="0.25">
      <c r="A107">
        <v>1522008000</v>
      </c>
      <c r="B107">
        <v>422780</v>
      </c>
      <c r="C107">
        <v>422780</v>
      </c>
      <c r="D107" s="18">
        <v>43184.833333333328</v>
      </c>
      <c r="E107" s="18">
        <v>43184.666666666701</v>
      </c>
      <c r="F107" s="17">
        <v>16</v>
      </c>
      <c r="G107" s="19">
        <f t="shared" si="1"/>
        <v>43184</v>
      </c>
      <c r="H107" t="s">
        <v>211</v>
      </c>
      <c r="I107">
        <v>8614.1396484375</v>
      </c>
    </row>
    <row r="108" spans="1:9" x14ac:dyDescent="0.25">
      <c r="A108">
        <v>1522094400</v>
      </c>
      <c r="B108">
        <v>422804</v>
      </c>
      <c r="C108">
        <v>422804</v>
      </c>
      <c r="D108" s="18">
        <v>43185.833333333328</v>
      </c>
      <c r="E108" s="18">
        <v>43185.666666666701</v>
      </c>
      <c r="F108" s="17">
        <v>16</v>
      </c>
      <c r="G108" s="19">
        <f t="shared" si="1"/>
        <v>43185</v>
      </c>
      <c r="H108" t="s">
        <v>211</v>
      </c>
      <c r="I108">
        <v>7919.990234375</v>
      </c>
    </row>
    <row r="109" spans="1:9" x14ac:dyDescent="0.25">
      <c r="A109">
        <v>1522180800</v>
      </c>
      <c r="B109">
        <v>422828</v>
      </c>
      <c r="C109">
        <v>422828</v>
      </c>
      <c r="D109" s="18">
        <v>43186.833333333328</v>
      </c>
      <c r="E109" s="18">
        <v>43186.666666666701</v>
      </c>
      <c r="F109" s="17">
        <v>16</v>
      </c>
      <c r="G109" s="19">
        <f t="shared" si="1"/>
        <v>43186</v>
      </c>
      <c r="H109" t="s">
        <v>211</v>
      </c>
      <c r="I109">
        <v>7903.91015625</v>
      </c>
    </row>
    <row r="110" spans="1:9" x14ac:dyDescent="0.25">
      <c r="A110">
        <v>1522267200</v>
      </c>
      <c r="B110">
        <v>422852</v>
      </c>
      <c r="C110">
        <v>422852</v>
      </c>
      <c r="D110" s="18">
        <v>43187.833333333328</v>
      </c>
      <c r="E110" s="18">
        <v>43187.666666666701</v>
      </c>
      <c r="F110" s="17">
        <v>16</v>
      </c>
      <c r="G110" s="19">
        <f t="shared" si="1"/>
        <v>43187</v>
      </c>
      <c r="H110" t="s">
        <v>211</v>
      </c>
      <c r="I110">
        <v>7907.2998046875</v>
      </c>
    </row>
    <row r="111" spans="1:9" x14ac:dyDescent="0.25">
      <c r="A111">
        <v>1522353600</v>
      </c>
      <c r="B111">
        <v>422876</v>
      </c>
      <c r="C111">
        <v>422876</v>
      </c>
      <c r="D111" s="18">
        <v>43188.833333333328</v>
      </c>
      <c r="E111" s="18">
        <v>43188.666666666701</v>
      </c>
      <c r="F111" s="17">
        <v>16</v>
      </c>
      <c r="G111" s="19">
        <f t="shared" si="1"/>
        <v>43188</v>
      </c>
      <c r="H111" t="s">
        <v>211</v>
      </c>
      <c r="I111">
        <v>7350.490234375</v>
      </c>
    </row>
    <row r="112" spans="1:9" x14ac:dyDescent="0.25">
      <c r="A112">
        <v>1522440000</v>
      </c>
      <c r="B112">
        <v>422900</v>
      </c>
      <c r="C112">
        <v>422900</v>
      </c>
      <c r="D112" s="18">
        <v>43189.833333333328</v>
      </c>
      <c r="E112" s="18">
        <v>43189.666666666701</v>
      </c>
      <c r="F112" s="17">
        <v>16</v>
      </c>
      <c r="G112" s="19">
        <f t="shared" si="1"/>
        <v>43189</v>
      </c>
      <c r="H112" t="s">
        <v>211</v>
      </c>
      <c r="I112">
        <v>6768.6201171875</v>
      </c>
    </row>
    <row r="113" spans="1:9" x14ac:dyDescent="0.25">
      <c r="A113">
        <v>1522526400</v>
      </c>
      <c r="B113">
        <v>422924</v>
      </c>
      <c r="C113">
        <v>422924</v>
      </c>
      <c r="D113" s="18">
        <v>43190.833333333328</v>
      </c>
      <c r="E113" s="18">
        <v>43190.666666666701</v>
      </c>
      <c r="F113" s="17">
        <v>16</v>
      </c>
      <c r="G113" s="19">
        <f t="shared" si="1"/>
        <v>43190</v>
      </c>
      <c r="H113" t="s">
        <v>211</v>
      </c>
      <c r="I113">
        <v>7050.509765625</v>
      </c>
    </row>
    <row r="114" spans="1:9" x14ac:dyDescent="0.25">
      <c r="A114">
        <v>1522612800</v>
      </c>
      <c r="B114">
        <v>422948</v>
      </c>
      <c r="C114">
        <v>422948</v>
      </c>
      <c r="D114" s="18">
        <v>43191.833333333328</v>
      </c>
      <c r="E114" s="18">
        <v>43191.666666666701</v>
      </c>
      <c r="F114" s="17">
        <v>16</v>
      </c>
      <c r="G114" s="19">
        <f t="shared" si="1"/>
        <v>43191</v>
      </c>
      <c r="H114" t="s">
        <v>211</v>
      </c>
      <c r="I114">
        <v>6908.52001953125</v>
      </c>
    </row>
    <row r="115" spans="1:9" x14ac:dyDescent="0.25">
      <c r="A115">
        <v>1522699200</v>
      </c>
      <c r="B115">
        <v>422972</v>
      </c>
      <c r="C115">
        <v>422972</v>
      </c>
      <c r="D115" s="18">
        <v>43192.833333333328</v>
      </c>
      <c r="E115" s="18">
        <v>43192.666666666701</v>
      </c>
      <c r="F115" s="17">
        <v>16</v>
      </c>
      <c r="G115" s="19">
        <f t="shared" si="1"/>
        <v>43192</v>
      </c>
      <c r="H115" t="s">
        <v>211</v>
      </c>
      <c r="I115">
        <v>6981.740234375</v>
      </c>
    </row>
    <row r="116" spans="1:9" x14ac:dyDescent="0.25">
      <c r="A116">
        <v>1522785600</v>
      </c>
      <c r="B116">
        <v>422996</v>
      </c>
      <c r="C116">
        <v>422996</v>
      </c>
      <c r="D116" s="18">
        <v>43193.833333333328</v>
      </c>
      <c r="E116" s="18">
        <v>43193.666666666701</v>
      </c>
      <c r="F116" s="17">
        <v>16</v>
      </c>
      <c r="G116" s="19">
        <f t="shared" si="1"/>
        <v>43193</v>
      </c>
      <c r="H116" t="s">
        <v>211</v>
      </c>
      <c r="I116">
        <v>7457</v>
      </c>
    </row>
    <row r="117" spans="1:9" x14ac:dyDescent="0.25">
      <c r="A117">
        <v>1522872000</v>
      </c>
      <c r="B117">
        <v>423020</v>
      </c>
      <c r="C117">
        <v>423020</v>
      </c>
      <c r="D117" s="18">
        <v>43194.833333333328</v>
      </c>
      <c r="E117" s="18">
        <v>43194.666666666701</v>
      </c>
      <c r="F117" s="17">
        <v>16</v>
      </c>
      <c r="G117" s="19">
        <f t="shared" si="1"/>
        <v>43194</v>
      </c>
      <c r="H117" t="s">
        <v>211</v>
      </c>
      <c r="I117">
        <v>6878.10009765625</v>
      </c>
    </row>
    <row r="118" spans="1:9" x14ac:dyDescent="0.25">
      <c r="A118">
        <v>1522958400</v>
      </c>
      <c r="B118">
        <v>423044</v>
      </c>
      <c r="C118">
        <v>423044</v>
      </c>
      <c r="D118" s="18">
        <v>43195.833333333328</v>
      </c>
      <c r="E118" s="18">
        <v>43195.666666666701</v>
      </c>
      <c r="F118" s="17">
        <v>16</v>
      </c>
      <c r="G118" s="19">
        <f t="shared" si="1"/>
        <v>43195</v>
      </c>
      <c r="H118" t="s">
        <v>211</v>
      </c>
      <c r="I118">
        <v>6765.2099609375</v>
      </c>
    </row>
    <row r="119" spans="1:9" x14ac:dyDescent="0.25">
      <c r="A119">
        <v>1523044800</v>
      </c>
      <c r="B119">
        <v>423068</v>
      </c>
      <c r="C119">
        <v>423068</v>
      </c>
      <c r="D119" s="18">
        <v>43196.833333333328</v>
      </c>
      <c r="E119" s="18">
        <v>43196.666666666701</v>
      </c>
      <c r="F119" s="17">
        <v>16</v>
      </c>
      <c r="G119" s="19">
        <f t="shared" si="1"/>
        <v>43196</v>
      </c>
      <c r="H119" t="s">
        <v>211</v>
      </c>
      <c r="I119">
        <v>6620</v>
      </c>
    </row>
    <row r="120" spans="1:9" x14ac:dyDescent="0.25">
      <c r="A120">
        <v>1523131200</v>
      </c>
      <c r="B120">
        <v>423092</v>
      </c>
      <c r="C120">
        <v>423092</v>
      </c>
      <c r="D120" s="18">
        <v>43197.833333333328</v>
      </c>
      <c r="E120" s="18">
        <v>43197.666666666701</v>
      </c>
      <c r="F120" s="17">
        <v>16</v>
      </c>
      <c r="G120" s="19">
        <f t="shared" si="1"/>
        <v>43197</v>
      </c>
      <c r="H120" t="s">
        <v>211</v>
      </c>
      <c r="I120">
        <v>6992.16015625</v>
      </c>
    </row>
    <row r="121" spans="1:9" x14ac:dyDescent="0.25">
      <c r="A121">
        <v>1523217600</v>
      </c>
      <c r="B121">
        <v>423116</v>
      </c>
      <c r="C121">
        <v>423116</v>
      </c>
      <c r="D121" s="18">
        <v>43198.833333333328</v>
      </c>
      <c r="E121" s="18">
        <v>43198.666666666701</v>
      </c>
      <c r="F121" s="17">
        <v>16</v>
      </c>
      <c r="G121" s="19">
        <f t="shared" si="1"/>
        <v>43198</v>
      </c>
      <c r="H121" t="s">
        <v>211</v>
      </c>
      <c r="I121">
        <v>6981.10009765625</v>
      </c>
    </row>
    <row r="122" spans="1:9" x14ac:dyDescent="0.25">
      <c r="A122">
        <v>1523304000</v>
      </c>
      <c r="B122">
        <v>423140</v>
      </c>
      <c r="C122">
        <v>423140</v>
      </c>
      <c r="D122" s="18">
        <v>43199.833333333328</v>
      </c>
      <c r="E122" s="18">
        <v>43199.666666666701</v>
      </c>
      <c r="F122" s="17">
        <v>16</v>
      </c>
      <c r="G122" s="19">
        <f t="shared" si="1"/>
        <v>43199</v>
      </c>
      <c r="H122" t="s">
        <v>211</v>
      </c>
      <c r="I122">
        <v>6662</v>
      </c>
    </row>
    <row r="123" spans="1:9" x14ac:dyDescent="0.25">
      <c r="A123">
        <v>1523390400</v>
      </c>
      <c r="B123">
        <v>423164</v>
      </c>
      <c r="C123">
        <v>423164</v>
      </c>
      <c r="D123" s="18">
        <v>43200.833333333328</v>
      </c>
      <c r="E123" s="18">
        <v>43200.666666666701</v>
      </c>
      <c r="F123" s="17">
        <v>16</v>
      </c>
      <c r="G123" s="19">
        <f t="shared" si="1"/>
        <v>43200</v>
      </c>
      <c r="H123" t="s">
        <v>211</v>
      </c>
      <c r="I123">
        <v>6835.1201171875</v>
      </c>
    </row>
    <row r="124" spans="1:9" x14ac:dyDescent="0.25">
      <c r="A124">
        <v>1523476800</v>
      </c>
      <c r="B124">
        <v>423188</v>
      </c>
      <c r="C124">
        <v>423188</v>
      </c>
      <c r="D124" s="18">
        <v>43201.833333333328</v>
      </c>
      <c r="E124" s="18">
        <v>43201.666666666701</v>
      </c>
      <c r="F124" s="17">
        <v>16</v>
      </c>
      <c r="G124" s="19">
        <f t="shared" si="1"/>
        <v>43201</v>
      </c>
      <c r="H124" t="s">
        <v>211</v>
      </c>
      <c r="I124">
        <v>6914.83984375</v>
      </c>
    </row>
    <row r="125" spans="1:9" x14ac:dyDescent="0.25">
      <c r="A125">
        <v>1523563200</v>
      </c>
      <c r="B125">
        <v>423212</v>
      </c>
      <c r="C125">
        <v>423212</v>
      </c>
      <c r="D125" s="18">
        <v>43202.833333333328</v>
      </c>
      <c r="E125" s="18">
        <v>43202.666666666701</v>
      </c>
      <c r="F125" s="17">
        <v>16</v>
      </c>
      <c r="G125" s="19">
        <f t="shared" si="1"/>
        <v>43202</v>
      </c>
      <c r="H125" t="s">
        <v>211</v>
      </c>
      <c r="I125">
        <v>7686.7998046875</v>
      </c>
    </row>
    <row r="126" spans="1:9" x14ac:dyDescent="0.25">
      <c r="A126">
        <v>1523649600</v>
      </c>
      <c r="B126">
        <v>423236</v>
      </c>
      <c r="C126">
        <v>423236</v>
      </c>
      <c r="D126" s="18">
        <v>43203.833333333328</v>
      </c>
      <c r="E126" s="18">
        <v>43203.666666666701</v>
      </c>
      <c r="F126" s="17">
        <v>16</v>
      </c>
      <c r="G126" s="19">
        <f t="shared" si="1"/>
        <v>43203</v>
      </c>
      <c r="H126" t="s">
        <v>211</v>
      </c>
      <c r="I126">
        <v>8099.740234375</v>
      </c>
    </row>
    <row r="127" spans="1:9" x14ac:dyDescent="0.25">
      <c r="A127">
        <v>1523736000</v>
      </c>
      <c r="B127">
        <v>423260</v>
      </c>
      <c r="C127">
        <v>423260</v>
      </c>
      <c r="D127" s="18">
        <v>43204.833333333328</v>
      </c>
      <c r="E127" s="18">
        <v>43204.666666666701</v>
      </c>
      <c r="F127" s="17">
        <v>16</v>
      </c>
      <c r="G127" s="19">
        <f t="shared" si="1"/>
        <v>43204</v>
      </c>
      <c r="H127" t="s">
        <v>211</v>
      </c>
      <c r="I127">
        <v>8023.31982421875</v>
      </c>
    </row>
    <row r="128" spans="1:9" x14ac:dyDescent="0.25">
      <c r="A128">
        <v>1523822400</v>
      </c>
      <c r="B128">
        <v>423284</v>
      </c>
      <c r="C128">
        <v>423284</v>
      </c>
      <c r="D128" s="18">
        <v>43205.833333333328</v>
      </c>
      <c r="E128" s="18">
        <v>43205.666666666701</v>
      </c>
      <c r="F128" s="17">
        <v>16</v>
      </c>
      <c r="G128" s="19">
        <f t="shared" si="1"/>
        <v>43205</v>
      </c>
      <c r="H128" t="s">
        <v>211</v>
      </c>
      <c r="I128">
        <v>8305.23046875</v>
      </c>
    </row>
    <row r="129" spans="1:9" x14ac:dyDescent="0.25">
      <c r="A129">
        <v>1523908800</v>
      </c>
      <c r="B129">
        <v>423308</v>
      </c>
      <c r="C129">
        <v>423308</v>
      </c>
      <c r="D129" s="18">
        <v>43206.833333333328</v>
      </c>
      <c r="E129" s="18">
        <v>43206.666666666701</v>
      </c>
      <c r="F129" s="17">
        <v>16</v>
      </c>
      <c r="G129" s="19">
        <f t="shared" si="1"/>
        <v>43206</v>
      </c>
      <c r="H129" t="s">
        <v>211</v>
      </c>
      <c r="I129">
        <v>7978.2099609375</v>
      </c>
    </row>
    <row r="130" spans="1:9" x14ac:dyDescent="0.25">
      <c r="A130">
        <v>1523995200</v>
      </c>
      <c r="B130">
        <v>423332</v>
      </c>
      <c r="C130">
        <v>423332</v>
      </c>
      <c r="D130" s="18">
        <v>43207.833333333328</v>
      </c>
      <c r="E130" s="18">
        <v>43207.666666666701</v>
      </c>
      <c r="F130" s="17">
        <v>16</v>
      </c>
      <c r="G130" s="19">
        <f t="shared" si="1"/>
        <v>43207</v>
      </c>
      <c r="H130" t="s">
        <v>211</v>
      </c>
      <c r="I130">
        <v>7868.93994140625</v>
      </c>
    </row>
    <row r="131" spans="1:9" x14ac:dyDescent="0.25">
      <c r="A131">
        <v>1524081600</v>
      </c>
      <c r="B131">
        <v>423356</v>
      </c>
      <c r="C131">
        <v>423356</v>
      </c>
      <c r="D131" s="18">
        <v>43208.833333333328</v>
      </c>
      <c r="E131" s="18">
        <v>43208.666666666701</v>
      </c>
      <c r="F131" s="17">
        <v>16</v>
      </c>
      <c r="G131" s="19">
        <f t="shared" ref="G131:G149" si="2">DATE(YEAR(E131),MONTH(E131),DAY(E131))</f>
        <v>43208</v>
      </c>
      <c r="H131" t="s">
        <v>211</v>
      </c>
      <c r="I131">
        <v>8107.43017578125</v>
      </c>
    </row>
    <row r="132" spans="1:9" x14ac:dyDescent="0.25">
      <c r="A132">
        <v>1524168000</v>
      </c>
      <c r="B132">
        <v>423380</v>
      </c>
      <c r="C132">
        <v>423380</v>
      </c>
      <c r="D132" s="18">
        <v>43209.833333333328</v>
      </c>
      <c r="E132" s="18">
        <v>43209.666666666701</v>
      </c>
      <c r="F132" s="17">
        <v>16</v>
      </c>
      <c r="G132" s="19">
        <f t="shared" si="2"/>
        <v>43209</v>
      </c>
      <c r="H132" t="s">
        <v>211</v>
      </c>
      <c r="I132">
        <v>8243.51953125</v>
      </c>
    </row>
    <row r="133" spans="1:9" x14ac:dyDescent="0.25">
      <c r="A133">
        <v>1524254400</v>
      </c>
      <c r="B133">
        <v>423404</v>
      </c>
      <c r="C133">
        <v>423404</v>
      </c>
      <c r="D133" s="18">
        <v>43210.833333333328</v>
      </c>
      <c r="E133" s="18">
        <v>43210.666666666701</v>
      </c>
      <c r="F133" s="17">
        <v>16</v>
      </c>
      <c r="G133" s="19">
        <f t="shared" si="2"/>
        <v>43210</v>
      </c>
      <c r="H133" t="s">
        <v>211</v>
      </c>
      <c r="I133">
        <v>8514.9296875</v>
      </c>
    </row>
    <row r="134" spans="1:9" x14ac:dyDescent="0.25">
      <c r="A134">
        <v>1524340800</v>
      </c>
      <c r="B134">
        <v>423428</v>
      </c>
      <c r="C134">
        <v>423428</v>
      </c>
      <c r="D134" s="18">
        <v>43211.833333333328</v>
      </c>
      <c r="E134" s="18">
        <v>43211.666666666701</v>
      </c>
      <c r="F134" s="17">
        <v>16</v>
      </c>
      <c r="G134" s="19">
        <f t="shared" si="2"/>
        <v>43211</v>
      </c>
      <c r="H134" t="s">
        <v>211</v>
      </c>
      <c r="I134">
        <v>8790.25</v>
      </c>
    </row>
    <row r="135" spans="1:9" x14ac:dyDescent="0.25">
      <c r="A135">
        <v>1524427200</v>
      </c>
      <c r="B135">
        <v>423452</v>
      </c>
      <c r="C135">
        <v>423452</v>
      </c>
      <c r="D135" s="18">
        <v>43212.833333333328</v>
      </c>
      <c r="E135" s="18">
        <v>43212.666666666701</v>
      </c>
      <c r="F135" s="17">
        <v>16</v>
      </c>
      <c r="G135" s="19">
        <f t="shared" si="2"/>
        <v>43212</v>
      </c>
      <c r="H135" t="s">
        <v>211</v>
      </c>
      <c r="I135">
        <v>8866.2001953125</v>
      </c>
    </row>
    <row r="136" spans="1:9" x14ac:dyDescent="0.25">
      <c r="A136">
        <v>1524513600</v>
      </c>
      <c r="B136">
        <v>423476</v>
      </c>
      <c r="C136">
        <v>423476</v>
      </c>
      <c r="D136" s="18">
        <v>43213.833333333328</v>
      </c>
      <c r="E136" s="18">
        <v>43213.666666666701</v>
      </c>
      <c r="F136" s="17">
        <v>16</v>
      </c>
      <c r="G136" s="19">
        <f t="shared" si="2"/>
        <v>43213</v>
      </c>
      <c r="H136" t="s">
        <v>211</v>
      </c>
      <c r="I136">
        <v>8842.08984375</v>
      </c>
    </row>
    <row r="137" spans="1:9" x14ac:dyDescent="0.25">
      <c r="A137">
        <v>1524600000</v>
      </c>
      <c r="B137">
        <v>423500</v>
      </c>
      <c r="C137">
        <v>423500</v>
      </c>
      <c r="D137" s="18">
        <v>43214.833333333328</v>
      </c>
      <c r="E137" s="18">
        <v>43214.666666666701</v>
      </c>
      <c r="F137" s="17">
        <v>16</v>
      </c>
      <c r="G137" s="19">
        <f t="shared" si="2"/>
        <v>43214</v>
      </c>
      <c r="H137" t="s">
        <v>211</v>
      </c>
      <c r="I137">
        <v>9462.990234375</v>
      </c>
    </row>
    <row r="138" spans="1:9" x14ac:dyDescent="0.25">
      <c r="A138">
        <v>1524686400</v>
      </c>
      <c r="B138">
        <v>423524</v>
      </c>
      <c r="C138">
        <v>423524</v>
      </c>
      <c r="D138" s="18">
        <v>43215.833333333328</v>
      </c>
      <c r="E138" s="18">
        <v>43215.666666666701</v>
      </c>
      <c r="F138" s="17">
        <v>16</v>
      </c>
      <c r="G138" s="19">
        <f t="shared" si="2"/>
        <v>43215</v>
      </c>
      <c r="H138" t="s">
        <v>211</v>
      </c>
      <c r="I138">
        <v>9031.5595703125</v>
      </c>
    </row>
    <row r="139" spans="1:9" x14ac:dyDescent="0.25">
      <c r="A139">
        <v>1524772800</v>
      </c>
      <c r="B139">
        <v>423548</v>
      </c>
      <c r="C139">
        <v>423548</v>
      </c>
      <c r="D139" s="18">
        <v>43216.833333333328</v>
      </c>
      <c r="E139" s="18">
        <v>43216.666666666701</v>
      </c>
      <c r="F139" s="17">
        <v>16</v>
      </c>
      <c r="G139" s="19">
        <f t="shared" si="2"/>
        <v>43216</v>
      </c>
      <c r="H139" t="s">
        <v>211</v>
      </c>
      <c r="I139">
        <v>8869.9404296875</v>
      </c>
    </row>
    <row r="140" spans="1:9" x14ac:dyDescent="0.25">
      <c r="A140">
        <v>1524859200</v>
      </c>
      <c r="B140">
        <v>423572</v>
      </c>
      <c r="C140">
        <v>423572</v>
      </c>
      <c r="D140" s="18">
        <v>43217.833333333328</v>
      </c>
      <c r="E140" s="18">
        <v>43217.666666666701</v>
      </c>
      <c r="F140" s="17">
        <v>16</v>
      </c>
      <c r="G140" s="19">
        <f t="shared" si="2"/>
        <v>43217</v>
      </c>
      <c r="H140" t="s">
        <v>211</v>
      </c>
      <c r="I140">
        <v>9109.4697265625</v>
      </c>
    </row>
    <row r="141" spans="1:9" x14ac:dyDescent="0.25">
      <c r="A141">
        <v>1524945600</v>
      </c>
      <c r="B141">
        <v>423596</v>
      </c>
      <c r="C141">
        <v>423596</v>
      </c>
      <c r="D141" s="18">
        <v>43218.833333333328</v>
      </c>
      <c r="E141" s="18">
        <v>43218.666666666701</v>
      </c>
      <c r="F141" s="17">
        <v>16</v>
      </c>
      <c r="G141" s="19">
        <f t="shared" si="2"/>
        <v>43218</v>
      </c>
      <c r="H141" t="s">
        <v>211</v>
      </c>
      <c r="I141">
        <v>9391.599609375</v>
      </c>
    </row>
    <row r="142" spans="1:9" x14ac:dyDescent="0.25">
      <c r="A142">
        <v>1525032000</v>
      </c>
      <c r="B142">
        <v>423620</v>
      </c>
      <c r="C142">
        <v>423620</v>
      </c>
      <c r="D142" s="18">
        <v>43219.833333333328</v>
      </c>
      <c r="E142" s="18">
        <v>43219.666666666701</v>
      </c>
      <c r="F142" s="17">
        <v>16</v>
      </c>
      <c r="G142" s="19">
        <f t="shared" si="2"/>
        <v>43219</v>
      </c>
      <c r="H142" t="s">
        <v>211</v>
      </c>
      <c r="I142">
        <v>9323.330078125</v>
      </c>
    </row>
    <row r="143" spans="1:9" x14ac:dyDescent="0.25">
      <c r="A143">
        <v>1525118400</v>
      </c>
      <c r="B143">
        <v>423644</v>
      </c>
      <c r="C143">
        <v>423644</v>
      </c>
      <c r="D143" s="18">
        <v>43220.833333333328</v>
      </c>
      <c r="E143" s="18">
        <v>43220.666666666701</v>
      </c>
      <c r="F143" s="17">
        <v>16</v>
      </c>
      <c r="G143" s="19">
        <f t="shared" si="2"/>
        <v>43220</v>
      </c>
      <c r="H143" t="s">
        <v>211</v>
      </c>
      <c r="I143">
        <v>9330.1201171875</v>
      </c>
    </row>
    <row r="144" spans="1:9" x14ac:dyDescent="0.25">
      <c r="A144">
        <v>1525204800</v>
      </c>
      <c r="B144">
        <v>423668</v>
      </c>
      <c r="C144">
        <v>423668</v>
      </c>
      <c r="D144" s="18">
        <v>43221.833333333328</v>
      </c>
      <c r="E144" s="18">
        <v>43221.666666666701</v>
      </c>
      <c r="F144" s="17">
        <v>16</v>
      </c>
      <c r="G144" s="19">
        <f t="shared" si="2"/>
        <v>43221</v>
      </c>
      <c r="H144" t="s">
        <v>211</v>
      </c>
      <c r="I144">
        <v>8970</v>
      </c>
    </row>
    <row r="145" spans="1:9" x14ac:dyDescent="0.25">
      <c r="A145">
        <v>1525291200</v>
      </c>
      <c r="B145">
        <v>423692</v>
      </c>
      <c r="C145">
        <v>423692</v>
      </c>
      <c r="D145" s="18">
        <v>43222.833333333328</v>
      </c>
      <c r="E145" s="18">
        <v>43222.666666666701</v>
      </c>
      <c r="F145" s="17">
        <v>16</v>
      </c>
      <c r="G145" s="19">
        <f t="shared" si="2"/>
        <v>43222</v>
      </c>
      <c r="H145" t="s">
        <v>211</v>
      </c>
      <c r="I145">
        <v>9111</v>
      </c>
    </row>
    <row r="146" spans="1:9" x14ac:dyDescent="0.25">
      <c r="A146">
        <v>1525377600</v>
      </c>
      <c r="B146">
        <v>423716</v>
      </c>
      <c r="C146">
        <v>423716</v>
      </c>
      <c r="D146" s="18">
        <v>43223.833333333328</v>
      </c>
      <c r="E146" s="18">
        <v>43223.666666666701</v>
      </c>
      <c r="F146" s="17">
        <v>16</v>
      </c>
      <c r="G146" s="19">
        <f t="shared" si="2"/>
        <v>43223</v>
      </c>
      <c r="H146" t="s">
        <v>211</v>
      </c>
      <c r="I146">
        <v>9638.259765625</v>
      </c>
    </row>
    <row r="147" spans="1:9" x14ac:dyDescent="0.25">
      <c r="A147">
        <v>1525464000</v>
      </c>
      <c r="B147">
        <v>423740</v>
      </c>
      <c r="C147">
        <v>423740</v>
      </c>
      <c r="D147" s="18">
        <v>43224.833333333328</v>
      </c>
      <c r="E147" s="18">
        <v>43224.666666666701</v>
      </c>
      <c r="F147" s="17">
        <v>16</v>
      </c>
      <c r="G147" s="19">
        <f t="shared" si="2"/>
        <v>43224</v>
      </c>
      <c r="H147" t="s">
        <v>211</v>
      </c>
      <c r="I147">
        <v>9653.98046875</v>
      </c>
    </row>
    <row r="148" spans="1:9" x14ac:dyDescent="0.25">
      <c r="A148">
        <v>1525550400</v>
      </c>
      <c r="B148">
        <v>423764</v>
      </c>
      <c r="C148">
        <v>423764</v>
      </c>
      <c r="D148" s="18">
        <v>43225.833333333328</v>
      </c>
      <c r="E148" s="18">
        <v>43225.666666666701</v>
      </c>
      <c r="F148" s="17">
        <v>16</v>
      </c>
      <c r="G148" s="19">
        <f t="shared" si="2"/>
        <v>43225</v>
      </c>
      <c r="H148" t="s">
        <v>211</v>
      </c>
      <c r="I148">
        <v>9838.1201171875</v>
      </c>
    </row>
    <row r="149" spans="1:9" x14ac:dyDescent="0.25">
      <c r="A149">
        <v>1525636800</v>
      </c>
      <c r="B149">
        <v>423788</v>
      </c>
      <c r="C149">
        <v>423788</v>
      </c>
      <c r="D149" s="18">
        <v>43226.833333333328</v>
      </c>
      <c r="E149" s="18">
        <v>43226.666666666701</v>
      </c>
      <c r="F149" s="17">
        <v>16</v>
      </c>
      <c r="G149" s="19">
        <f t="shared" si="2"/>
        <v>43226</v>
      </c>
      <c r="H149" t="s">
        <v>211</v>
      </c>
      <c r="I149">
        <v>9520.2998046875</v>
      </c>
    </row>
    <row r="150" spans="1:9" x14ac:dyDescent="0.25">
      <c r="A150" s="14"/>
      <c r="B150" s="15"/>
      <c r="C150" s="15"/>
      <c r="D150" s="15"/>
      <c r="E150" s="15"/>
      <c r="F150" s="15"/>
      <c r="G150" s="15"/>
      <c r="H150" s="15"/>
      <c r="I150" s="15"/>
    </row>
    <row r="151" spans="1:9" x14ac:dyDescent="0.25">
      <c r="A151" s="14"/>
      <c r="B151" s="15"/>
      <c r="C151" s="15"/>
      <c r="D151" s="15"/>
      <c r="E151" s="15"/>
      <c r="F151" s="15"/>
      <c r="G151" s="15"/>
      <c r="H151" s="15"/>
      <c r="I151" s="15"/>
    </row>
    <row r="152" spans="1:9" x14ac:dyDescent="0.25">
      <c r="A152" s="14"/>
      <c r="B152" s="15"/>
      <c r="C152" s="15"/>
      <c r="D152" s="15"/>
      <c r="E152" s="15"/>
      <c r="F152" s="15"/>
      <c r="G152" s="15"/>
      <c r="H152" s="15"/>
      <c r="I152" s="15"/>
    </row>
    <row r="153" spans="1:9" x14ac:dyDescent="0.25">
      <c r="A153" s="14"/>
      <c r="B153" s="15"/>
      <c r="C153" s="15"/>
      <c r="D153" s="15"/>
      <c r="E153" s="15"/>
      <c r="F153" s="15"/>
      <c r="G153" s="15"/>
      <c r="H153" s="15"/>
      <c r="I153" s="15"/>
    </row>
    <row r="154" spans="1:9" x14ac:dyDescent="0.25">
      <c r="A154" s="14"/>
      <c r="B154" s="15"/>
      <c r="C154" s="15"/>
      <c r="D154" s="15"/>
      <c r="E154" s="15"/>
      <c r="F154" s="15"/>
      <c r="G154" s="15"/>
      <c r="H154" s="15"/>
      <c r="I154" s="15"/>
    </row>
    <row r="155" spans="1:9" x14ac:dyDescent="0.25">
      <c r="A155" s="14"/>
      <c r="B155" s="15"/>
      <c r="C155" s="15"/>
      <c r="D155" s="15"/>
      <c r="E155" s="15"/>
      <c r="F155" s="15"/>
      <c r="G155" s="15"/>
      <c r="H155" s="15"/>
      <c r="I155" s="15"/>
    </row>
    <row r="156" spans="1:9" x14ac:dyDescent="0.25">
      <c r="A156" s="14"/>
      <c r="B156" s="15"/>
      <c r="C156" s="15"/>
      <c r="D156" s="15"/>
      <c r="E156" s="15"/>
      <c r="F156" s="15"/>
      <c r="G156" s="15"/>
      <c r="H156" s="15"/>
      <c r="I156" s="1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67"/>
  <sheetViews>
    <sheetView workbookViewId="0">
      <selection activeCell="G57" sqref="G57"/>
    </sheetView>
  </sheetViews>
  <sheetFormatPr defaultRowHeight="15" x14ac:dyDescent="0.25"/>
  <cols>
    <col min="1" max="2" width="10.7109375" bestFit="1" customWidth="1"/>
  </cols>
  <sheetData>
    <row r="1" spans="1:2" x14ac:dyDescent="0.25">
      <c r="A1" s="1" t="s">
        <v>0</v>
      </c>
      <c r="B1" t="s">
        <v>147</v>
      </c>
    </row>
    <row r="2" spans="1:2" x14ac:dyDescent="0.25">
      <c r="A2" s="1">
        <v>42860</v>
      </c>
      <c r="B2">
        <v>1512.21</v>
      </c>
    </row>
    <row r="3" spans="1:2" x14ac:dyDescent="0.25">
      <c r="A3" s="1">
        <v>42861</v>
      </c>
      <c r="B3">
        <v>1548.29</v>
      </c>
    </row>
    <row r="4" spans="1:2" x14ac:dyDescent="0.25">
      <c r="A4" s="1">
        <v>42862</v>
      </c>
      <c r="B4">
        <v>1555.47</v>
      </c>
    </row>
    <row r="5" spans="1:2" x14ac:dyDescent="0.25">
      <c r="A5" s="1">
        <v>42863</v>
      </c>
      <c r="B5">
        <v>1639.32</v>
      </c>
    </row>
    <row r="6" spans="1:2" x14ac:dyDescent="0.25">
      <c r="A6" s="1">
        <v>42864</v>
      </c>
      <c r="B6">
        <v>1706.93</v>
      </c>
    </row>
    <row r="7" spans="1:2" x14ac:dyDescent="0.25">
      <c r="A7" s="1">
        <v>42865</v>
      </c>
      <c r="B7">
        <v>1756.8</v>
      </c>
    </row>
    <row r="8" spans="1:2" x14ac:dyDescent="0.25">
      <c r="A8" s="1">
        <v>42866</v>
      </c>
      <c r="B8">
        <v>1807.37</v>
      </c>
    </row>
    <row r="9" spans="1:2" x14ac:dyDescent="0.25">
      <c r="A9" s="1">
        <v>42867</v>
      </c>
      <c r="B9">
        <v>1676.99</v>
      </c>
    </row>
    <row r="10" spans="1:2" x14ac:dyDescent="0.25">
      <c r="A10" s="1">
        <v>42868</v>
      </c>
      <c r="B10">
        <v>1759.96</v>
      </c>
    </row>
    <row r="11" spans="1:2" x14ac:dyDescent="0.25">
      <c r="A11" s="1">
        <v>42869</v>
      </c>
      <c r="B11">
        <v>1772.42</v>
      </c>
    </row>
    <row r="12" spans="1:2" x14ac:dyDescent="0.25">
      <c r="A12" s="1">
        <v>42870</v>
      </c>
      <c r="B12">
        <v>1697.38</v>
      </c>
    </row>
    <row r="13" spans="1:2" x14ac:dyDescent="0.25">
      <c r="A13" s="1">
        <v>42871</v>
      </c>
      <c r="B13">
        <v>1718.2</v>
      </c>
    </row>
    <row r="14" spans="1:2" x14ac:dyDescent="0.25">
      <c r="A14" s="1">
        <v>42872</v>
      </c>
      <c r="B14">
        <v>1802.16</v>
      </c>
    </row>
    <row r="15" spans="1:2" x14ac:dyDescent="0.25">
      <c r="A15" s="1">
        <v>42873</v>
      </c>
      <c r="B15">
        <v>1887.33</v>
      </c>
    </row>
    <row r="16" spans="1:2" x14ac:dyDescent="0.25">
      <c r="A16" s="1">
        <v>42874</v>
      </c>
      <c r="B16">
        <v>1968.1</v>
      </c>
    </row>
    <row r="17" spans="1:2" x14ac:dyDescent="0.25">
      <c r="A17" s="1">
        <v>42875</v>
      </c>
      <c r="B17">
        <v>2051.73</v>
      </c>
    </row>
    <row r="18" spans="1:2" x14ac:dyDescent="0.25">
      <c r="A18" s="1">
        <v>42876</v>
      </c>
      <c r="B18">
        <v>2055.62</v>
      </c>
    </row>
    <row r="19" spans="1:2" x14ac:dyDescent="0.25">
      <c r="A19" s="1">
        <v>42877</v>
      </c>
      <c r="B19">
        <v>2139.0300000000002</v>
      </c>
    </row>
    <row r="20" spans="1:2" x14ac:dyDescent="0.25">
      <c r="A20" s="1">
        <v>42878</v>
      </c>
      <c r="B20">
        <v>2291.48</v>
      </c>
    </row>
    <row r="21" spans="1:2" x14ac:dyDescent="0.25">
      <c r="A21" s="1">
        <v>42879</v>
      </c>
      <c r="B21">
        <v>2476.3000000000002</v>
      </c>
    </row>
    <row r="22" spans="1:2" x14ac:dyDescent="0.25">
      <c r="A22" s="1">
        <v>42880</v>
      </c>
      <c r="B22">
        <v>2357.5</v>
      </c>
    </row>
    <row r="23" spans="1:2" x14ac:dyDescent="0.25">
      <c r="A23" s="1">
        <v>42881</v>
      </c>
      <c r="B23">
        <v>2247.48</v>
      </c>
    </row>
    <row r="24" spans="1:2" x14ac:dyDescent="0.25">
      <c r="A24" s="1">
        <v>42882</v>
      </c>
      <c r="B24">
        <v>2106.31</v>
      </c>
    </row>
    <row r="25" spans="1:2" x14ac:dyDescent="0.25">
      <c r="A25" s="1">
        <v>42883</v>
      </c>
      <c r="B25">
        <v>2207.58</v>
      </c>
    </row>
    <row r="26" spans="1:2" x14ac:dyDescent="0.25">
      <c r="A26" s="1">
        <v>42884</v>
      </c>
      <c r="B26">
        <v>2289.87</v>
      </c>
    </row>
    <row r="27" spans="1:2" x14ac:dyDescent="0.25">
      <c r="A27" s="1">
        <v>42885</v>
      </c>
      <c r="B27">
        <v>2197.23</v>
      </c>
    </row>
    <row r="28" spans="1:2" x14ac:dyDescent="0.25">
      <c r="A28" s="1">
        <v>42886</v>
      </c>
      <c r="B28">
        <v>2330.23</v>
      </c>
    </row>
    <row r="29" spans="1:2" x14ac:dyDescent="0.25">
      <c r="A29" s="1">
        <v>42887</v>
      </c>
      <c r="B29">
        <v>2452.1799999999998</v>
      </c>
    </row>
    <row r="30" spans="1:2" x14ac:dyDescent="0.25">
      <c r="A30" s="1">
        <v>42888</v>
      </c>
      <c r="B30">
        <v>2517.41</v>
      </c>
    </row>
    <row r="31" spans="1:2" x14ac:dyDescent="0.25">
      <c r="A31" s="1">
        <v>42889</v>
      </c>
      <c r="B31">
        <v>2555.65</v>
      </c>
    </row>
    <row r="32" spans="1:2" x14ac:dyDescent="0.25">
      <c r="A32" s="1">
        <v>42890</v>
      </c>
      <c r="B32">
        <v>2552.81</v>
      </c>
    </row>
    <row r="33" spans="1:2" x14ac:dyDescent="0.25">
      <c r="A33" s="1">
        <v>42891</v>
      </c>
      <c r="B33">
        <v>2736.59</v>
      </c>
    </row>
    <row r="34" spans="1:2" x14ac:dyDescent="0.25">
      <c r="A34" s="1">
        <v>42892</v>
      </c>
      <c r="B34">
        <v>2914.08</v>
      </c>
    </row>
    <row r="35" spans="1:2" x14ac:dyDescent="0.25">
      <c r="A35" s="1">
        <v>42893</v>
      </c>
      <c r="B35">
        <v>2694.22</v>
      </c>
    </row>
    <row r="36" spans="1:2" x14ac:dyDescent="0.25">
      <c r="A36" s="1">
        <v>42894</v>
      </c>
      <c r="B36">
        <v>2825.03</v>
      </c>
    </row>
    <row r="37" spans="1:2" x14ac:dyDescent="0.25">
      <c r="A37" s="1">
        <v>42895</v>
      </c>
      <c r="B37">
        <v>2826.7</v>
      </c>
    </row>
    <row r="38" spans="1:2" x14ac:dyDescent="0.25">
      <c r="A38" s="1">
        <v>42896</v>
      </c>
      <c r="B38">
        <v>2942.34</v>
      </c>
    </row>
    <row r="39" spans="1:2" x14ac:dyDescent="0.25">
      <c r="A39" s="1">
        <v>42897</v>
      </c>
      <c r="B39">
        <v>3018.54</v>
      </c>
    </row>
    <row r="40" spans="1:2" x14ac:dyDescent="0.25">
      <c r="A40" s="1">
        <v>42898</v>
      </c>
      <c r="B40">
        <v>2682.59</v>
      </c>
    </row>
    <row r="41" spans="1:2" x14ac:dyDescent="0.25">
      <c r="A41" s="1">
        <v>42899</v>
      </c>
      <c r="B41">
        <v>2738.93</v>
      </c>
    </row>
    <row r="42" spans="1:2" x14ac:dyDescent="0.25">
      <c r="A42" s="1">
        <v>42900</v>
      </c>
      <c r="B42">
        <v>2494.48</v>
      </c>
    </row>
    <row r="43" spans="1:2" x14ac:dyDescent="0.25">
      <c r="A43" s="1">
        <v>42901</v>
      </c>
      <c r="B43">
        <v>2456.92</v>
      </c>
    </row>
    <row r="44" spans="1:2" x14ac:dyDescent="0.25">
      <c r="A44" s="1">
        <v>42902</v>
      </c>
      <c r="B44">
        <v>2528.1</v>
      </c>
    </row>
    <row r="45" spans="1:2" x14ac:dyDescent="0.25">
      <c r="A45" s="1">
        <v>42903</v>
      </c>
      <c r="B45">
        <v>2664</v>
      </c>
    </row>
    <row r="46" spans="1:2" x14ac:dyDescent="0.25">
      <c r="A46" s="1">
        <v>42904</v>
      </c>
      <c r="B46">
        <v>2576.17</v>
      </c>
    </row>
    <row r="47" spans="1:2" x14ac:dyDescent="0.25">
      <c r="A47" s="1">
        <v>42905</v>
      </c>
      <c r="B47">
        <v>2641.66</v>
      </c>
    </row>
    <row r="48" spans="1:2" x14ac:dyDescent="0.25">
      <c r="A48" s="1">
        <v>42906</v>
      </c>
      <c r="B48">
        <v>2778.83</v>
      </c>
    </row>
    <row r="49" spans="1:2" x14ac:dyDescent="0.25">
      <c r="A49" s="1">
        <v>42907</v>
      </c>
      <c r="B49">
        <v>2712.16</v>
      </c>
    </row>
    <row r="50" spans="1:2" x14ac:dyDescent="0.25">
      <c r="A50" s="1">
        <v>42908</v>
      </c>
      <c r="B50">
        <v>2740.79</v>
      </c>
    </row>
    <row r="51" spans="1:2" x14ac:dyDescent="0.25">
      <c r="A51" s="1">
        <v>42909</v>
      </c>
      <c r="B51">
        <v>2738.22</v>
      </c>
    </row>
    <row r="52" spans="1:2" x14ac:dyDescent="0.25">
      <c r="A52" s="1">
        <v>42910</v>
      </c>
      <c r="B52">
        <v>2619.12</v>
      </c>
    </row>
    <row r="53" spans="1:2" x14ac:dyDescent="0.25">
      <c r="A53" s="1">
        <v>42911</v>
      </c>
      <c r="B53">
        <v>2594.4499999999998</v>
      </c>
    </row>
    <row r="54" spans="1:2" x14ac:dyDescent="0.25">
      <c r="A54" s="1">
        <v>42912</v>
      </c>
      <c r="B54">
        <v>2485.36</v>
      </c>
    </row>
    <row r="55" spans="1:2" x14ac:dyDescent="0.25">
      <c r="A55" s="1">
        <v>42913</v>
      </c>
      <c r="B55">
        <v>2593.17</v>
      </c>
    </row>
    <row r="56" spans="1:2" x14ac:dyDescent="0.25">
      <c r="A56" s="1">
        <v>42914</v>
      </c>
      <c r="B56">
        <v>2584.56</v>
      </c>
    </row>
    <row r="57" spans="1:2" x14ac:dyDescent="0.25">
      <c r="A57" s="1">
        <v>42915</v>
      </c>
      <c r="B57">
        <v>2561.56</v>
      </c>
    </row>
    <row r="58" spans="1:2" x14ac:dyDescent="0.25">
      <c r="A58" s="1">
        <v>42916</v>
      </c>
      <c r="B58">
        <v>2499.98</v>
      </c>
    </row>
    <row r="59" spans="1:2" x14ac:dyDescent="0.25">
      <c r="A59" s="1">
        <v>42917</v>
      </c>
      <c r="B59">
        <v>2460.1999999999998</v>
      </c>
    </row>
    <row r="60" spans="1:2" x14ac:dyDescent="0.25">
      <c r="A60" s="1">
        <v>42918</v>
      </c>
      <c r="B60">
        <v>2529.7800000000002</v>
      </c>
    </row>
    <row r="61" spans="1:2" x14ac:dyDescent="0.25">
      <c r="A61" s="1">
        <v>42919</v>
      </c>
      <c r="B61">
        <v>2581.0700000000002</v>
      </c>
    </row>
    <row r="62" spans="1:2" x14ac:dyDescent="0.25">
      <c r="A62" s="1">
        <v>42920</v>
      </c>
      <c r="B62">
        <v>2625.07</v>
      </c>
    </row>
    <row r="63" spans="1:2" x14ac:dyDescent="0.25">
      <c r="A63" s="1">
        <v>42921</v>
      </c>
      <c r="B63">
        <v>2629.27</v>
      </c>
    </row>
    <row r="64" spans="1:2" x14ac:dyDescent="0.25">
      <c r="A64" s="1">
        <v>42922</v>
      </c>
      <c r="B64">
        <v>2619.11</v>
      </c>
    </row>
    <row r="65" spans="1:2" x14ac:dyDescent="0.25">
      <c r="A65" s="1">
        <v>42923</v>
      </c>
      <c r="B65">
        <v>2521.2399999999998</v>
      </c>
    </row>
    <row r="66" spans="1:2" x14ac:dyDescent="0.25">
      <c r="A66" s="1">
        <v>42924</v>
      </c>
      <c r="B66">
        <v>2579.9299999999998</v>
      </c>
    </row>
    <row r="67" spans="1:2" x14ac:dyDescent="0.25">
      <c r="A67" s="1">
        <v>42925</v>
      </c>
      <c r="B67">
        <v>2525.67</v>
      </c>
    </row>
    <row r="68" spans="1:2" x14ac:dyDescent="0.25">
      <c r="A68" s="1">
        <v>42926</v>
      </c>
      <c r="B68">
        <v>2371.96</v>
      </c>
    </row>
    <row r="69" spans="1:2" x14ac:dyDescent="0.25">
      <c r="A69" s="1">
        <v>42927</v>
      </c>
      <c r="B69">
        <v>2332.19</v>
      </c>
    </row>
    <row r="70" spans="1:2" x14ac:dyDescent="0.25">
      <c r="A70" s="1">
        <v>42928</v>
      </c>
      <c r="B70">
        <v>2423.16</v>
      </c>
    </row>
    <row r="71" spans="1:2" x14ac:dyDescent="0.25">
      <c r="A71" s="1">
        <v>42929</v>
      </c>
      <c r="B71">
        <v>2364.52</v>
      </c>
    </row>
    <row r="72" spans="1:2" x14ac:dyDescent="0.25">
      <c r="A72" s="1">
        <v>42930</v>
      </c>
      <c r="B72">
        <v>2232.65</v>
      </c>
    </row>
    <row r="73" spans="1:2" x14ac:dyDescent="0.25">
      <c r="A73" s="1">
        <v>42931</v>
      </c>
      <c r="B73">
        <v>1993.26</v>
      </c>
    </row>
    <row r="74" spans="1:2" x14ac:dyDescent="0.25">
      <c r="A74" s="1">
        <v>42932</v>
      </c>
      <c r="B74">
        <v>1938.94</v>
      </c>
    </row>
    <row r="75" spans="1:2" x14ac:dyDescent="0.25">
      <c r="A75" s="1">
        <v>42933</v>
      </c>
      <c r="B75">
        <v>2244.2600000000002</v>
      </c>
    </row>
    <row r="76" spans="1:2" x14ac:dyDescent="0.25">
      <c r="A76" s="1">
        <v>42934</v>
      </c>
      <c r="B76">
        <v>2327.9</v>
      </c>
    </row>
    <row r="77" spans="1:2" x14ac:dyDescent="0.25">
      <c r="A77" s="1">
        <v>42935</v>
      </c>
      <c r="B77">
        <v>2294.4</v>
      </c>
    </row>
    <row r="78" spans="1:2" x14ac:dyDescent="0.25">
      <c r="A78" s="1">
        <v>42936</v>
      </c>
      <c r="B78">
        <v>2877.39</v>
      </c>
    </row>
    <row r="79" spans="1:2" x14ac:dyDescent="0.25">
      <c r="A79" s="1">
        <v>42937</v>
      </c>
      <c r="B79">
        <v>2694.29</v>
      </c>
    </row>
    <row r="80" spans="1:2" x14ac:dyDescent="0.25">
      <c r="A80" s="1">
        <v>42938</v>
      </c>
      <c r="B80">
        <v>2838.81</v>
      </c>
    </row>
    <row r="81" spans="1:2" x14ac:dyDescent="0.25">
      <c r="A81" s="1">
        <v>42939</v>
      </c>
      <c r="B81">
        <v>2762.63</v>
      </c>
    </row>
    <row r="82" spans="1:2" x14ac:dyDescent="0.25">
      <c r="A82" s="1">
        <v>42940</v>
      </c>
      <c r="B82">
        <v>2779.04</v>
      </c>
    </row>
    <row r="83" spans="1:2" x14ac:dyDescent="0.25">
      <c r="A83" s="1">
        <v>42941</v>
      </c>
      <c r="B83">
        <v>2591.2199999999998</v>
      </c>
    </row>
    <row r="84" spans="1:2" x14ac:dyDescent="0.25">
      <c r="A84" s="1">
        <v>42942</v>
      </c>
      <c r="B84">
        <v>2550.1799999999998</v>
      </c>
    </row>
    <row r="85" spans="1:2" x14ac:dyDescent="0.25">
      <c r="A85" s="1">
        <v>42943</v>
      </c>
      <c r="B85">
        <v>2697.47</v>
      </c>
    </row>
    <row r="86" spans="1:2" x14ac:dyDescent="0.25">
      <c r="A86" s="1">
        <v>42944</v>
      </c>
      <c r="B86">
        <v>2805.18</v>
      </c>
    </row>
    <row r="87" spans="1:2" x14ac:dyDescent="0.25">
      <c r="A87" s="1">
        <v>42945</v>
      </c>
      <c r="B87">
        <v>2720.08</v>
      </c>
    </row>
    <row r="88" spans="1:2" x14ac:dyDescent="0.25">
      <c r="A88" s="1">
        <v>42946</v>
      </c>
      <c r="B88">
        <v>2746.33</v>
      </c>
    </row>
    <row r="89" spans="1:2" x14ac:dyDescent="0.25">
      <c r="A89" s="1">
        <v>42947</v>
      </c>
      <c r="B89">
        <v>2873.83</v>
      </c>
    </row>
    <row r="90" spans="1:2" x14ac:dyDescent="0.25">
      <c r="A90" s="1">
        <v>42948</v>
      </c>
      <c r="B90">
        <v>2735.59</v>
      </c>
    </row>
    <row r="91" spans="1:2" x14ac:dyDescent="0.25">
      <c r="A91" s="1">
        <v>42949</v>
      </c>
      <c r="B91">
        <v>2723.58</v>
      </c>
    </row>
    <row r="92" spans="1:2" x14ac:dyDescent="0.25">
      <c r="A92" s="1">
        <v>42950</v>
      </c>
      <c r="B92">
        <v>2814.36</v>
      </c>
    </row>
    <row r="93" spans="1:2" x14ac:dyDescent="0.25">
      <c r="A93" s="1">
        <v>42951</v>
      </c>
      <c r="B93">
        <v>2883.68</v>
      </c>
    </row>
    <row r="94" spans="1:2" x14ac:dyDescent="0.25">
      <c r="A94" s="1">
        <v>42952</v>
      </c>
      <c r="B94">
        <v>3301.76</v>
      </c>
    </row>
    <row r="95" spans="1:2" x14ac:dyDescent="0.25">
      <c r="A95" s="1">
        <v>42953</v>
      </c>
      <c r="B95">
        <v>3255</v>
      </c>
    </row>
    <row r="96" spans="1:2" x14ac:dyDescent="0.25">
      <c r="A96" s="1">
        <v>42954</v>
      </c>
      <c r="B96">
        <v>3431.97</v>
      </c>
    </row>
    <row r="97" spans="1:2" x14ac:dyDescent="0.25">
      <c r="A97" s="1">
        <v>42955</v>
      </c>
      <c r="B97">
        <v>3453.16</v>
      </c>
    </row>
    <row r="98" spans="1:2" x14ac:dyDescent="0.25">
      <c r="A98" s="1">
        <v>42956</v>
      </c>
      <c r="B98">
        <v>3377.54</v>
      </c>
    </row>
    <row r="99" spans="1:2" x14ac:dyDescent="0.25">
      <c r="A99" s="1">
        <v>42957</v>
      </c>
      <c r="B99">
        <v>3445.28</v>
      </c>
    </row>
    <row r="100" spans="1:2" x14ac:dyDescent="0.25">
      <c r="A100" s="1">
        <v>42958</v>
      </c>
      <c r="B100">
        <v>3679.61</v>
      </c>
    </row>
    <row r="101" spans="1:2" x14ac:dyDescent="0.25">
      <c r="A101" s="1">
        <v>42959</v>
      </c>
      <c r="B101">
        <v>3917.65</v>
      </c>
    </row>
    <row r="102" spans="1:2" x14ac:dyDescent="0.25">
      <c r="A102" s="1">
        <v>42960</v>
      </c>
      <c r="B102">
        <v>4111.2</v>
      </c>
    </row>
    <row r="103" spans="1:2" x14ac:dyDescent="0.25">
      <c r="A103" s="1">
        <v>42961</v>
      </c>
      <c r="B103">
        <v>4382.74</v>
      </c>
    </row>
    <row r="104" spans="1:2" x14ac:dyDescent="0.25">
      <c r="A104" s="1">
        <v>42962</v>
      </c>
      <c r="B104">
        <v>4204.43</v>
      </c>
    </row>
    <row r="105" spans="1:2" x14ac:dyDescent="0.25">
      <c r="A105" s="1">
        <v>42963</v>
      </c>
      <c r="B105">
        <v>4425.3</v>
      </c>
    </row>
    <row r="106" spans="1:2" x14ac:dyDescent="0.25">
      <c r="A106" s="1">
        <v>42964</v>
      </c>
      <c r="B106">
        <v>4316.34</v>
      </c>
    </row>
    <row r="107" spans="1:2" x14ac:dyDescent="0.25">
      <c r="A107" s="1">
        <v>42965</v>
      </c>
      <c r="B107">
        <v>4159.46</v>
      </c>
    </row>
    <row r="108" spans="1:2" x14ac:dyDescent="0.25">
      <c r="A108" s="1">
        <v>42966</v>
      </c>
      <c r="B108">
        <v>4206.13</v>
      </c>
    </row>
    <row r="109" spans="1:2" x14ac:dyDescent="0.25">
      <c r="A109" s="1">
        <v>42967</v>
      </c>
      <c r="B109">
        <v>4111.22</v>
      </c>
    </row>
    <row r="110" spans="1:2" x14ac:dyDescent="0.25">
      <c r="A110" s="1">
        <v>42968</v>
      </c>
      <c r="B110">
        <v>4054.94</v>
      </c>
    </row>
    <row r="111" spans="1:2" x14ac:dyDescent="0.25">
      <c r="A111" s="1">
        <v>42969</v>
      </c>
      <c r="B111">
        <v>4137.67</v>
      </c>
    </row>
    <row r="112" spans="1:2" x14ac:dyDescent="0.25">
      <c r="A112" s="1">
        <v>42970</v>
      </c>
      <c r="B112">
        <v>4191.22</v>
      </c>
    </row>
    <row r="113" spans="1:2" x14ac:dyDescent="0.25">
      <c r="A113" s="1">
        <v>42971</v>
      </c>
      <c r="B113">
        <v>4362.47</v>
      </c>
    </row>
    <row r="114" spans="1:2" x14ac:dyDescent="0.25">
      <c r="A114" s="1">
        <v>42972</v>
      </c>
      <c r="B114">
        <v>4408.32</v>
      </c>
    </row>
    <row r="115" spans="1:2" x14ac:dyDescent="0.25">
      <c r="A115" s="1">
        <v>42973</v>
      </c>
      <c r="B115">
        <v>4387.46</v>
      </c>
    </row>
    <row r="116" spans="1:2" x14ac:dyDescent="0.25">
      <c r="A116" s="1">
        <v>42974</v>
      </c>
      <c r="B116">
        <v>4394.51</v>
      </c>
    </row>
    <row r="117" spans="1:2" x14ac:dyDescent="0.25">
      <c r="A117" s="1">
        <v>42975</v>
      </c>
      <c r="B117">
        <v>4439.66</v>
      </c>
    </row>
    <row r="118" spans="1:2" x14ac:dyDescent="0.25">
      <c r="A118" s="1">
        <v>42976</v>
      </c>
      <c r="B118">
        <v>4648.13</v>
      </c>
    </row>
    <row r="119" spans="1:2" x14ac:dyDescent="0.25">
      <c r="A119" s="1">
        <v>42977</v>
      </c>
      <c r="B119">
        <v>4630.7299999999996</v>
      </c>
    </row>
    <row r="120" spans="1:2" x14ac:dyDescent="0.25">
      <c r="A120" s="1">
        <v>42978</v>
      </c>
      <c r="B120">
        <v>4764.87</v>
      </c>
    </row>
    <row r="121" spans="1:2" x14ac:dyDescent="0.25">
      <c r="A121" s="1">
        <v>42979</v>
      </c>
      <c r="B121">
        <v>4950.72</v>
      </c>
    </row>
    <row r="122" spans="1:2" x14ac:dyDescent="0.25">
      <c r="A122" s="1">
        <v>42980</v>
      </c>
      <c r="B122">
        <v>4643.97</v>
      </c>
    </row>
    <row r="123" spans="1:2" x14ac:dyDescent="0.25">
      <c r="A123" s="1">
        <v>42981</v>
      </c>
      <c r="B123">
        <v>4631.6899999999996</v>
      </c>
    </row>
    <row r="124" spans="1:2" x14ac:dyDescent="0.25">
      <c r="A124" s="1">
        <v>42982</v>
      </c>
      <c r="B124">
        <v>4319.72</v>
      </c>
    </row>
    <row r="125" spans="1:2" x14ac:dyDescent="0.25">
      <c r="A125" s="1">
        <v>42983</v>
      </c>
      <c r="B125">
        <v>4422.12</v>
      </c>
    </row>
    <row r="126" spans="1:2" x14ac:dyDescent="0.25">
      <c r="A126" s="1">
        <v>42984</v>
      </c>
      <c r="B126">
        <v>4626.72</v>
      </c>
    </row>
    <row r="127" spans="1:2" x14ac:dyDescent="0.25">
      <c r="A127" s="1">
        <v>42985</v>
      </c>
      <c r="B127">
        <v>4638.1000000000004</v>
      </c>
    </row>
    <row r="128" spans="1:2" x14ac:dyDescent="0.25">
      <c r="A128" s="1">
        <v>42986</v>
      </c>
      <c r="B128">
        <v>4317.54</v>
      </c>
    </row>
    <row r="129" spans="1:2" x14ac:dyDescent="0.25">
      <c r="A129" s="1">
        <v>42987</v>
      </c>
      <c r="B129">
        <v>4291.88</v>
      </c>
    </row>
    <row r="130" spans="1:2" x14ac:dyDescent="0.25">
      <c r="A130" s="1">
        <v>42988</v>
      </c>
      <c r="B130">
        <v>4191.17</v>
      </c>
    </row>
    <row r="131" spans="1:2" x14ac:dyDescent="0.25">
      <c r="A131" s="1">
        <v>42989</v>
      </c>
      <c r="B131">
        <v>4188.84</v>
      </c>
    </row>
    <row r="132" spans="1:2" x14ac:dyDescent="0.25">
      <c r="A132" s="1">
        <v>42990</v>
      </c>
      <c r="B132">
        <v>4148.2700000000004</v>
      </c>
    </row>
    <row r="133" spans="1:2" x14ac:dyDescent="0.25">
      <c r="A133" s="1">
        <v>42991</v>
      </c>
      <c r="B133">
        <v>3874.26</v>
      </c>
    </row>
    <row r="134" spans="1:2" x14ac:dyDescent="0.25">
      <c r="A134" s="1">
        <v>42992</v>
      </c>
      <c r="B134">
        <v>3226.41</v>
      </c>
    </row>
    <row r="135" spans="1:2" x14ac:dyDescent="0.25">
      <c r="A135" s="1">
        <v>42993</v>
      </c>
      <c r="B135">
        <v>3686.9</v>
      </c>
    </row>
    <row r="136" spans="1:2" x14ac:dyDescent="0.25">
      <c r="A136" s="1">
        <v>42994</v>
      </c>
      <c r="B136">
        <v>3678.74</v>
      </c>
    </row>
    <row r="137" spans="1:2" x14ac:dyDescent="0.25">
      <c r="A137" s="1">
        <v>42995</v>
      </c>
      <c r="B137">
        <v>3672.57</v>
      </c>
    </row>
    <row r="138" spans="1:2" x14ac:dyDescent="0.25">
      <c r="A138" s="1">
        <v>42996</v>
      </c>
      <c r="B138">
        <v>4067.08</v>
      </c>
    </row>
    <row r="139" spans="1:2" x14ac:dyDescent="0.25">
      <c r="A139" s="1">
        <v>42997</v>
      </c>
      <c r="B139">
        <v>3897</v>
      </c>
    </row>
    <row r="140" spans="1:2" x14ac:dyDescent="0.25">
      <c r="A140" s="1">
        <v>42998</v>
      </c>
      <c r="B140">
        <v>3858.09</v>
      </c>
    </row>
    <row r="141" spans="1:2" x14ac:dyDescent="0.25">
      <c r="A141" s="1">
        <v>42999</v>
      </c>
      <c r="B141">
        <v>3612.68</v>
      </c>
    </row>
    <row r="142" spans="1:2" x14ac:dyDescent="0.25">
      <c r="A142" s="1">
        <v>43000</v>
      </c>
      <c r="B142">
        <v>3603.31</v>
      </c>
    </row>
    <row r="143" spans="1:2" x14ac:dyDescent="0.25">
      <c r="A143" s="1">
        <v>43001</v>
      </c>
      <c r="B143">
        <v>3777.29</v>
      </c>
    </row>
    <row r="144" spans="1:2" x14ac:dyDescent="0.25">
      <c r="A144" s="1">
        <v>43002</v>
      </c>
      <c r="B144">
        <v>3662.12</v>
      </c>
    </row>
    <row r="145" spans="1:2" x14ac:dyDescent="0.25">
      <c r="A145" s="1">
        <v>43003</v>
      </c>
      <c r="B145">
        <v>3927.5</v>
      </c>
    </row>
    <row r="146" spans="1:2" x14ac:dyDescent="0.25">
      <c r="A146" s="1">
        <v>43004</v>
      </c>
      <c r="B146">
        <v>3895.51</v>
      </c>
    </row>
    <row r="147" spans="1:2" x14ac:dyDescent="0.25">
      <c r="A147" s="1">
        <v>43005</v>
      </c>
      <c r="B147">
        <v>4208.5600000000004</v>
      </c>
    </row>
    <row r="148" spans="1:2" x14ac:dyDescent="0.25">
      <c r="A148" s="1">
        <v>43006</v>
      </c>
      <c r="B148">
        <v>4185.29</v>
      </c>
    </row>
    <row r="149" spans="1:2" x14ac:dyDescent="0.25">
      <c r="A149" s="1">
        <v>43007</v>
      </c>
      <c r="B149">
        <v>4164.1000000000004</v>
      </c>
    </row>
    <row r="150" spans="1:2" x14ac:dyDescent="0.25">
      <c r="A150" s="1">
        <v>43008</v>
      </c>
      <c r="B150">
        <v>4353.05</v>
      </c>
    </row>
    <row r="151" spans="1:2" x14ac:dyDescent="0.25">
      <c r="A151" s="1">
        <v>43009</v>
      </c>
      <c r="B151">
        <v>4394.6400000000003</v>
      </c>
    </row>
    <row r="152" spans="1:2" x14ac:dyDescent="0.25">
      <c r="A152" s="1">
        <v>43010</v>
      </c>
      <c r="B152">
        <v>4404.1000000000004</v>
      </c>
    </row>
    <row r="153" spans="1:2" x14ac:dyDescent="0.25">
      <c r="A153" s="1">
        <v>43011</v>
      </c>
      <c r="B153">
        <v>4320.09</v>
      </c>
    </row>
    <row r="154" spans="1:2" x14ac:dyDescent="0.25">
      <c r="A154" s="1">
        <v>43012</v>
      </c>
      <c r="B154">
        <v>4225.92</v>
      </c>
    </row>
    <row r="155" spans="1:2" x14ac:dyDescent="0.25">
      <c r="A155" s="1">
        <v>43013</v>
      </c>
      <c r="B155">
        <v>4322.75</v>
      </c>
    </row>
    <row r="156" spans="1:2" x14ac:dyDescent="0.25">
      <c r="A156" s="1">
        <v>43014</v>
      </c>
      <c r="B156">
        <v>4370.24</v>
      </c>
    </row>
    <row r="157" spans="1:2" x14ac:dyDescent="0.25">
      <c r="A157" s="1">
        <v>43015</v>
      </c>
      <c r="B157">
        <v>4437.03</v>
      </c>
    </row>
    <row r="158" spans="1:2" x14ac:dyDescent="0.25">
      <c r="A158" s="1">
        <v>43016</v>
      </c>
      <c r="B158">
        <v>4596.96</v>
      </c>
    </row>
    <row r="159" spans="1:2" x14ac:dyDescent="0.25">
      <c r="A159" s="1">
        <v>43017</v>
      </c>
      <c r="B159">
        <v>4772.97</v>
      </c>
    </row>
    <row r="160" spans="1:2" x14ac:dyDescent="0.25">
      <c r="A160" s="1">
        <v>43018</v>
      </c>
      <c r="B160">
        <v>4754.7</v>
      </c>
    </row>
    <row r="161" spans="1:2" x14ac:dyDescent="0.25">
      <c r="A161" s="1">
        <v>43019</v>
      </c>
      <c r="B161">
        <v>4830.7700000000004</v>
      </c>
    </row>
    <row r="162" spans="1:2" x14ac:dyDescent="0.25">
      <c r="A162" s="1">
        <v>43020</v>
      </c>
      <c r="B162">
        <v>5439.13</v>
      </c>
    </row>
    <row r="163" spans="1:2" x14ac:dyDescent="0.25">
      <c r="A163" s="1">
        <v>43021</v>
      </c>
      <c r="B163">
        <v>5640.13</v>
      </c>
    </row>
    <row r="164" spans="1:2" x14ac:dyDescent="0.25">
      <c r="A164" s="1">
        <v>43022</v>
      </c>
      <c r="B164">
        <v>5809.69</v>
      </c>
    </row>
    <row r="165" spans="1:2" x14ac:dyDescent="0.25">
      <c r="A165" s="1">
        <v>43023</v>
      </c>
      <c r="B165">
        <v>5697.39</v>
      </c>
    </row>
    <row r="166" spans="1:2" x14ac:dyDescent="0.25">
      <c r="A166" s="1">
        <v>43024</v>
      </c>
      <c r="B166">
        <v>5754.22</v>
      </c>
    </row>
    <row r="167" spans="1:2" x14ac:dyDescent="0.25">
      <c r="A167" s="1">
        <v>43025</v>
      </c>
      <c r="B167">
        <v>5595.23</v>
      </c>
    </row>
    <row r="168" spans="1:2" x14ac:dyDescent="0.25">
      <c r="A168" s="1">
        <v>43026</v>
      </c>
      <c r="B168">
        <v>5572.2</v>
      </c>
    </row>
    <row r="169" spans="1:2" x14ac:dyDescent="0.25">
      <c r="A169" s="1">
        <v>43027</v>
      </c>
      <c r="B169">
        <v>5699.58</v>
      </c>
    </row>
    <row r="170" spans="1:2" x14ac:dyDescent="0.25">
      <c r="A170" s="1">
        <v>43028</v>
      </c>
      <c r="B170">
        <v>5984.09</v>
      </c>
    </row>
    <row r="171" spans="1:2" x14ac:dyDescent="0.25">
      <c r="A171" s="1">
        <v>43029</v>
      </c>
      <c r="B171">
        <v>6013.23</v>
      </c>
    </row>
    <row r="172" spans="1:2" x14ac:dyDescent="0.25">
      <c r="A172" s="1">
        <v>43030</v>
      </c>
      <c r="B172">
        <v>5984.96</v>
      </c>
    </row>
    <row r="173" spans="1:2" x14ac:dyDescent="0.25">
      <c r="A173" s="1">
        <v>43031</v>
      </c>
      <c r="B173">
        <v>5895.3</v>
      </c>
    </row>
    <row r="174" spans="1:2" x14ac:dyDescent="0.25">
      <c r="A174" s="1">
        <v>43032</v>
      </c>
      <c r="B174">
        <v>5518.85</v>
      </c>
    </row>
    <row r="175" spans="1:2" x14ac:dyDescent="0.25">
      <c r="A175" s="1">
        <v>43033</v>
      </c>
      <c r="B175">
        <v>5733.9</v>
      </c>
    </row>
    <row r="176" spans="1:2" x14ac:dyDescent="0.25">
      <c r="A176" s="1">
        <v>43034</v>
      </c>
      <c r="B176">
        <v>5888.14</v>
      </c>
    </row>
    <row r="177" spans="1:2" x14ac:dyDescent="0.25">
      <c r="A177" s="1">
        <v>43035</v>
      </c>
      <c r="B177">
        <v>5767.68</v>
      </c>
    </row>
    <row r="178" spans="1:2" x14ac:dyDescent="0.25">
      <c r="A178" s="1">
        <v>43036</v>
      </c>
      <c r="B178">
        <v>5732.82</v>
      </c>
    </row>
    <row r="179" spans="1:2" x14ac:dyDescent="0.25">
      <c r="A179" s="1">
        <v>43037</v>
      </c>
      <c r="B179">
        <v>6140.53</v>
      </c>
    </row>
    <row r="180" spans="1:2" x14ac:dyDescent="0.25">
      <c r="A180" s="1">
        <v>43038</v>
      </c>
      <c r="B180">
        <v>6121.8</v>
      </c>
    </row>
    <row r="181" spans="1:2" x14ac:dyDescent="0.25">
      <c r="A181" s="1">
        <v>43039</v>
      </c>
      <c r="B181">
        <v>6447.67</v>
      </c>
    </row>
    <row r="182" spans="1:2" x14ac:dyDescent="0.25">
      <c r="A182" s="1">
        <v>43040</v>
      </c>
      <c r="B182">
        <v>6750.17</v>
      </c>
    </row>
    <row r="183" spans="1:2" x14ac:dyDescent="0.25">
      <c r="A183" s="1">
        <v>43041</v>
      </c>
      <c r="B183">
        <v>7030</v>
      </c>
    </row>
    <row r="184" spans="1:2" x14ac:dyDescent="0.25">
      <c r="A184" s="1">
        <v>43042</v>
      </c>
      <c r="B184">
        <v>7161.45</v>
      </c>
    </row>
    <row r="185" spans="1:2" x14ac:dyDescent="0.25">
      <c r="A185" s="1">
        <v>43043</v>
      </c>
      <c r="B185">
        <v>7387</v>
      </c>
    </row>
    <row r="186" spans="1:2" x14ac:dyDescent="0.25">
      <c r="A186" s="1">
        <v>43044</v>
      </c>
      <c r="B186">
        <v>7382.45</v>
      </c>
    </row>
    <row r="187" spans="1:2" x14ac:dyDescent="0.25">
      <c r="A187" s="1">
        <v>43045</v>
      </c>
      <c r="B187">
        <v>6958.21</v>
      </c>
    </row>
    <row r="188" spans="1:2" x14ac:dyDescent="0.25">
      <c r="A188" s="1">
        <v>43046</v>
      </c>
      <c r="B188">
        <v>7118.8</v>
      </c>
    </row>
    <row r="189" spans="1:2" x14ac:dyDescent="0.25">
      <c r="A189" s="1">
        <v>43047</v>
      </c>
      <c r="B189">
        <v>7458.79</v>
      </c>
    </row>
    <row r="190" spans="1:2" x14ac:dyDescent="0.25">
      <c r="A190" s="1">
        <v>43048</v>
      </c>
      <c r="B190">
        <v>7146.78</v>
      </c>
    </row>
    <row r="191" spans="1:2" x14ac:dyDescent="0.25">
      <c r="A191" s="1">
        <v>43049</v>
      </c>
      <c r="B191">
        <v>6570.31</v>
      </c>
    </row>
    <row r="192" spans="1:2" x14ac:dyDescent="0.25">
      <c r="A192" s="1">
        <v>43050</v>
      </c>
      <c r="B192">
        <v>6337</v>
      </c>
    </row>
    <row r="193" spans="1:2" x14ac:dyDescent="0.25">
      <c r="A193" s="1">
        <v>43051</v>
      </c>
      <c r="B193">
        <v>5857.32</v>
      </c>
    </row>
    <row r="194" spans="1:2" x14ac:dyDescent="0.25">
      <c r="A194" s="1">
        <v>43052</v>
      </c>
      <c r="B194">
        <v>6517.68</v>
      </c>
    </row>
    <row r="195" spans="1:2" x14ac:dyDescent="0.25">
      <c r="A195" s="1">
        <v>43053</v>
      </c>
      <c r="B195">
        <v>6598.77</v>
      </c>
    </row>
    <row r="196" spans="1:2" x14ac:dyDescent="0.25">
      <c r="A196" s="1">
        <v>43054</v>
      </c>
      <c r="B196">
        <v>7279</v>
      </c>
    </row>
    <row r="197" spans="1:2" x14ac:dyDescent="0.25">
      <c r="A197" s="1">
        <v>43055</v>
      </c>
      <c r="B197">
        <v>7843.94</v>
      </c>
    </row>
    <row r="198" spans="1:2" x14ac:dyDescent="0.25">
      <c r="A198" s="1">
        <v>43056</v>
      </c>
      <c r="B198">
        <v>7689.91</v>
      </c>
    </row>
    <row r="199" spans="1:2" x14ac:dyDescent="0.25">
      <c r="A199" s="1">
        <v>43057</v>
      </c>
      <c r="B199">
        <v>7776.94</v>
      </c>
    </row>
    <row r="200" spans="1:2" x14ac:dyDescent="0.25">
      <c r="A200" s="1">
        <v>43058</v>
      </c>
      <c r="B200">
        <v>8033.94</v>
      </c>
    </row>
    <row r="201" spans="1:2" x14ac:dyDescent="0.25">
      <c r="A201" s="1">
        <v>43059</v>
      </c>
      <c r="B201">
        <v>8238.2000000000007</v>
      </c>
    </row>
    <row r="202" spans="1:2" x14ac:dyDescent="0.25">
      <c r="A202" s="1">
        <v>43060</v>
      </c>
      <c r="B202">
        <v>8095.59</v>
      </c>
    </row>
    <row r="203" spans="1:2" x14ac:dyDescent="0.25">
      <c r="A203" s="1">
        <v>43061</v>
      </c>
      <c r="B203">
        <v>8230.69</v>
      </c>
    </row>
    <row r="204" spans="1:2" x14ac:dyDescent="0.25">
      <c r="A204" s="1">
        <v>43062</v>
      </c>
      <c r="B204">
        <v>8002.64</v>
      </c>
    </row>
    <row r="205" spans="1:2" x14ac:dyDescent="0.25">
      <c r="A205" s="1">
        <v>43063</v>
      </c>
      <c r="B205">
        <v>8201.4599999999991</v>
      </c>
    </row>
    <row r="206" spans="1:2" x14ac:dyDescent="0.25">
      <c r="A206" s="1">
        <v>43064</v>
      </c>
      <c r="B206">
        <v>8763.7800000000007</v>
      </c>
    </row>
    <row r="207" spans="1:2" x14ac:dyDescent="0.25">
      <c r="A207" s="1">
        <v>43065</v>
      </c>
      <c r="B207">
        <v>9326.59</v>
      </c>
    </row>
    <row r="208" spans="1:2" x14ac:dyDescent="0.25">
      <c r="A208" s="1">
        <v>43066</v>
      </c>
      <c r="B208">
        <v>9739.0499999999993</v>
      </c>
    </row>
    <row r="209" spans="1:2" x14ac:dyDescent="0.25">
      <c r="A209" s="1">
        <v>43067</v>
      </c>
      <c r="B209">
        <v>9908.23</v>
      </c>
    </row>
    <row r="210" spans="1:2" x14ac:dyDescent="0.25">
      <c r="A210" s="1">
        <v>43068</v>
      </c>
      <c r="B210">
        <v>9816.35</v>
      </c>
    </row>
    <row r="211" spans="1:2" x14ac:dyDescent="0.25">
      <c r="A211" s="1">
        <v>43069</v>
      </c>
      <c r="B211">
        <v>9916.5400000000009</v>
      </c>
    </row>
    <row r="212" spans="1:2" x14ac:dyDescent="0.25">
      <c r="A212" s="1">
        <v>43070</v>
      </c>
      <c r="B212">
        <v>10859.56</v>
      </c>
    </row>
    <row r="213" spans="1:2" x14ac:dyDescent="0.25">
      <c r="A213" s="1">
        <v>43071</v>
      </c>
      <c r="B213">
        <v>10895.01</v>
      </c>
    </row>
    <row r="214" spans="1:2" x14ac:dyDescent="0.25">
      <c r="A214" s="1">
        <v>43072</v>
      </c>
      <c r="B214">
        <v>11180.89</v>
      </c>
    </row>
    <row r="215" spans="1:2" x14ac:dyDescent="0.25">
      <c r="A215" s="1">
        <v>43073</v>
      </c>
      <c r="B215">
        <v>11616.85</v>
      </c>
    </row>
    <row r="216" spans="1:2" x14ac:dyDescent="0.25">
      <c r="A216" s="1">
        <v>43074</v>
      </c>
      <c r="B216">
        <v>11696.06</v>
      </c>
    </row>
    <row r="217" spans="1:2" x14ac:dyDescent="0.25">
      <c r="A217" s="1">
        <v>43075</v>
      </c>
      <c r="B217">
        <v>13708.99</v>
      </c>
    </row>
    <row r="218" spans="1:2" x14ac:dyDescent="0.25">
      <c r="A218" s="1">
        <v>43076</v>
      </c>
      <c r="B218">
        <v>16858.02</v>
      </c>
    </row>
    <row r="219" spans="1:2" x14ac:dyDescent="0.25">
      <c r="A219" s="1">
        <v>43077</v>
      </c>
      <c r="B219">
        <v>16057.14</v>
      </c>
    </row>
    <row r="220" spans="1:2" x14ac:dyDescent="0.25">
      <c r="A220" s="1">
        <v>43078</v>
      </c>
      <c r="B220">
        <v>14913.4</v>
      </c>
    </row>
    <row r="221" spans="1:2" x14ac:dyDescent="0.25">
      <c r="A221" s="1">
        <v>43079</v>
      </c>
      <c r="B221">
        <v>15036.96</v>
      </c>
    </row>
    <row r="222" spans="1:2" x14ac:dyDescent="0.25">
      <c r="A222" s="1">
        <v>43080</v>
      </c>
      <c r="B222">
        <v>16699.68</v>
      </c>
    </row>
    <row r="223" spans="1:2" x14ac:dyDescent="0.25">
      <c r="A223" s="1">
        <v>43081</v>
      </c>
      <c r="B223">
        <v>17178.099999999999</v>
      </c>
    </row>
    <row r="224" spans="1:2" x14ac:dyDescent="0.25">
      <c r="A224" s="1">
        <v>43082</v>
      </c>
      <c r="B224">
        <v>16407.2</v>
      </c>
    </row>
    <row r="225" spans="1:2" x14ac:dyDescent="0.25">
      <c r="A225" s="1">
        <v>43083</v>
      </c>
      <c r="B225">
        <v>16531.080000000002</v>
      </c>
    </row>
    <row r="226" spans="1:2" x14ac:dyDescent="0.25">
      <c r="A226" s="1">
        <v>43084</v>
      </c>
      <c r="B226">
        <v>17601.939999999999</v>
      </c>
    </row>
    <row r="227" spans="1:2" x14ac:dyDescent="0.25">
      <c r="A227" s="1">
        <v>43085</v>
      </c>
      <c r="B227">
        <v>19343.04</v>
      </c>
    </row>
    <row r="228" spans="1:2" x14ac:dyDescent="0.25">
      <c r="A228" s="1">
        <v>43086</v>
      </c>
      <c r="B228">
        <v>19086.64</v>
      </c>
    </row>
    <row r="229" spans="1:2" x14ac:dyDescent="0.25">
      <c r="A229" s="1">
        <v>43087</v>
      </c>
      <c r="B229">
        <v>18960.52</v>
      </c>
    </row>
    <row r="230" spans="1:2" x14ac:dyDescent="0.25">
      <c r="A230" s="1">
        <v>43088</v>
      </c>
      <c r="B230">
        <v>17608.349999999999</v>
      </c>
    </row>
    <row r="231" spans="1:2" x14ac:dyDescent="0.25">
      <c r="A231" s="1">
        <v>43089</v>
      </c>
      <c r="B231">
        <v>16454.72</v>
      </c>
    </row>
    <row r="232" spans="1:2" x14ac:dyDescent="0.25">
      <c r="A232" s="1">
        <v>43090</v>
      </c>
      <c r="B232">
        <v>15561.05</v>
      </c>
    </row>
    <row r="233" spans="1:2" x14ac:dyDescent="0.25">
      <c r="A233" s="1">
        <v>43091</v>
      </c>
      <c r="B233">
        <v>13857.14</v>
      </c>
    </row>
    <row r="234" spans="1:2" x14ac:dyDescent="0.25">
      <c r="A234" s="1">
        <v>43092</v>
      </c>
      <c r="B234">
        <v>14548.71</v>
      </c>
    </row>
    <row r="235" spans="1:2" x14ac:dyDescent="0.25">
      <c r="A235" s="1">
        <v>43093</v>
      </c>
      <c r="B235">
        <v>13975.44</v>
      </c>
    </row>
    <row r="236" spans="1:2" x14ac:dyDescent="0.25">
      <c r="A236" s="1">
        <v>43094</v>
      </c>
      <c r="B236">
        <v>13917.03</v>
      </c>
    </row>
    <row r="237" spans="1:2" x14ac:dyDescent="0.25">
      <c r="A237" s="1">
        <v>43095</v>
      </c>
      <c r="B237">
        <v>15745.26</v>
      </c>
    </row>
    <row r="238" spans="1:2" x14ac:dyDescent="0.25">
      <c r="A238" s="1">
        <v>43096</v>
      </c>
      <c r="B238">
        <v>15378.28</v>
      </c>
    </row>
    <row r="239" spans="1:2" x14ac:dyDescent="0.25">
      <c r="A239" s="1">
        <v>43097</v>
      </c>
      <c r="B239">
        <v>14428.76</v>
      </c>
    </row>
    <row r="240" spans="1:2" x14ac:dyDescent="0.25">
      <c r="A240" s="1">
        <v>43098</v>
      </c>
      <c r="B240">
        <v>14427.87</v>
      </c>
    </row>
    <row r="241" spans="1:2" x14ac:dyDescent="0.25">
      <c r="A241" s="1">
        <v>43099</v>
      </c>
      <c r="B241">
        <v>12629.81</v>
      </c>
    </row>
    <row r="242" spans="1:2" x14ac:dyDescent="0.25">
      <c r="A242" s="1">
        <v>43100</v>
      </c>
      <c r="B242">
        <v>13860.14</v>
      </c>
    </row>
    <row r="243" spans="1:2" x14ac:dyDescent="0.25">
      <c r="A243" s="1">
        <v>43101</v>
      </c>
      <c r="B243">
        <v>13412.44</v>
      </c>
    </row>
    <row r="244" spans="1:2" x14ac:dyDescent="0.25">
      <c r="A244" s="1">
        <v>43102</v>
      </c>
      <c r="B244">
        <v>14740.76</v>
      </c>
    </row>
    <row r="245" spans="1:2" x14ac:dyDescent="0.25">
      <c r="A245" s="1">
        <v>43103</v>
      </c>
      <c r="B245">
        <v>15134.65</v>
      </c>
    </row>
    <row r="246" spans="1:2" x14ac:dyDescent="0.25">
      <c r="A246" s="1">
        <v>43104</v>
      </c>
      <c r="B246">
        <v>15155.23</v>
      </c>
    </row>
    <row r="247" spans="1:2" x14ac:dyDescent="0.25">
      <c r="A247" s="1">
        <v>43105</v>
      </c>
      <c r="B247">
        <v>16937.169999999998</v>
      </c>
    </row>
    <row r="248" spans="1:2" x14ac:dyDescent="0.25">
      <c r="A248" s="1">
        <v>43106</v>
      </c>
      <c r="B248">
        <v>17135.84</v>
      </c>
    </row>
    <row r="249" spans="1:2" x14ac:dyDescent="0.25">
      <c r="A249" s="1">
        <v>43107</v>
      </c>
      <c r="B249">
        <v>16178.49</v>
      </c>
    </row>
    <row r="250" spans="1:2" x14ac:dyDescent="0.25">
      <c r="A250" s="1">
        <v>43108</v>
      </c>
      <c r="B250">
        <v>14970.36</v>
      </c>
    </row>
    <row r="251" spans="1:2" x14ac:dyDescent="0.25">
      <c r="A251" s="1">
        <v>43109</v>
      </c>
      <c r="B251">
        <v>14439.47</v>
      </c>
    </row>
    <row r="252" spans="1:2" x14ac:dyDescent="0.25">
      <c r="A252" s="1">
        <v>43110</v>
      </c>
      <c r="B252">
        <v>14890.72</v>
      </c>
    </row>
    <row r="253" spans="1:2" x14ac:dyDescent="0.25">
      <c r="A253" s="1">
        <v>43111</v>
      </c>
      <c r="B253">
        <v>13287.26</v>
      </c>
    </row>
    <row r="254" spans="1:2" x14ac:dyDescent="0.25">
      <c r="A254" s="1">
        <v>43112</v>
      </c>
      <c r="B254">
        <v>13812.71</v>
      </c>
    </row>
    <row r="255" spans="1:2" x14ac:dyDescent="0.25">
      <c r="A255" s="1">
        <v>43113</v>
      </c>
      <c r="B255">
        <v>14188.78</v>
      </c>
    </row>
    <row r="256" spans="1:2" x14ac:dyDescent="0.25">
      <c r="A256" s="1">
        <v>43114</v>
      </c>
      <c r="B256">
        <v>13619.03</v>
      </c>
    </row>
    <row r="257" spans="1:2" x14ac:dyDescent="0.25">
      <c r="A257" s="1">
        <v>43115</v>
      </c>
      <c r="B257">
        <v>13585.9</v>
      </c>
    </row>
    <row r="258" spans="1:2" x14ac:dyDescent="0.25">
      <c r="A258" s="1">
        <v>43116</v>
      </c>
      <c r="B258">
        <v>11348.02</v>
      </c>
    </row>
    <row r="259" spans="1:2" x14ac:dyDescent="0.25">
      <c r="A259" s="1">
        <v>43117</v>
      </c>
      <c r="B259">
        <v>11141.25</v>
      </c>
    </row>
    <row r="260" spans="1:2" x14ac:dyDescent="0.25">
      <c r="A260" s="1">
        <v>43118</v>
      </c>
      <c r="B260">
        <v>11250.65</v>
      </c>
    </row>
    <row r="261" spans="1:2" x14ac:dyDescent="0.25">
      <c r="A261" s="1">
        <v>43119</v>
      </c>
      <c r="B261">
        <v>11514.92</v>
      </c>
    </row>
    <row r="262" spans="1:2" x14ac:dyDescent="0.25">
      <c r="A262" s="1">
        <v>43120</v>
      </c>
      <c r="B262">
        <v>12759.64</v>
      </c>
    </row>
    <row r="263" spans="1:2" x14ac:dyDescent="0.25">
      <c r="A263" s="1">
        <v>43121</v>
      </c>
      <c r="B263">
        <v>11522.86</v>
      </c>
    </row>
    <row r="264" spans="1:2" x14ac:dyDescent="0.25">
      <c r="A264" s="1">
        <v>43122</v>
      </c>
      <c r="B264">
        <v>10772.15</v>
      </c>
    </row>
    <row r="265" spans="1:2" x14ac:dyDescent="0.25">
      <c r="A265" s="1">
        <v>43123</v>
      </c>
      <c r="B265">
        <v>10839.83</v>
      </c>
    </row>
    <row r="266" spans="1:2" x14ac:dyDescent="0.25">
      <c r="A266" s="1">
        <v>43124</v>
      </c>
      <c r="B266">
        <v>11399.52</v>
      </c>
    </row>
    <row r="267" spans="1:2" x14ac:dyDescent="0.25">
      <c r="A267" s="1">
        <v>43125</v>
      </c>
      <c r="B267">
        <v>11137.24</v>
      </c>
    </row>
    <row r="268" spans="1:2" x14ac:dyDescent="0.25">
      <c r="A268" s="1">
        <v>43126</v>
      </c>
      <c r="B268">
        <v>11090.06</v>
      </c>
    </row>
    <row r="269" spans="1:2" x14ac:dyDescent="0.25">
      <c r="A269" s="1">
        <v>43127</v>
      </c>
      <c r="B269">
        <v>11407.15</v>
      </c>
    </row>
    <row r="270" spans="1:2" x14ac:dyDescent="0.25">
      <c r="A270" s="1">
        <v>43128</v>
      </c>
      <c r="B270">
        <v>11694.47</v>
      </c>
    </row>
    <row r="271" spans="1:2" x14ac:dyDescent="0.25">
      <c r="A271" s="1">
        <v>43129</v>
      </c>
      <c r="B271">
        <v>11158.39</v>
      </c>
    </row>
    <row r="272" spans="1:2" x14ac:dyDescent="0.25">
      <c r="A272" s="1">
        <v>43130</v>
      </c>
      <c r="B272">
        <v>10035</v>
      </c>
    </row>
    <row r="273" spans="1:2" x14ac:dyDescent="0.25">
      <c r="A273" s="1">
        <v>43131</v>
      </c>
      <c r="B273">
        <v>10166.51</v>
      </c>
    </row>
    <row r="274" spans="1:2" x14ac:dyDescent="0.25">
      <c r="A274" s="1">
        <v>43132</v>
      </c>
      <c r="B274">
        <v>9052.58</v>
      </c>
    </row>
    <row r="275" spans="1:2" x14ac:dyDescent="0.25">
      <c r="A275" s="1">
        <v>43133</v>
      </c>
      <c r="B275">
        <v>8827.6299999999992</v>
      </c>
    </row>
    <row r="276" spans="1:2" x14ac:dyDescent="0.25">
      <c r="A276" s="1">
        <v>43134</v>
      </c>
      <c r="B276">
        <v>9224.39</v>
      </c>
    </row>
    <row r="277" spans="1:2" x14ac:dyDescent="0.25">
      <c r="A277" s="1">
        <v>43135</v>
      </c>
      <c r="B277">
        <v>8186.65</v>
      </c>
    </row>
    <row r="278" spans="1:2" x14ac:dyDescent="0.25">
      <c r="A278" s="1">
        <v>43136</v>
      </c>
      <c r="B278">
        <v>6914.26</v>
      </c>
    </row>
    <row r="279" spans="1:2" x14ac:dyDescent="0.25">
      <c r="A279" s="1">
        <v>43137</v>
      </c>
      <c r="B279">
        <v>7700.39</v>
      </c>
    </row>
    <row r="280" spans="1:2" x14ac:dyDescent="0.25">
      <c r="A280" s="1">
        <v>43138</v>
      </c>
      <c r="B280">
        <v>7581.8</v>
      </c>
    </row>
    <row r="281" spans="1:2" x14ac:dyDescent="0.25">
      <c r="A281" s="1">
        <v>43139</v>
      </c>
      <c r="B281">
        <v>8237.24</v>
      </c>
    </row>
    <row r="282" spans="1:2" x14ac:dyDescent="0.25">
      <c r="A282" s="1">
        <v>43140</v>
      </c>
      <c r="B282">
        <v>8689.84</v>
      </c>
    </row>
    <row r="283" spans="1:2" x14ac:dyDescent="0.25">
      <c r="A283" s="1">
        <v>43141</v>
      </c>
      <c r="B283">
        <v>8556.61</v>
      </c>
    </row>
    <row r="284" spans="1:2" x14ac:dyDescent="0.25">
      <c r="A284" s="1">
        <v>43142</v>
      </c>
      <c r="B284">
        <v>8070.8</v>
      </c>
    </row>
    <row r="285" spans="1:2" x14ac:dyDescent="0.25">
      <c r="A285" s="1">
        <v>43143</v>
      </c>
      <c r="B285">
        <v>8891.2099999999991</v>
      </c>
    </row>
    <row r="286" spans="1:2" x14ac:dyDescent="0.25">
      <c r="A286" s="1">
        <v>43144</v>
      </c>
      <c r="B286">
        <v>8516.24</v>
      </c>
    </row>
    <row r="287" spans="1:2" x14ac:dyDescent="0.25">
      <c r="A287" s="1">
        <v>43145</v>
      </c>
      <c r="B287">
        <v>9477.84</v>
      </c>
    </row>
    <row r="288" spans="1:2" x14ac:dyDescent="0.25">
      <c r="A288" s="1">
        <v>43146</v>
      </c>
      <c r="B288">
        <v>10016.49</v>
      </c>
    </row>
    <row r="289" spans="1:2" x14ac:dyDescent="0.25">
      <c r="A289" s="1">
        <v>43147</v>
      </c>
      <c r="B289">
        <v>10178.709999999999</v>
      </c>
    </row>
    <row r="290" spans="1:2" x14ac:dyDescent="0.25">
      <c r="A290" s="1">
        <v>43148</v>
      </c>
      <c r="B290">
        <v>11092.15</v>
      </c>
    </row>
    <row r="291" spans="1:2" x14ac:dyDescent="0.25">
      <c r="A291" s="1">
        <v>43149</v>
      </c>
      <c r="B291">
        <v>10396.629999999999</v>
      </c>
    </row>
    <row r="292" spans="1:2" x14ac:dyDescent="0.25">
      <c r="A292" s="1">
        <v>43150</v>
      </c>
      <c r="B292">
        <v>11159.72</v>
      </c>
    </row>
    <row r="293" spans="1:2" x14ac:dyDescent="0.25">
      <c r="A293" s="1">
        <v>43151</v>
      </c>
      <c r="B293">
        <v>11228.24</v>
      </c>
    </row>
    <row r="294" spans="1:2" x14ac:dyDescent="0.25">
      <c r="A294" s="1">
        <v>43152</v>
      </c>
      <c r="B294">
        <v>10456.17</v>
      </c>
    </row>
    <row r="295" spans="1:2" x14ac:dyDescent="0.25">
      <c r="A295" s="1">
        <v>43153</v>
      </c>
      <c r="B295">
        <v>9830.43</v>
      </c>
    </row>
    <row r="296" spans="1:2" x14ac:dyDescent="0.25">
      <c r="A296" s="1">
        <v>43154</v>
      </c>
      <c r="B296">
        <v>10149.459999999999</v>
      </c>
    </row>
    <row r="297" spans="1:2" x14ac:dyDescent="0.25">
      <c r="A297" s="1">
        <v>43155</v>
      </c>
      <c r="B297">
        <v>9682.3799999999992</v>
      </c>
    </row>
    <row r="298" spans="1:2" x14ac:dyDescent="0.25">
      <c r="A298" s="1">
        <v>43156</v>
      </c>
      <c r="B298">
        <v>9586.4599999999991</v>
      </c>
    </row>
    <row r="299" spans="1:2" x14ac:dyDescent="0.25">
      <c r="A299" s="1">
        <v>43157</v>
      </c>
      <c r="B299">
        <v>10313.08</v>
      </c>
    </row>
    <row r="300" spans="1:2" x14ac:dyDescent="0.25">
      <c r="A300" s="1">
        <v>43158</v>
      </c>
      <c r="B300">
        <v>10564.42</v>
      </c>
    </row>
    <row r="301" spans="1:2" x14ac:dyDescent="0.25">
      <c r="A301" s="1">
        <v>43159</v>
      </c>
      <c r="B301">
        <v>10309.64</v>
      </c>
    </row>
    <row r="302" spans="1:2" x14ac:dyDescent="0.25">
      <c r="A302" s="1">
        <v>43160</v>
      </c>
      <c r="B302">
        <v>10907.59</v>
      </c>
    </row>
    <row r="303" spans="1:2" x14ac:dyDescent="0.25">
      <c r="A303" s="1">
        <v>43161</v>
      </c>
      <c r="B303">
        <v>11019.52</v>
      </c>
    </row>
    <row r="304" spans="1:2" x14ac:dyDescent="0.25">
      <c r="A304" s="1">
        <v>43162</v>
      </c>
      <c r="B304">
        <v>11438.65</v>
      </c>
    </row>
    <row r="305" spans="1:2" x14ac:dyDescent="0.25">
      <c r="A305" s="1">
        <v>43163</v>
      </c>
      <c r="B305">
        <v>11479.73</v>
      </c>
    </row>
    <row r="306" spans="1:2" x14ac:dyDescent="0.25">
      <c r="A306" s="1">
        <v>43164</v>
      </c>
      <c r="B306">
        <v>11432.98</v>
      </c>
    </row>
    <row r="307" spans="1:2" x14ac:dyDescent="0.25">
      <c r="A307" s="1">
        <v>43165</v>
      </c>
      <c r="B307">
        <v>10709.53</v>
      </c>
    </row>
    <row r="308" spans="1:2" x14ac:dyDescent="0.25">
      <c r="A308" s="1">
        <v>43166</v>
      </c>
      <c r="B308">
        <v>9906.7999999999993</v>
      </c>
    </row>
    <row r="309" spans="1:2" x14ac:dyDescent="0.25">
      <c r="A309" s="1">
        <v>43167</v>
      </c>
      <c r="B309">
        <v>9299.2800000000007</v>
      </c>
    </row>
    <row r="310" spans="1:2" x14ac:dyDescent="0.25">
      <c r="A310" s="1">
        <v>43168</v>
      </c>
      <c r="B310">
        <v>9237.0499999999993</v>
      </c>
    </row>
    <row r="311" spans="1:2" x14ac:dyDescent="0.25">
      <c r="A311" s="1">
        <v>43169</v>
      </c>
      <c r="B311">
        <v>8787.16</v>
      </c>
    </row>
    <row r="312" spans="1:2" x14ac:dyDescent="0.25">
      <c r="A312" s="1">
        <v>43170</v>
      </c>
      <c r="B312">
        <v>9532.74</v>
      </c>
    </row>
    <row r="313" spans="1:2" x14ac:dyDescent="0.25">
      <c r="A313" s="1">
        <v>43171</v>
      </c>
      <c r="B313">
        <v>9118.27</v>
      </c>
    </row>
    <row r="314" spans="1:2" x14ac:dyDescent="0.25">
      <c r="A314" s="1">
        <v>43172</v>
      </c>
      <c r="B314">
        <v>9144.15</v>
      </c>
    </row>
    <row r="315" spans="1:2" x14ac:dyDescent="0.25">
      <c r="A315" s="1">
        <v>43173</v>
      </c>
      <c r="B315">
        <v>8196.9</v>
      </c>
    </row>
    <row r="316" spans="1:2" x14ac:dyDescent="0.25">
      <c r="A316" s="1">
        <v>43174</v>
      </c>
      <c r="B316">
        <v>8256.99</v>
      </c>
    </row>
    <row r="317" spans="1:2" x14ac:dyDescent="0.25">
      <c r="A317" s="1">
        <v>43175</v>
      </c>
      <c r="B317">
        <v>8269.33</v>
      </c>
    </row>
    <row r="318" spans="1:2" x14ac:dyDescent="0.25">
      <c r="A318" s="1">
        <v>43176</v>
      </c>
      <c r="B318">
        <v>7862.11</v>
      </c>
    </row>
    <row r="319" spans="1:2" x14ac:dyDescent="0.25">
      <c r="A319" s="1">
        <v>43177</v>
      </c>
      <c r="B319">
        <v>8196.02</v>
      </c>
    </row>
    <row r="320" spans="1:2" x14ac:dyDescent="0.25">
      <c r="A320" s="1">
        <v>43178</v>
      </c>
      <c r="B320">
        <v>8594.19</v>
      </c>
    </row>
    <row r="321" spans="1:2" x14ac:dyDescent="0.25">
      <c r="A321" s="1">
        <v>43179</v>
      </c>
      <c r="B321">
        <v>8915.9</v>
      </c>
    </row>
    <row r="322" spans="1:2" x14ac:dyDescent="0.25">
      <c r="A322" s="1">
        <v>43180</v>
      </c>
      <c r="B322">
        <v>8895.4</v>
      </c>
    </row>
    <row r="323" spans="1:2" x14ac:dyDescent="0.25">
      <c r="A323" s="1">
        <v>43181</v>
      </c>
      <c r="B323">
        <v>8712.89</v>
      </c>
    </row>
    <row r="324" spans="1:2" x14ac:dyDescent="0.25">
      <c r="A324" s="1">
        <v>43182</v>
      </c>
      <c r="B324">
        <v>8918.74</v>
      </c>
    </row>
    <row r="325" spans="1:2" x14ac:dyDescent="0.25">
      <c r="A325" s="1">
        <v>43183</v>
      </c>
      <c r="B325">
        <v>8535.89</v>
      </c>
    </row>
    <row r="326" spans="1:2" x14ac:dyDescent="0.25">
      <c r="A326" s="1">
        <v>43184</v>
      </c>
      <c r="B326">
        <v>8449.83</v>
      </c>
    </row>
    <row r="327" spans="1:2" x14ac:dyDescent="0.25">
      <c r="A327" s="1">
        <v>43185</v>
      </c>
      <c r="B327">
        <v>8138.34</v>
      </c>
    </row>
    <row r="328" spans="1:2" x14ac:dyDescent="0.25">
      <c r="A328" s="1">
        <v>43186</v>
      </c>
      <c r="B328">
        <v>7790.16</v>
      </c>
    </row>
    <row r="329" spans="1:2" x14ac:dyDescent="0.25">
      <c r="A329" s="1">
        <v>43187</v>
      </c>
      <c r="B329">
        <v>7937.2</v>
      </c>
    </row>
    <row r="330" spans="1:2" x14ac:dyDescent="0.25">
      <c r="A330" s="1">
        <v>43188</v>
      </c>
      <c r="B330">
        <v>7086.49</v>
      </c>
    </row>
    <row r="331" spans="1:2" x14ac:dyDescent="0.25">
      <c r="A331" s="1">
        <v>43189</v>
      </c>
      <c r="B331">
        <v>6844.32</v>
      </c>
    </row>
    <row r="332" spans="1:2" x14ac:dyDescent="0.25">
      <c r="A332" s="1">
        <v>43190</v>
      </c>
      <c r="B332">
        <v>6926.02</v>
      </c>
    </row>
    <row r="333" spans="1:2" x14ac:dyDescent="0.25">
      <c r="A333" s="1">
        <v>43191</v>
      </c>
      <c r="B333">
        <v>6816.74</v>
      </c>
    </row>
    <row r="334" spans="1:2" x14ac:dyDescent="0.25">
      <c r="A334" s="1">
        <v>43192</v>
      </c>
      <c r="B334">
        <v>7049.79</v>
      </c>
    </row>
    <row r="335" spans="1:2" x14ac:dyDescent="0.25">
      <c r="A335" s="1">
        <v>43193</v>
      </c>
      <c r="B335">
        <v>7417.89</v>
      </c>
    </row>
    <row r="336" spans="1:2" x14ac:dyDescent="0.25">
      <c r="A336" s="1">
        <v>43194</v>
      </c>
      <c r="B336">
        <v>6789.3</v>
      </c>
    </row>
    <row r="337" spans="1:2" x14ac:dyDescent="0.25">
      <c r="A337" s="1">
        <v>43195</v>
      </c>
      <c r="B337">
        <v>6774.75</v>
      </c>
    </row>
    <row r="338" spans="1:2" x14ac:dyDescent="0.25">
      <c r="A338" s="1">
        <v>43196</v>
      </c>
      <c r="B338">
        <v>6620.41</v>
      </c>
    </row>
    <row r="339" spans="1:2" x14ac:dyDescent="0.25">
      <c r="A339" s="1">
        <v>43197</v>
      </c>
      <c r="B339">
        <v>6896.28</v>
      </c>
    </row>
    <row r="340" spans="1:2" x14ac:dyDescent="0.25">
      <c r="A340" s="1">
        <v>43198</v>
      </c>
      <c r="B340">
        <v>7022.71</v>
      </c>
    </row>
    <row r="341" spans="1:2" x14ac:dyDescent="0.25">
      <c r="A341" s="1">
        <v>43199</v>
      </c>
      <c r="B341">
        <v>6773.94</v>
      </c>
    </row>
    <row r="342" spans="1:2" x14ac:dyDescent="0.25">
      <c r="A342" s="1">
        <v>43200</v>
      </c>
      <c r="B342">
        <v>6830.9</v>
      </c>
    </row>
    <row r="343" spans="1:2" x14ac:dyDescent="0.25">
      <c r="A343" s="1">
        <v>43201</v>
      </c>
      <c r="B343">
        <v>6939.55</v>
      </c>
    </row>
    <row r="344" spans="1:2" x14ac:dyDescent="0.25">
      <c r="A344" s="1">
        <v>43202</v>
      </c>
      <c r="B344">
        <v>7916.37</v>
      </c>
    </row>
    <row r="345" spans="1:2" x14ac:dyDescent="0.25">
      <c r="A345" s="1">
        <v>43203</v>
      </c>
      <c r="B345">
        <v>7889.23</v>
      </c>
    </row>
    <row r="346" spans="1:2" x14ac:dyDescent="0.25">
      <c r="A346" s="1">
        <v>43204</v>
      </c>
      <c r="B346">
        <v>8003.68</v>
      </c>
    </row>
    <row r="347" spans="1:2" x14ac:dyDescent="0.25">
      <c r="A347" s="1">
        <v>43205</v>
      </c>
      <c r="B347">
        <v>8357.0400000000009</v>
      </c>
    </row>
    <row r="348" spans="1:2" x14ac:dyDescent="0.25">
      <c r="A348" s="1">
        <v>43206</v>
      </c>
      <c r="B348">
        <v>8051.34</v>
      </c>
    </row>
    <row r="349" spans="1:2" x14ac:dyDescent="0.25">
      <c r="A349" s="1">
        <v>43207</v>
      </c>
      <c r="B349">
        <v>7890.15</v>
      </c>
    </row>
    <row r="350" spans="1:2" x14ac:dyDescent="0.25">
      <c r="A350" s="1">
        <v>43208</v>
      </c>
      <c r="B350">
        <v>8163.69</v>
      </c>
    </row>
    <row r="351" spans="1:2" x14ac:dyDescent="0.25">
      <c r="A351" s="1">
        <v>43209</v>
      </c>
      <c r="B351">
        <v>8273.74</v>
      </c>
    </row>
    <row r="352" spans="1:2" x14ac:dyDescent="0.25">
      <c r="A352" s="1">
        <v>43210</v>
      </c>
      <c r="B352">
        <v>8863.5</v>
      </c>
    </row>
    <row r="353" spans="1:2" x14ac:dyDescent="0.25">
      <c r="A353" s="1">
        <v>43211</v>
      </c>
      <c r="B353">
        <v>8917.6</v>
      </c>
    </row>
    <row r="354" spans="1:2" x14ac:dyDescent="0.25">
      <c r="A354" s="1">
        <v>43212</v>
      </c>
      <c r="B354">
        <v>8792.83</v>
      </c>
    </row>
    <row r="355" spans="1:2" x14ac:dyDescent="0.25">
      <c r="A355" s="1">
        <v>43213</v>
      </c>
      <c r="B355">
        <v>8938.2999999999993</v>
      </c>
    </row>
    <row r="356" spans="1:2" x14ac:dyDescent="0.25">
      <c r="A356" s="1">
        <v>43214</v>
      </c>
      <c r="B356">
        <v>9652.16</v>
      </c>
    </row>
    <row r="357" spans="1:2" x14ac:dyDescent="0.25">
      <c r="A357" s="1">
        <v>43215</v>
      </c>
      <c r="B357">
        <v>8864.09</v>
      </c>
    </row>
    <row r="358" spans="1:2" x14ac:dyDescent="0.25">
      <c r="A358" s="1">
        <v>43216</v>
      </c>
      <c r="B358">
        <v>9279</v>
      </c>
    </row>
    <row r="359" spans="1:2" x14ac:dyDescent="0.25">
      <c r="A359" s="1">
        <v>43217</v>
      </c>
      <c r="B359">
        <v>8978.33</v>
      </c>
    </row>
    <row r="360" spans="1:2" x14ac:dyDescent="0.25">
      <c r="A360" s="1">
        <v>43218</v>
      </c>
      <c r="B360">
        <v>9342.4699999999993</v>
      </c>
    </row>
    <row r="361" spans="1:2" x14ac:dyDescent="0.25">
      <c r="A361" s="1">
        <v>43219</v>
      </c>
      <c r="B361">
        <v>9392.0300000000007</v>
      </c>
    </row>
    <row r="362" spans="1:2" x14ac:dyDescent="0.25">
      <c r="A362" s="1">
        <v>43220</v>
      </c>
      <c r="B362">
        <v>9244.32</v>
      </c>
    </row>
    <row r="363" spans="1:2" x14ac:dyDescent="0.25">
      <c r="A363" s="1">
        <v>43221</v>
      </c>
      <c r="B363">
        <v>9067.7099999999991</v>
      </c>
    </row>
    <row r="364" spans="1:2" x14ac:dyDescent="0.25">
      <c r="A364" s="1">
        <v>43222</v>
      </c>
      <c r="B364">
        <v>9219.86</v>
      </c>
    </row>
    <row r="365" spans="1:2" x14ac:dyDescent="0.25">
      <c r="A365" s="1">
        <v>43223</v>
      </c>
      <c r="B365">
        <v>9734.67</v>
      </c>
    </row>
    <row r="366" spans="1:2" x14ac:dyDescent="0.25">
      <c r="A366" s="1">
        <v>43224</v>
      </c>
      <c r="B366">
        <v>9692.7199999999993</v>
      </c>
    </row>
    <row r="367" spans="1:2" x14ac:dyDescent="0.25">
      <c r="A367" s="1">
        <v>43225.674305555556</v>
      </c>
      <c r="B367">
        <v>9868.64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38"/>
  <sheetViews>
    <sheetView workbookViewId="0">
      <selection activeCell="D47" sqref="D47"/>
    </sheetView>
  </sheetViews>
  <sheetFormatPr defaultRowHeight="15" x14ac:dyDescent="0.25"/>
  <cols>
    <col min="1" max="1" width="10.140625" bestFit="1" customWidth="1"/>
    <col min="2" max="2" width="8.7109375" bestFit="1" customWidth="1"/>
    <col min="3" max="3" width="8.42578125" bestFit="1" customWidth="1"/>
    <col min="4" max="4" width="14.5703125" customWidth="1"/>
    <col min="5" max="5" width="11.5703125" customWidth="1"/>
    <col min="6" max="6" width="11.28515625" style="10" bestFit="1" customWidth="1"/>
    <col min="7" max="7" width="12.42578125" customWidth="1"/>
    <col min="8" max="8" width="14" bestFit="1" customWidth="1"/>
  </cols>
  <sheetData>
    <row r="1" spans="1:8" ht="26.25" thickBot="1" x14ac:dyDescent="0.3">
      <c r="A1" s="6" t="s">
        <v>0</v>
      </c>
      <c r="B1" s="6" t="s">
        <v>23</v>
      </c>
      <c r="C1" s="6" t="s">
        <v>24</v>
      </c>
      <c r="D1" s="6" t="s">
        <v>3</v>
      </c>
      <c r="E1" s="6" t="s">
        <v>25</v>
      </c>
      <c r="F1" s="8" t="s">
        <v>26</v>
      </c>
      <c r="G1" s="6" t="s">
        <v>27</v>
      </c>
      <c r="H1" s="11" t="s">
        <v>150</v>
      </c>
    </row>
    <row r="2" spans="1:8" ht="15.75" thickBot="1" x14ac:dyDescent="0.3">
      <c r="A2" s="3">
        <v>43080</v>
      </c>
      <c r="B2" s="4" t="s">
        <v>28</v>
      </c>
      <c r="C2" s="4" t="s">
        <v>11</v>
      </c>
      <c r="D2" s="4">
        <v>71.851500000000001</v>
      </c>
      <c r="E2" s="4" t="s">
        <v>45</v>
      </c>
      <c r="F2" s="9">
        <v>17285.884999999998</v>
      </c>
      <c r="G2" s="5">
        <v>2E-3</v>
      </c>
      <c r="H2" s="12">
        <f>D2*F2</f>
        <v>1242016.7660774998</v>
      </c>
    </row>
    <row r="3" spans="1:8" ht="15.75" thickBot="1" x14ac:dyDescent="0.3">
      <c r="A3" s="3">
        <v>43081</v>
      </c>
      <c r="B3" s="4" t="s">
        <v>28</v>
      </c>
      <c r="C3" s="4" t="s">
        <v>11</v>
      </c>
      <c r="D3" s="4">
        <v>150.58860000000001</v>
      </c>
      <c r="E3" s="4" t="s">
        <v>44</v>
      </c>
      <c r="F3" s="9">
        <v>17395</v>
      </c>
      <c r="G3" s="5">
        <v>3.5000000000000001E-3</v>
      </c>
      <c r="H3" s="12">
        <f t="shared" ref="H3:H63" si="0">D3*F3</f>
        <v>2619488.6970000002</v>
      </c>
    </row>
    <row r="4" spans="1:8" ht="15.75" thickBot="1" x14ac:dyDescent="0.3">
      <c r="A4" s="3">
        <v>43082</v>
      </c>
      <c r="B4" s="4" t="s">
        <v>28</v>
      </c>
      <c r="C4" s="4" t="s">
        <v>11</v>
      </c>
      <c r="D4" s="4">
        <v>4.7445000000000004</v>
      </c>
      <c r="E4" s="4" t="s">
        <v>43</v>
      </c>
      <c r="F4" s="9">
        <v>16429.72</v>
      </c>
      <c r="G4" s="5">
        <v>8.0000000000000004E-4</v>
      </c>
      <c r="H4" s="12">
        <f t="shared" si="0"/>
        <v>77950.806540000005</v>
      </c>
    </row>
    <row r="5" spans="1:8" ht="15.75" thickBot="1" x14ac:dyDescent="0.3">
      <c r="A5" s="3">
        <v>43083</v>
      </c>
      <c r="B5" s="4" t="s">
        <v>28</v>
      </c>
      <c r="C5" s="4" t="s">
        <v>11</v>
      </c>
      <c r="D5" s="4">
        <v>65.008499999999998</v>
      </c>
      <c r="E5" s="4" t="s">
        <v>42</v>
      </c>
      <c r="F5" s="9">
        <v>16503.580000000002</v>
      </c>
      <c r="G5" s="5">
        <v>2.0000000000000001E-4</v>
      </c>
      <c r="H5" s="12">
        <f t="shared" si="0"/>
        <v>1072872.98043</v>
      </c>
    </row>
    <row r="6" spans="1:8" ht="15.75" thickBot="1" x14ac:dyDescent="0.3">
      <c r="A6" s="3">
        <v>43084</v>
      </c>
      <c r="B6" s="4" t="s">
        <v>28</v>
      </c>
      <c r="C6" s="4" t="s">
        <v>11</v>
      </c>
      <c r="D6" s="4">
        <v>101.1615</v>
      </c>
      <c r="E6" s="4" t="s">
        <v>41</v>
      </c>
      <c r="F6" s="9">
        <v>17715.845000000001</v>
      </c>
      <c r="G6" s="5">
        <v>1E-4</v>
      </c>
      <c r="H6" s="12">
        <f t="shared" si="0"/>
        <v>1792161.4539675002</v>
      </c>
    </row>
    <row r="7" spans="1:8" ht="15.75" thickBot="1" x14ac:dyDescent="0.3">
      <c r="A7" s="3">
        <v>43086</v>
      </c>
      <c r="B7" s="4" t="s">
        <v>28</v>
      </c>
      <c r="C7" s="4" t="s">
        <v>11</v>
      </c>
      <c r="D7" s="4">
        <v>1.6</v>
      </c>
      <c r="E7" s="4" t="s">
        <v>40</v>
      </c>
      <c r="F7" s="9">
        <v>19296</v>
      </c>
      <c r="G7" s="5">
        <v>2.0000000000000001E-4</v>
      </c>
      <c r="H7" s="12">
        <f t="shared" si="0"/>
        <v>30873.600000000002</v>
      </c>
    </row>
    <row r="8" spans="1:8" ht="15.75" thickBot="1" x14ac:dyDescent="0.3">
      <c r="A8" s="3">
        <v>43087</v>
      </c>
      <c r="B8" s="4" t="s">
        <v>28</v>
      </c>
      <c r="C8" s="4" t="s">
        <v>11</v>
      </c>
      <c r="D8" s="4">
        <v>60.842199999999998</v>
      </c>
      <c r="E8" s="4" t="s">
        <v>38</v>
      </c>
      <c r="F8" s="9">
        <v>18700</v>
      </c>
      <c r="G8" s="4" t="s">
        <v>39</v>
      </c>
      <c r="H8" s="12">
        <f t="shared" si="0"/>
        <v>1137749.1399999999</v>
      </c>
    </row>
    <row r="9" spans="1:8" ht="15.75" thickBot="1" x14ac:dyDescent="0.3">
      <c r="A9" s="3">
        <v>43088</v>
      </c>
      <c r="B9" s="4" t="s">
        <v>28</v>
      </c>
      <c r="C9" s="4" t="s">
        <v>11</v>
      </c>
      <c r="D9" s="4">
        <v>90.4191</v>
      </c>
      <c r="E9" s="4" t="s">
        <v>37</v>
      </c>
      <c r="F9" s="9">
        <v>17700</v>
      </c>
      <c r="G9" s="5">
        <v>1E-4</v>
      </c>
      <c r="H9" s="12">
        <f t="shared" si="0"/>
        <v>1600418.07</v>
      </c>
    </row>
    <row r="10" spans="1:8" ht="15.75" thickBot="1" x14ac:dyDescent="0.3">
      <c r="A10" s="3">
        <v>43089</v>
      </c>
      <c r="B10" s="4" t="s">
        <v>28</v>
      </c>
      <c r="C10" s="4" t="s">
        <v>11</v>
      </c>
      <c r="D10" s="4">
        <v>166.9691</v>
      </c>
      <c r="E10" s="4" t="s">
        <v>36</v>
      </c>
      <c r="F10" s="9">
        <v>16724.174999999999</v>
      </c>
      <c r="G10" s="5">
        <v>2.0000000000000001E-4</v>
      </c>
      <c r="H10" s="12">
        <f t="shared" si="0"/>
        <v>2792420.4479924999</v>
      </c>
    </row>
    <row r="11" spans="1:8" ht="15.75" thickBot="1" x14ac:dyDescent="0.3">
      <c r="A11" s="3">
        <v>43090</v>
      </c>
      <c r="B11" s="4" t="s">
        <v>28</v>
      </c>
      <c r="C11" s="4" t="s">
        <v>11</v>
      </c>
      <c r="D11" s="4">
        <v>73.25</v>
      </c>
      <c r="E11" s="4" t="s">
        <v>35</v>
      </c>
      <c r="F11" s="9">
        <v>15315.004999999999</v>
      </c>
      <c r="G11" s="5">
        <v>2.0999999999999999E-3</v>
      </c>
      <c r="H11" s="12">
        <f t="shared" si="0"/>
        <v>1121824.11625</v>
      </c>
    </row>
    <row r="12" spans="1:8" ht="15.75" thickBot="1" x14ac:dyDescent="0.3">
      <c r="A12" s="3">
        <v>43091</v>
      </c>
      <c r="B12" s="4" t="s">
        <v>28</v>
      </c>
      <c r="C12" s="4" t="s">
        <v>11</v>
      </c>
      <c r="D12" s="4">
        <v>106.0808</v>
      </c>
      <c r="E12" s="4" t="s">
        <v>34</v>
      </c>
      <c r="F12" s="9">
        <v>14400</v>
      </c>
      <c r="G12" s="5">
        <v>3.7000000000000002E-3</v>
      </c>
      <c r="H12" s="12">
        <f t="shared" si="0"/>
        <v>1527563.52</v>
      </c>
    </row>
    <row r="13" spans="1:8" ht="15.75" thickBot="1" x14ac:dyDescent="0.3">
      <c r="A13" s="3">
        <v>43093</v>
      </c>
      <c r="B13" s="4" t="s">
        <v>28</v>
      </c>
      <c r="C13" s="4" t="s">
        <v>11</v>
      </c>
      <c r="D13" s="4">
        <v>2.6</v>
      </c>
      <c r="E13" s="4" t="s">
        <v>33</v>
      </c>
      <c r="F13" s="9">
        <v>13598.61</v>
      </c>
      <c r="G13" s="5">
        <v>5.7000000000000002E-3</v>
      </c>
      <c r="H13" s="12">
        <f t="shared" si="0"/>
        <v>35356.386000000006</v>
      </c>
    </row>
    <row r="14" spans="1:8" ht="15.75" thickBot="1" x14ac:dyDescent="0.3">
      <c r="A14" s="3">
        <v>43094</v>
      </c>
      <c r="B14" s="4" t="s">
        <v>28</v>
      </c>
      <c r="C14" s="4" t="s">
        <v>11</v>
      </c>
      <c r="D14" s="4">
        <v>2.9714</v>
      </c>
      <c r="E14" s="4" t="s">
        <v>32</v>
      </c>
      <c r="F14" s="9">
        <v>13877.395</v>
      </c>
      <c r="G14" s="5">
        <v>5.0000000000000001E-4</v>
      </c>
      <c r="H14" s="12">
        <f t="shared" si="0"/>
        <v>41235.291503</v>
      </c>
    </row>
    <row r="15" spans="1:8" ht="15.75" thickBot="1" x14ac:dyDescent="0.3">
      <c r="A15" s="3">
        <v>43095</v>
      </c>
      <c r="B15" s="4" t="s">
        <v>28</v>
      </c>
      <c r="C15" s="4" t="s">
        <v>11</v>
      </c>
      <c r="D15" s="4">
        <v>76.631299999999996</v>
      </c>
      <c r="E15" s="4" t="s">
        <v>14</v>
      </c>
      <c r="F15" s="9">
        <v>15820</v>
      </c>
      <c r="G15" s="5">
        <v>2.9999999999999997E-4</v>
      </c>
      <c r="H15" s="12">
        <f t="shared" si="0"/>
        <v>1212307.166</v>
      </c>
    </row>
    <row r="16" spans="1:8" ht="15.75" thickBot="1" x14ac:dyDescent="0.3">
      <c r="A16" s="3">
        <v>43096</v>
      </c>
      <c r="B16" s="4" t="s">
        <v>28</v>
      </c>
      <c r="C16" s="4" t="s">
        <v>11</v>
      </c>
      <c r="D16" s="4">
        <v>50.877899999999997</v>
      </c>
      <c r="E16" s="4" t="s">
        <v>31</v>
      </c>
      <c r="F16" s="9">
        <v>14740.004999999999</v>
      </c>
      <c r="G16" s="5">
        <v>1.2999999999999999E-3</v>
      </c>
      <c r="H16" s="12">
        <f t="shared" si="0"/>
        <v>749940.50038949994</v>
      </c>
    </row>
    <row r="17" spans="1:8" ht="15.75" thickBot="1" x14ac:dyDescent="0.3">
      <c r="A17" s="3">
        <v>43097</v>
      </c>
      <c r="B17" s="4" t="s">
        <v>28</v>
      </c>
      <c r="C17" s="4" t="s">
        <v>11</v>
      </c>
      <c r="D17" s="4">
        <v>25.1266</v>
      </c>
      <c r="E17" s="4" t="s">
        <v>30</v>
      </c>
      <c r="F17" s="9">
        <v>13921.95</v>
      </c>
      <c r="G17" s="5">
        <v>1E-4</v>
      </c>
      <c r="H17" s="12">
        <f t="shared" si="0"/>
        <v>349811.26887000003</v>
      </c>
    </row>
    <row r="18" spans="1:8" ht="15.75" thickBot="1" x14ac:dyDescent="0.3">
      <c r="A18" s="7">
        <v>43098</v>
      </c>
      <c r="B18" s="4" t="s">
        <v>28</v>
      </c>
      <c r="C18" s="4" t="s">
        <v>11</v>
      </c>
      <c r="D18" s="4">
        <v>10.5054</v>
      </c>
      <c r="E18" s="4" t="s">
        <v>29</v>
      </c>
      <c r="F18" s="9">
        <v>14430.01</v>
      </c>
      <c r="G18" s="5">
        <v>1.1000000000000001E-3</v>
      </c>
      <c r="H18" s="12">
        <f t="shared" si="0"/>
        <v>151593.02705400001</v>
      </c>
    </row>
    <row r="19" spans="1:8" ht="15.75" thickBot="1" x14ac:dyDescent="0.3">
      <c r="A19" s="3">
        <v>43099</v>
      </c>
      <c r="B19" s="4" t="s">
        <v>28</v>
      </c>
      <c r="C19" s="4" t="s">
        <v>11</v>
      </c>
      <c r="D19" s="4">
        <v>1.6</v>
      </c>
      <c r="E19" s="4" t="s">
        <v>65</v>
      </c>
      <c r="F19" s="9">
        <v>12976.69</v>
      </c>
      <c r="G19" s="5">
        <v>0</v>
      </c>
      <c r="H19" s="12">
        <f t="shared" si="0"/>
        <v>20762.704000000002</v>
      </c>
    </row>
    <row r="20" spans="1:8" ht="15.75" thickBot="1" x14ac:dyDescent="0.3">
      <c r="A20" s="3">
        <v>43100</v>
      </c>
      <c r="B20" s="4" t="s">
        <v>28</v>
      </c>
      <c r="C20" s="4" t="s">
        <v>11</v>
      </c>
      <c r="D20" s="4">
        <v>10.5</v>
      </c>
      <c r="E20" s="4" t="s">
        <v>64</v>
      </c>
      <c r="F20" s="9">
        <v>14148.48</v>
      </c>
      <c r="G20" s="5">
        <v>1.4E-3</v>
      </c>
      <c r="H20" s="12">
        <f t="shared" si="0"/>
        <v>148559.04000000001</v>
      </c>
    </row>
    <row r="21" spans="1:8" ht="15.75" thickBot="1" x14ac:dyDescent="0.3">
      <c r="A21" s="3">
        <v>43101</v>
      </c>
      <c r="B21" s="4" t="s">
        <v>28</v>
      </c>
      <c r="C21" s="4" t="s">
        <v>11</v>
      </c>
      <c r="D21" s="4">
        <v>7.3499999999999996E-2</v>
      </c>
      <c r="E21" s="4" t="s">
        <v>63</v>
      </c>
      <c r="F21" s="9">
        <v>13411.49</v>
      </c>
      <c r="G21" s="5">
        <v>5.0000000000000001E-4</v>
      </c>
      <c r="H21" s="12">
        <f t="shared" si="0"/>
        <v>985.74451499999998</v>
      </c>
    </row>
    <row r="22" spans="1:8" ht="15.75" thickBot="1" x14ac:dyDescent="0.3">
      <c r="A22" s="3">
        <v>43102</v>
      </c>
      <c r="B22" s="4" t="s">
        <v>28</v>
      </c>
      <c r="C22" s="4" t="s">
        <v>11</v>
      </c>
      <c r="D22" s="4">
        <v>94.003</v>
      </c>
      <c r="E22" s="4" t="s">
        <v>62</v>
      </c>
      <c r="F22" s="9">
        <v>14880.01</v>
      </c>
      <c r="G22" s="5">
        <v>3.2000000000000002E-3</v>
      </c>
      <c r="H22" s="12">
        <f t="shared" si="0"/>
        <v>1398765.5800300001</v>
      </c>
    </row>
    <row r="23" spans="1:8" ht="15.75" thickBot="1" x14ac:dyDescent="0.3">
      <c r="A23" s="3">
        <v>43103</v>
      </c>
      <c r="B23" s="4" t="s">
        <v>28</v>
      </c>
      <c r="C23" s="4" t="s">
        <v>11</v>
      </c>
      <c r="D23" s="4">
        <v>11.9068</v>
      </c>
      <c r="E23" s="4" t="s">
        <v>52</v>
      </c>
      <c r="F23" s="9">
        <v>14945.19</v>
      </c>
      <c r="G23" s="5">
        <v>2E-3</v>
      </c>
      <c r="H23" s="12">
        <f t="shared" si="0"/>
        <v>177949.38829200002</v>
      </c>
    </row>
    <row r="24" spans="1:8" ht="15.75" thickBot="1" x14ac:dyDescent="0.3">
      <c r="A24" s="3">
        <v>43104</v>
      </c>
      <c r="B24" s="4" t="s">
        <v>28</v>
      </c>
      <c r="C24" s="4" t="s">
        <v>11</v>
      </c>
      <c r="D24" s="4">
        <v>24.5</v>
      </c>
      <c r="E24" s="4" t="s">
        <v>61</v>
      </c>
      <c r="F24" s="9">
        <v>14900</v>
      </c>
      <c r="G24" s="5">
        <v>1.6999999999999999E-3</v>
      </c>
      <c r="H24" s="12">
        <f t="shared" si="0"/>
        <v>365050</v>
      </c>
    </row>
    <row r="25" spans="1:8" ht="15.75" thickBot="1" x14ac:dyDescent="0.3">
      <c r="A25" s="3">
        <v>43105</v>
      </c>
      <c r="B25" s="4" t="s">
        <v>28</v>
      </c>
      <c r="C25" s="4" t="s">
        <v>11</v>
      </c>
      <c r="D25" s="4">
        <v>80.394400000000005</v>
      </c>
      <c r="E25" s="4" t="s">
        <v>60</v>
      </c>
      <c r="F25" s="9">
        <v>16500</v>
      </c>
      <c r="G25" s="5">
        <v>2.5999999999999999E-3</v>
      </c>
      <c r="H25" s="12">
        <f t="shared" si="0"/>
        <v>1326507.6000000001</v>
      </c>
    </row>
    <row r="26" spans="1:8" ht="15.75" thickBot="1" x14ac:dyDescent="0.3">
      <c r="A26" s="3">
        <v>43106</v>
      </c>
      <c r="B26" s="4" t="s">
        <v>28</v>
      </c>
      <c r="C26" s="4" t="s">
        <v>11</v>
      </c>
      <c r="D26" s="4">
        <v>1</v>
      </c>
      <c r="E26" s="4" t="s">
        <v>59</v>
      </c>
      <c r="F26" s="9">
        <v>16849</v>
      </c>
      <c r="G26" s="5">
        <v>0</v>
      </c>
      <c r="H26" s="12">
        <f t="shared" si="0"/>
        <v>16849</v>
      </c>
    </row>
    <row r="27" spans="1:8" ht="15.75" thickBot="1" x14ac:dyDescent="0.3">
      <c r="A27" s="3">
        <v>43107</v>
      </c>
      <c r="B27" s="4" t="s">
        <v>28</v>
      </c>
      <c r="C27" s="4" t="s">
        <v>11</v>
      </c>
      <c r="D27" s="4">
        <v>2.1263000000000001</v>
      </c>
      <c r="E27" s="4" t="s">
        <v>58</v>
      </c>
      <c r="F27" s="9">
        <v>16149.43</v>
      </c>
      <c r="G27" s="5">
        <v>0</v>
      </c>
      <c r="H27" s="12">
        <f t="shared" si="0"/>
        <v>34338.533008999999</v>
      </c>
    </row>
    <row r="28" spans="1:8" ht="15.75" thickBot="1" x14ac:dyDescent="0.3">
      <c r="A28" s="3">
        <v>43108</v>
      </c>
      <c r="B28" s="4" t="s">
        <v>28</v>
      </c>
      <c r="C28" s="4" t="s">
        <v>11</v>
      </c>
      <c r="D28" s="4">
        <v>102</v>
      </c>
      <c r="E28" s="4" t="s">
        <v>57</v>
      </c>
      <c r="F28" s="9">
        <v>14937.99</v>
      </c>
      <c r="G28" s="5">
        <v>3.0000000000000001E-3</v>
      </c>
      <c r="H28" s="12">
        <f t="shared" si="0"/>
        <v>1523674.98</v>
      </c>
    </row>
    <row r="29" spans="1:8" ht="15.75" thickBot="1" x14ac:dyDescent="0.3">
      <c r="A29" s="3">
        <v>43109</v>
      </c>
      <c r="B29" s="4" t="s">
        <v>28</v>
      </c>
      <c r="C29" s="4" t="s">
        <v>11</v>
      </c>
      <c r="D29" s="4">
        <v>13.139699999999999</v>
      </c>
      <c r="E29" s="4" t="s">
        <v>56</v>
      </c>
      <c r="F29" s="9">
        <v>14801.99</v>
      </c>
      <c r="G29" s="5">
        <v>2.3E-3</v>
      </c>
      <c r="H29" s="12">
        <f t="shared" si="0"/>
        <v>194493.70800299998</v>
      </c>
    </row>
    <row r="30" spans="1:8" ht="15.75" thickBot="1" x14ac:dyDescent="0.3">
      <c r="A30" s="3">
        <v>43110</v>
      </c>
      <c r="B30" s="4" t="s">
        <v>28</v>
      </c>
      <c r="C30" s="4" t="s">
        <v>11</v>
      </c>
      <c r="D30" s="4">
        <v>24.241499999999998</v>
      </c>
      <c r="E30" s="4" t="s">
        <v>55</v>
      </c>
      <c r="F30" s="9">
        <v>14460.01</v>
      </c>
      <c r="G30" s="4" t="s">
        <v>39</v>
      </c>
      <c r="H30" s="12">
        <f t="shared" si="0"/>
        <v>350532.33241500001</v>
      </c>
    </row>
    <row r="31" spans="1:8" ht="15.75" thickBot="1" x14ac:dyDescent="0.3">
      <c r="A31" s="3">
        <v>43111</v>
      </c>
      <c r="B31" s="4" t="s">
        <v>28</v>
      </c>
      <c r="C31" s="4" t="s">
        <v>11</v>
      </c>
      <c r="D31" s="4">
        <v>40.047499999999999</v>
      </c>
      <c r="E31" s="4" t="s">
        <v>54</v>
      </c>
      <c r="F31" s="9">
        <v>13471.01</v>
      </c>
      <c r="G31" s="5">
        <v>6.9999999999999999E-4</v>
      </c>
      <c r="H31" s="12">
        <f t="shared" si="0"/>
        <v>539480.27297499997</v>
      </c>
    </row>
    <row r="32" spans="1:8" ht="15.75" thickBot="1" x14ac:dyDescent="0.3">
      <c r="A32" s="3">
        <v>43112</v>
      </c>
      <c r="B32" s="4" t="s">
        <v>28</v>
      </c>
      <c r="C32" s="4" t="s">
        <v>11</v>
      </c>
      <c r="D32" s="4">
        <v>220.79499999999999</v>
      </c>
      <c r="E32" s="4" t="s">
        <v>53</v>
      </c>
      <c r="F32" s="9">
        <v>13850</v>
      </c>
      <c r="G32" s="5">
        <v>3.0000000000000001E-3</v>
      </c>
      <c r="H32" s="12">
        <f t="shared" si="0"/>
        <v>3058010.75</v>
      </c>
    </row>
    <row r="33" spans="1:8" ht="15.75" thickBot="1" x14ac:dyDescent="0.3">
      <c r="A33" s="3">
        <v>43113</v>
      </c>
      <c r="B33" s="4" t="s">
        <v>28</v>
      </c>
      <c r="C33" s="4" t="s">
        <v>11</v>
      </c>
      <c r="D33" s="4">
        <v>12.6</v>
      </c>
      <c r="E33" s="4" t="s">
        <v>52</v>
      </c>
      <c r="F33" s="9">
        <v>14110.34</v>
      </c>
      <c r="G33" s="5">
        <v>2.5999999999999999E-3</v>
      </c>
      <c r="H33" s="12">
        <f t="shared" si="0"/>
        <v>177790.28399999999</v>
      </c>
    </row>
    <row r="34" spans="1:8" ht="15.75" thickBot="1" x14ac:dyDescent="0.3">
      <c r="A34" s="3">
        <v>43114</v>
      </c>
      <c r="B34" s="4" t="s">
        <v>28</v>
      </c>
      <c r="C34" s="4" t="s">
        <v>11</v>
      </c>
      <c r="D34" s="4">
        <v>14</v>
      </c>
      <c r="E34" s="4" t="s">
        <v>51</v>
      </c>
      <c r="F34" s="9">
        <v>13468.58</v>
      </c>
      <c r="G34" s="5">
        <v>3.2000000000000002E-3</v>
      </c>
      <c r="H34" s="12">
        <f t="shared" si="0"/>
        <v>188560.12</v>
      </c>
    </row>
    <row r="35" spans="1:8" ht="15.75" thickBot="1" x14ac:dyDescent="0.3">
      <c r="A35" s="3">
        <v>43115</v>
      </c>
      <c r="B35" s="4" t="s">
        <v>28</v>
      </c>
      <c r="C35" s="4" t="s">
        <v>11</v>
      </c>
      <c r="D35" s="4">
        <v>92.771199999999993</v>
      </c>
      <c r="E35" s="4" t="s">
        <v>50</v>
      </c>
      <c r="F35" s="9">
        <v>13700</v>
      </c>
      <c r="G35" s="5">
        <v>1.5E-3</v>
      </c>
      <c r="H35" s="12">
        <f t="shared" si="0"/>
        <v>1270965.44</v>
      </c>
    </row>
    <row r="36" spans="1:8" ht="15.75" thickBot="1" x14ac:dyDescent="0.3">
      <c r="A36" s="3">
        <v>43116</v>
      </c>
      <c r="B36" s="4" t="s">
        <v>28</v>
      </c>
      <c r="C36" s="4" t="s">
        <v>11</v>
      </c>
      <c r="D36" s="4">
        <v>9.1087000000000007</v>
      </c>
      <c r="E36" s="4" t="s">
        <v>49</v>
      </c>
      <c r="F36" s="9">
        <v>11083.74</v>
      </c>
      <c r="G36" s="5">
        <v>1.5E-3</v>
      </c>
      <c r="H36" s="12">
        <f t="shared" si="0"/>
        <v>100958.46253800001</v>
      </c>
    </row>
    <row r="37" spans="1:8" ht="15.75" thickBot="1" x14ac:dyDescent="0.3">
      <c r="A37" s="3">
        <v>43117</v>
      </c>
      <c r="B37" s="4" t="s">
        <v>28</v>
      </c>
      <c r="C37" s="4" t="s">
        <v>11</v>
      </c>
      <c r="D37" s="4">
        <v>616.85979999999995</v>
      </c>
      <c r="E37" s="4" t="s">
        <v>48</v>
      </c>
      <c r="F37" s="9">
        <v>10900</v>
      </c>
      <c r="G37" s="5">
        <v>4.4000000000000003E-3</v>
      </c>
      <c r="H37" s="12">
        <f t="shared" si="0"/>
        <v>6723771.8199999994</v>
      </c>
    </row>
    <row r="38" spans="1:8" ht="15.75" thickBot="1" x14ac:dyDescent="0.3">
      <c r="A38" s="3">
        <v>43118</v>
      </c>
      <c r="B38" s="4" t="s">
        <v>28</v>
      </c>
      <c r="C38" s="4" t="s">
        <v>11</v>
      </c>
      <c r="D38" s="4">
        <v>228.02199999999999</v>
      </c>
      <c r="E38" s="4" t="s">
        <v>47</v>
      </c>
      <c r="F38" s="9">
        <v>11850</v>
      </c>
      <c r="G38" s="5">
        <v>2.7000000000000001E-3</v>
      </c>
      <c r="H38" s="12">
        <f t="shared" si="0"/>
        <v>2702060.6999999997</v>
      </c>
    </row>
    <row r="39" spans="1:8" ht="15.75" thickBot="1" x14ac:dyDescent="0.3">
      <c r="A39" s="7">
        <v>43119</v>
      </c>
      <c r="B39" s="4" t="s">
        <v>28</v>
      </c>
      <c r="C39" s="4" t="s">
        <v>11</v>
      </c>
      <c r="D39" s="4">
        <v>11.214600000000001</v>
      </c>
      <c r="E39" s="4" t="s">
        <v>46</v>
      </c>
      <c r="F39" s="9">
        <v>11396.87</v>
      </c>
      <c r="G39" s="5">
        <v>5.0000000000000001E-4</v>
      </c>
      <c r="H39" s="12">
        <f t="shared" si="0"/>
        <v>127811.33830200002</v>
      </c>
    </row>
    <row r="40" spans="1:8" ht="15.75" thickBot="1" x14ac:dyDescent="0.3">
      <c r="A40" s="3">
        <v>43121</v>
      </c>
      <c r="B40" s="4" t="s">
        <v>28</v>
      </c>
      <c r="C40" s="4" t="s">
        <v>11</v>
      </c>
      <c r="D40" s="4">
        <v>3.56E-2</v>
      </c>
      <c r="E40" s="4" t="s">
        <v>85</v>
      </c>
      <c r="F40" s="9">
        <v>11135</v>
      </c>
      <c r="G40" s="5">
        <v>0</v>
      </c>
      <c r="H40" s="12">
        <f t="shared" si="0"/>
        <v>396.40600000000001</v>
      </c>
    </row>
    <row r="41" spans="1:8" ht="15.75" thickBot="1" x14ac:dyDescent="0.3">
      <c r="A41" s="3">
        <v>43122</v>
      </c>
      <c r="B41" s="4" t="s">
        <v>28</v>
      </c>
      <c r="C41" s="4" t="s">
        <v>11</v>
      </c>
      <c r="D41" s="4">
        <v>35.904299999999999</v>
      </c>
      <c r="E41" s="4" t="s">
        <v>84</v>
      </c>
      <c r="F41" s="9">
        <v>10381</v>
      </c>
      <c r="G41" s="4" t="s">
        <v>39</v>
      </c>
      <c r="H41" s="12">
        <f t="shared" si="0"/>
        <v>372722.53830000001</v>
      </c>
    </row>
    <row r="42" spans="1:8" ht="15.75" thickBot="1" x14ac:dyDescent="0.3">
      <c r="A42" s="3">
        <v>43123</v>
      </c>
      <c r="B42" s="4" t="s">
        <v>28</v>
      </c>
      <c r="C42" s="4" t="s">
        <v>11</v>
      </c>
      <c r="D42" s="4">
        <v>26.319600000000001</v>
      </c>
      <c r="E42" s="4" t="s">
        <v>83</v>
      </c>
      <c r="F42" s="9">
        <v>11114.99</v>
      </c>
      <c r="G42" s="5">
        <v>2.0999999999999999E-3</v>
      </c>
      <c r="H42" s="12">
        <f t="shared" si="0"/>
        <v>292542.09080400004</v>
      </c>
    </row>
    <row r="43" spans="1:8" ht="15.75" thickBot="1" x14ac:dyDescent="0.3">
      <c r="A43" s="3">
        <v>43124</v>
      </c>
      <c r="B43" s="4" t="s">
        <v>28</v>
      </c>
      <c r="C43" s="4" t="s">
        <v>11</v>
      </c>
      <c r="D43" s="4">
        <v>65.085700000000003</v>
      </c>
      <c r="E43" s="4" t="s">
        <v>82</v>
      </c>
      <c r="F43" s="9">
        <v>11125.7</v>
      </c>
      <c r="G43" s="5">
        <v>2.2000000000000001E-3</v>
      </c>
      <c r="H43" s="12">
        <f t="shared" si="0"/>
        <v>724123.97249000007</v>
      </c>
    </row>
    <row r="44" spans="1:8" ht="15.75" thickBot="1" x14ac:dyDescent="0.3">
      <c r="A44" s="3">
        <v>43125</v>
      </c>
      <c r="B44" s="4" t="s">
        <v>28</v>
      </c>
      <c r="C44" s="4" t="s">
        <v>11</v>
      </c>
      <c r="D44" s="4">
        <v>38.784599999999998</v>
      </c>
      <c r="E44" s="4" t="s">
        <v>81</v>
      </c>
      <c r="F44" s="9">
        <v>11256.72</v>
      </c>
      <c r="G44" s="5">
        <v>0</v>
      </c>
      <c r="H44" s="12">
        <f t="shared" si="0"/>
        <v>436587.38251199992</v>
      </c>
    </row>
    <row r="45" spans="1:8" ht="15.75" thickBot="1" x14ac:dyDescent="0.3">
      <c r="A45" s="3">
        <v>43126</v>
      </c>
      <c r="B45" s="4" t="s">
        <v>28</v>
      </c>
      <c r="C45" s="4" t="s">
        <v>11</v>
      </c>
      <c r="D45" s="4">
        <v>21</v>
      </c>
      <c r="E45" s="4" t="s">
        <v>80</v>
      </c>
      <c r="F45" s="9">
        <v>10969.82</v>
      </c>
      <c r="G45" s="5">
        <v>0</v>
      </c>
      <c r="H45" s="12">
        <f t="shared" si="0"/>
        <v>230366.22</v>
      </c>
    </row>
    <row r="46" spans="1:8" ht="15.75" thickBot="1" x14ac:dyDescent="0.3">
      <c r="A46" s="3">
        <v>43127</v>
      </c>
      <c r="B46" s="4" t="s">
        <v>28</v>
      </c>
      <c r="C46" s="4" t="s">
        <v>11</v>
      </c>
      <c r="D46" s="4">
        <v>1.49</v>
      </c>
      <c r="E46" s="4" t="s">
        <v>79</v>
      </c>
      <c r="F46" s="9">
        <v>11476.76</v>
      </c>
      <c r="G46" s="5">
        <v>0</v>
      </c>
      <c r="H46" s="12">
        <f t="shared" si="0"/>
        <v>17100.3724</v>
      </c>
    </row>
    <row r="47" spans="1:8" ht="15.75" thickBot="1" x14ac:dyDescent="0.3">
      <c r="A47" s="3">
        <v>43128</v>
      </c>
      <c r="B47" s="4" t="s">
        <v>28</v>
      </c>
      <c r="C47" s="4" t="s">
        <v>11</v>
      </c>
      <c r="D47" s="4">
        <v>1</v>
      </c>
      <c r="E47" s="4" t="s">
        <v>78</v>
      </c>
      <c r="F47" s="9">
        <v>11578.31</v>
      </c>
      <c r="G47" s="5">
        <v>0</v>
      </c>
      <c r="H47" s="12">
        <f t="shared" si="0"/>
        <v>11578.31</v>
      </c>
    </row>
    <row r="48" spans="1:8" ht="15.75" thickBot="1" x14ac:dyDescent="0.3">
      <c r="A48" s="3">
        <v>43129</v>
      </c>
      <c r="B48" s="4" t="s">
        <v>28</v>
      </c>
      <c r="C48" s="4" t="s">
        <v>11</v>
      </c>
      <c r="D48" s="4">
        <v>34</v>
      </c>
      <c r="E48" s="4" t="s">
        <v>77</v>
      </c>
      <c r="F48" s="9">
        <v>11140.85</v>
      </c>
      <c r="G48" s="5">
        <v>4.0000000000000002E-4</v>
      </c>
      <c r="H48" s="12">
        <f t="shared" si="0"/>
        <v>378788.9</v>
      </c>
    </row>
    <row r="49" spans="1:8" ht="15.75" thickBot="1" x14ac:dyDescent="0.3">
      <c r="A49" s="3">
        <v>43130</v>
      </c>
      <c r="B49" s="4" t="s">
        <v>28</v>
      </c>
      <c r="C49" s="4" t="s">
        <v>11</v>
      </c>
      <c r="D49" s="4">
        <v>53.888300000000001</v>
      </c>
      <c r="E49" s="4" t="s">
        <v>76</v>
      </c>
      <c r="F49" s="9">
        <v>9990.01</v>
      </c>
      <c r="G49" s="5">
        <v>1.5E-3</v>
      </c>
      <c r="H49" s="12">
        <f t="shared" si="0"/>
        <v>538344.655883</v>
      </c>
    </row>
    <row r="50" spans="1:8" ht="15.75" thickBot="1" x14ac:dyDescent="0.3">
      <c r="A50" s="3">
        <v>43131</v>
      </c>
      <c r="B50" s="4" t="s">
        <v>28</v>
      </c>
      <c r="C50" s="4" t="s">
        <v>11</v>
      </c>
      <c r="D50" s="4">
        <v>40.0518</v>
      </c>
      <c r="E50" s="4" t="s">
        <v>75</v>
      </c>
      <c r="F50" s="9">
        <v>10007.530000000001</v>
      </c>
      <c r="G50" s="5">
        <v>8.0000000000000004E-4</v>
      </c>
      <c r="H50" s="12">
        <f t="shared" si="0"/>
        <v>400819.59005400003</v>
      </c>
    </row>
    <row r="51" spans="1:8" ht="15.75" thickBot="1" x14ac:dyDescent="0.3">
      <c r="A51" s="3">
        <v>43132</v>
      </c>
      <c r="B51" s="4" t="s">
        <v>28</v>
      </c>
      <c r="C51" s="4" t="s">
        <v>11</v>
      </c>
      <c r="D51" s="4">
        <v>81.132599999999996</v>
      </c>
      <c r="E51" s="4" t="s">
        <v>74</v>
      </c>
      <c r="F51" s="9">
        <v>9099.99</v>
      </c>
      <c r="G51" s="5">
        <v>2.0999999999999999E-3</v>
      </c>
      <c r="H51" s="12">
        <f t="shared" si="0"/>
        <v>738305.84867400001</v>
      </c>
    </row>
    <row r="52" spans="1:8" ht="15.75" thickBot="1" x14ac:dyDescent="0.3">
      <c r="A52" s="3">
        <v>43133</v>
      </c>
      <c r="B52" s="4" t="s">
        <v>28</v>
      </c>
      <c r="C52" s="4" t="s">
        <v>11</v>
      </c>
      <c r="D52" s="4">
        <v>202.36660000000001</v>
      </c>
      <c r="E52" s="4" t="s">
        <v>73</v>
      </c>
      <c r="F52" s="9">
        <v>8475.01</v>
      </c>
      <c r="G52" s="5">
        <v>8.8000000000000005E-3</v>
      </c>
      <c r="H52" s="12">
        <f t="shared" si="0"/>
        <v>1715058.958666</v>
      </c>
    </row>
    <row r="53" spans="1:8" ht="15.75" thickBot="1" x14ac:dyDescent="0.3">
      <c r="A53" s="3">
        <v>43134</v>
      </c>
      <c r="B53" s="4" t="s">
        <v>28</v>
      </c>
      <c r="C53" s="4" t="s">
        <v>11</v>
      </c>
      <c r="D53" s="4">
        <v>0.53320000000000001</v>
      </c>
      <c r="E53" s="4" t="s">
        <v>72</v>
      </c>
      <c r="F53" s="9">
        <v>9264.98</v>
      </c>
      <c r="G53" s="5">
        <v>6.9999999999999999E-4</v>
      </c>
      <c r="H53" s="12">
        <f t="shared" si="0"/>
        <v>4940.0873359999996</v>
      </c>
    </row>
    <row r="54" spans="1:8" ht="15.75" thickBot="1" x14ac:dyDescent="0.3">
      <c r="A54" s="3">
        <v>43135</v>
      </c>
      <c r="B54" s="4" t="s">
        <v>28</v>
      </c>
      <c r="C54" s="4" t="s">
        <v>11</v>
      </c>
      <c r="D54" s="4">
        <v>1.6</v>
      </c>
      <c r="E54" s="4" t="s">
        <v>71</v>
      </c>
      <c r="F54" s="9">
        <v>8100</v>
      </c>
      <c r="G54" s="5">
        <v>1.9E-3</v>
      </c>
      <c r="H54" s="12">
        <f t="shared" si="0"/>
        <v>12960</v>
      </c>
    </row>
    <row r="55" spans="1:8" ht="15.75" thickBot="1" x14ac:dyDescent="0.3">
      <c r="A55" s="3">
        <v>43136</v>
      </c>
      <c r="B55" s="4" t="s">
        <v>28</v>
      </c>
      <c r="C55" s="4" t="s">
        <v>11</v>
      </c>
      <c r="D55" s="4">
        <v>50.234200000000001</v>
      </c>
      <c r="E55" s="4" t="s">
        <v>70</v>
      </c>
      <c r="F55" s="9">
        <v>7160.69</v>
      </c>
      <c r="G55" s="5">
        <v>8.3999999999999995E-3</v>
      </c>
      <c r="H55" s="12">
        <f t="shared" si="0"/>
        <v>359711.53359800001</v>
      </c>
    </row>
    <row r="56" spans="1:8" ht="15.75" thickBot="1" x14ac:dyDescent="0.3">
      <c r="A56" s="3">
        <v>43137</v>
      </c>
      <c r="B56" s="4" t="s">
        <v>28</v>
      </c>
      <c r="C56" s="4" t="s">
        <v>11</v>
      </c>
      <c r="D56" s="4">
        <v>34.996400000000001</v>
      </c>
      <c r="E56" s="4" t="s">
        <v>69</v>
      </c>
      <c r="F56" s="9">
        <v>7500</v>
      </c>
      <c r="G56" s="5">
        <v>2.8E-3</v>
      </c>
      <c r="H56" s="12">
        <f t="shared" si="0"/>
        <v>262473</v>
      </c>
    </row>
    <row r="57" spans="1:8" ht="15.75" thickBot="1" x14ac:dyDescent="0.3">
      <c r="A57" s="3">
        <v>43138</v>
      </c>
      <c r="B57" s="4" t="s">
        <v>28</v>
      </c>
      <c r="C57" s="4" t="s">
        <v>11</v>
      </c>
      <c r="D57" s="4">
        <v>15.2744</v>
      </c>
      <c r="E57" s="4" t="s">
        <v>68</v>
      </c>
      <c r="F57" s="9">
        <v>8170.87</v>
      </c>
      <c r="G57" s="5">
        <v>2.0999999999999999E-3</v>
      </c>
      <c r="H57" s="12">
        <f t="shared" si="0"/>
        <v>124805.136728</v>
      </c>
    </row>
    <row r="58" spans="1:8" ht="15.75" thickBot="1" x14ac:dyDescent="0.3">
      <c r="A58" s="3">
        <v>43139</v>
      </c>
      <c r="B58" s="4" t="s">
        <v>28</v>
      </c>
      <c r="C58" s="4" t="s">
        <v>11</v>
      </c>
      <c r="D58" s="4">
        <v>60</v>
      </c>
      <c r="E58" s="4" t="s">
        <v>67</v>
      </c>
      <c r="F58" s="9">
        <v>8280.2999999999993</v>
      </c>
      <c r="G58" s="5">
        <v>1.9E-3</v>
      </c>
      <c r="H58" s="12">
        <f t="shared" si="0"/>
        <v>496817.99999999994</v>
      </c>
    </row>
    <row r="59" spans="1:8" ht="15.75" thickBot="1" x14ac:dyDescent="0.3">
      <c r="A59" s="7">
        <v>43140</v>
      </c>
      <c r="B59" s="4" t="s">
        <v>28</v>
      </c>
      <c r="C59" s="4" t="s">
        <v>11</v>
      </c>
      <c r="D59" s="4">
        <v>48.665300000000002</v>
      </c>
      <c r="E59" s="4" t="s">
        <v>66</v>
      </c>
      <c r="F59" s="9">
        <v>8542.81</v>
      </c>
      <c r="G59" s="5">
        <v>2.5999999999999999E-3</v>
      </c>
      <c r="H59" s="12">
        <f t="shared" si="0"/>
        <v>415738.41149299999</v>
      </c>
    </row>
    <row r="60" spans="1:8" ht="15.75" thickBot="1" x14ac:dyDescent="0.3">
      <c r="A60" s="3">
        <v>43141</v>
      </c>
      <c r="B60" s="4" t="s">
        <v>28</v>
      </c>
      <c r="C60" s="4" t="s">
        <v>11</v>
      </c>
      <c r="D60" s="4">
        <v>1.6</v>
      </c>
      <c r="E60" s="4" t="s">
        <v>102</v>
      </c>
      <c r="F60" s="9">
        <v>8198.5499999999993</v>
      </c>
      <c r="G60" s="5">
        <v>0</v>
      </c>
      <c r="H60" s="12">
        <f t="shared" si="0"/>
        <v>13117.68</v>
      </c>
    </row>
    <row r="61" spans="1:8" ht="15.75" thickBot="1" x14ac:dyDescent="0.3">
      <c r="A61" s="3">
        <v>43142</v>
      </c>
      <c r="B61" s="4" t="s">
        <v>28</v>
      </c>
      <c r="C61" s="4" t="s">
        <v>11</v>
      </c>
      <c r="D61" s="4">
        <v>2.6602000000000001</v>
      </c>
      <c r="E61" s="4" t="s">
        <v>101</v>
      </c>
      <c r="F61" s="9">
        <v>8239.6</v>
      </c>
      <c r="G61" s="5">
        <v>6.9999999999999999E-4</v>
      </c>
      <c r="H61" s="12">
        <f t="shared" si="0"/>
        <v>21918.983920000002</v>
      </c>
    </row>
    <row r="62" spans="1:8" ht="15.75" thickBot="1" x14ac:dyDescent="0.3">
      <c r="A62" s="3">
        <v>43143</v>
      </c>
      <c r="B62" s="4" t="s">
        <v>28</v>
      </c>
      <c r="C62" s="4" t="s">
        <v>11</v>
      </c>
      <c r="D62" s="4">
        <v>23.074100000000001</v>
      </c>
      <c r="E62" s="4" t="s">
        <v>100</v>
      </c>
      <c r="F62" s="9">
        <v>8852.44</v>
      </c>
      <c r="G62" s="5">
        <v>2.9999999999999997E-4</v>
      </c>
      <c r="H62" s="12">
        <f t="shared" si="0"/>
        <v>204262.08580400003</v>
      </c>
    </row>
    <row r="63" spans="1:8" ht="15.75" thickBot="1" x14ac:dyDescent="0.3">
      <c r="A63" s="3">
        <v>43144</v>
      </c>
      <c r="B63" s="4" t="s">
        <v>28</v>
      </c>
      <c r="C63" s="4" t="s">
        <v>11</v>
      </c>
      <c r="D63" s="4">
        <v>100</v>
      </c>
      <c r="E63" s="4" t="s">
        <v>99</v>
      </c>
      <c r="F63" s="9">
        <v>8715.01</v>
      </c>
      <c r="G63" s="5">
        <v>5.0000000000000001E-4</v>
      </c>
      <c r="H63" s="12">
        <f t="shared" si="0"/>
        <v>871501</v>
      </c>
    </row>
    <row r="64" spans="1:8" ht="15.75" thickBot="1" x14ac:dyDescent="0.3">
      <c r="A64" s="3">
        <v>43145</v>
      </c>
      <c r="B64" s="4" t="s">
        <v>28</v>
      </c>
      <c r="C64" s="4" t="s">
        <v>11</v>
      </c>
      <c r="D64" s="4">
        <v>533</v>
      </c>
      <c r="E64" s="4" t="s">
        <v>98</v>
      </c>
      <c r="F64" s="9">
        <v>9195</v>
      </c>
      <c r="G64" s="5">
        <v>1.14E-2</v>
      </c>
      <c r="H64" s="12">
        <f t="shared" ref="H64:H123" si="1">D64*F64</f>
        <v>4900935</v>
      </c>
    </row>
    <row r="65" spans="1:8" ht="15.75" thickBot="1" x14ac:dyDescent="0.3">
      <c r="A65" s="3">
        <v>43146</v>
      </c>
      <c r="B65" s="4" t="s">
        <v>28</v>
      </c>
      <c r="C65" s="4" t="s">
        <v>11</v>
      </c>
      <c r="D65" s="4">
        <v>58.180900000000001</v>
      </c>
      <c r="E65" s="4" t="s">
        <v>94</v>
      </c>
      <c r="F65" s="9">
        <v>10081.89</v>
      </c>
      <c r="G65" s="5">
        <v>1.8E-3</v>
      </c>
      <c r="H65" s="12">
        <f t="shared" si="1"/>
        <v>586573.43390099995</v>
      </c>
    </row>
    <row r="66" spans="1:8" ht="15.75" thickBot="1" x14ac:dyDescent="0.3">
      <c r="A66" s="3">
        <v>43147</v>
      </c>
      <c r="B66" s="4" t="s">
        <v>28</v>
      </c>
      <c r="C66" s="4" t="s">
        <v>11</v>
      </c>
      <c r="D66" s="4">
        <v>85.093400000000003</v>
      </c>
      <c r="E66" s="4" t="s">
        <v>97</v>
      </c>
      <c r="F66" s="9">
        <v>9985.91</v>
      </c>
      <c r="G66" s="5">
        <v>3.3999999999999998E-3</v>
      </c>
      <c r="H66" s="12">
        <f t="shared" si="1"/>
        <v>849735.03399400006</v>
      </c>
    </row>
    <row r="67" spans="1:8" ht="15.75" thickBot="1" x14ac:dyDescent="0.3">
      <c r="A67" s="3">
        <v>43148</v>
      </c>
      <c r="B67" s="4" t="s">
        <v>28</v>
      </c>
      <c r="C67" s="4" t="s">
        <v>11</v>
      </c>
      <c r="D67" s="4">
        <v>0.18260000000000001</v>
      </c>
      <c r="E67" s="4" t="s">
        <v>96</v>
      </c>
      <c r="F67" s="9">
        <v>10794.79</v>
      </c>
      <c r="G67" s="5">
        <v>2.9999999999999997E-4</v>
      </c>
      <c r="H67" s="12">
        <f t="shared" si="1"/>
        <v>1971.1286540000003</v>
      </c>
    </row>
    <row r="68" spans="1:8" ht="15.75" thickBot="1" x14ac:dyDescent="0.3">
      <c r="A68" s="3">
        <v>43149</v>
      </c>
      <c r="B68" s="4" t="s">
        <v>28</v>
      </c>
      <c r="C68" s="4" t="s">
        <v>11</v>
      </c>
      <c r="D68" s="4">
        <v>1.0018</v>
      </c>
      <c r="E68" s="4" t="s">
        <v>95</v>
      </c>
      <c r="F68" s="9">
        <v>10775.8</v>
      </c>
      <c r="G68" s="5">
        <v>6.9999999999999999E-4</v>
      </c>
      <c r="H68" s="12">
        <f t="shared" si="1"/>
        <v>10795.19644</v>
      </c>
    </row>
    <row r="69" spans="1:8" ht="15.75" thickBot="1" x14ac:dyDescent="0.3">
      <c r="A69" s="3">
        <v>43150</v>
      </c>
      <c r="B69" s="4" t="s">
        <v>28</v>
      </c>
      <c r="C69" s="4" t="s">
        <v>11</v>
      </c>
      <c r="D69" s="4">
        <v>52.4358</v>
      </c>
      <c r="E69" s="4" t="s">
        <v>94</v>
      </c>
      <c r="F69" s="9">
        <v>11188.2</v>
      </c>
      <c r="G69" s="5">
        <v>6.9999999999999999E-4</v>
      </c>
      <c r="H69" s="12">
        <f t="shared" si="1"/>
        <v>586662.21756000002</v>
      </c>
    </row>
    <row r="70" spans="1:8" ht="15.75" thickBot="1" x14ac:dyDescent="0.3">
      <c r="A70" s="3">
        <v>43151</v>
      </c>
      <c r="B70" s="4" t="s">
        <v>28</v>
      </c>
      <c r="C70" s="4" t="s">
        <v>11</v>
      </c>
      <c r="D70" s="4">
        <v>70</v>
      </c>
      <c r="E70" s="4" t="s">
        <v>93</v>
      </c>
      <c r="F70" s="9">
        <v>11716.18</v>
      </c>
      <c r="G70" s="5">
        <v>2.7000000000000001E-3</v>
      </c>
      <c r="H70" s="12">
        <f t="shared" si="1"/>
        <v>820132.6</v>
      </c>
    </row>
    <row r="71" spans="1:8" ht="15.75" thickBot="1" x14ac:dyDescent="0.3">
      <c r="A71" s="3">
        <v>43152</v>
      </c>
      <c r="B71" s="4" t="s">
        <v>28</v>
      </c>
      <c r="C71" s="4" t="s">
        <v>11</v>
      </c>
      <c r="D71" s="4">
        <v>39</v>
      </c>
      <c r="E71" s="4" t="s">
        <v>92</v>
      </c>
      <c r="F71" s="9">
        <v>10372.049999999999</v>
      </c>
      <c r="G71" s="5">
        <v>2.3999999999999998E-3</v>
      </c>
      <c r="H71" s="12">
        <f t="shared" si="1"/>
        <v>404509.94999999995</v>
      </c>
    </row>
    <row r="72" spans="1:8" ht="15.75" thickBot="1" x14ac:dyDescent="0.3">
      <c r="A72" s="3">
        <v>43153</v>
      </c>
      <c r="B72" s="4" t="s">
        <v>28</v>
      </c>
      <c r="C72" s="4" t="s">
        <v>11</v>
      </c>
      <c r="D72" s="4">
        <v>70</v>
      </c>
      <c r="E72" s="4" t="s">
        <v>91</v>
      </c>
      <c r="F72" s="9">
        <v>10089.5</v>
      </c>
      <c r="G72" s="5">
        <v>1.6000000000000001E-3</v>
      </c>
      <c r="H72" s="12">
        <f t="shared" si="1"/>
        <v>706265</v>
      </c>
    </row>
    <row r="73" spans="1:8" ht="15.75" thickBot="1" x14ac:dyDescent="0.3">
      <c r="A73" s="3">
        <v>43154</v>
      </c>
      <c r="B73" s="4" t="s">
        <v>28</v>
      </c>
      <c r="C73" s="4" t="s">
        <v>11</v>
      </c>
      <c r="D73" s="4">
        <v>136.09559999999999</v>
      </c>
      <c r="E73" s="4" t="s">
        <v>90</v>
      </c>
      <c r="F73" s="9">
        <v>9959.32</v>
      </c>
      <c r="G73" s="5">
        <v>1.1999999999999999E-3</v>
      </c>
      <c r="H73" s="12">
        <f t="shared" si="1"/>
        <v>1355419.6309919998</v>
      </c>
    </row>
    <row r="74" spans="1:8" ht="15.75" thickBot="1" x14ac:dyDescent="0.3">
      <c r="A74" s="3">
        <v>43155</v>
      </c>
      <c r="B74" s="4" t="s">
        <v>28</v>
      </c>
      <c r="C74" s="4" t="s">
        <v>11</v>
      </c>
      <c r="D74" s="4">
        <v>20.050999999999998</v>
      </c>
      <c r="E74" s="4" t="s">
        <v>51</v>
      </c>
      <c r="F74" s="9">
        <v>9449.8700000000008</v>
      </c>
      <c r="G74" s="5">
        <v>5.4000000000000003E-3</v>
      </c>
      <c r="H74" s="12">
        <f t="shared" si="1"/>
        <v>189479.34336999999</v>
      </c>
    </row>
    <row r="75" spans="1:8" ht="15.75" thickBot="1" x14ac:dyDescent="0.3">
      <c r="A75" s="3">
        <v>43156</v>
      </c>
      <c r="B75" s="4" t="s">
        <v>28</v>
      </c>
      <c r="C75" s="4" t="s">
        <v>11</v>
      </c>
      <c r="D75" s="4">
        <v>3.8860999999999999</v>
      </c>
      <c r="E75" s="4" t="s">
        <v>89</v>
      </c>
      <c r="F75" s="9">
        <v>9575.02</v>
      </c>
      <c r="G75" s="5">
        <v>2.0999999999999999E-3</v>
      </c>
      <c r="H75" s="12">
        <f t="shared" si="1"/>
        <v>37209.485222000003</v>
      </c>
    </row>
    <row r="76" spans="1:8" ht="15.75" thickBot="1" x14ac:dyDescent="0.3">
      <c r="A76" s="3">
        <v>43157</v>
      </c>
      <c r="B76" s="4" t="s">
        <v>28</v>
      </c>
      <c r="C76" s="4" t="s">
        <v>11</v>
      </c>
      <c r="D76" s="4">
        <v>115.9633</v>
      </c>
      <c r="E76" s="4" t="s">
        <v>88</v>
      </c>
      <c r="F76" s="9">
        <v>10254</v>
      </c>
      <c r="G76" s="5">
        <v>1.2999999999999999E-3</v>
      </c>
      <c r="H76" s="12">
        <f t="shared" si="1"/>
        <v>1189087.6782</v>
      </c>
    </row>
    <row r="77" spans="1:8" ht="15.75" thickBot="1" x14ac:dyDescent="0.3">
      <c r="A77" s="3">
        <v>43158</v>
      </c>
      <c r="B77" s="4" t="s">
        <v>28</v>
      </c>
      <c r="C77" s="4" t="s">
        <v>11</v>
      </c>
      <c r="D77" s="4">
        <v>100</v>
      </c>
      <c r="E77" s="4" t="s">
        <v>42</v>
      </c>
      <c r="F77" s="9">
        <v>10650</v>
      </c>
      <c r="G77" s="5">
        <v>1.1000000000000001E-3</v>
      </c>
      <c r="H77" s="12">
        <f t="shared" si="1"/>
        <v>1065000</v>
      </c>
    </row>
    <row r="78" spans="1:8" ht="15.75" thickBot="1" x14ac:dyDescent="0.3">
      <c r="A78" s="3">
        <v>43159</v>
      </c>
      <c r="B78" s="4" t="s">
        <v>28</v>
      </c>
      <c r="C78" s="4" t="s">
        <v>11</v>
      </c>
      <c r="D78" s="4">
        <v>100.1917</v>
      </c>
      <c r="E78" s="4" t="s">
        <v>42</v>
      </c>
      <c r="F78" s="9">
        <v>10632.88</v>
      </c>
      <c r="G78" s="5">
        <v>5.0000000000000001E-4</v>
      </c>
      <c r="H78" s="12">
        <f t="shared" si="1"/>
        <v>1065326.3230959999</v>
      </c>
    </row>
    <row r="79" spans="1:8" ht="15.75" thickBot="1" x14ac:dyDescent="0.3">
      <c r="A79" s="3">
        <v>43160</v>
      </c>
      <c r="B79" s="4" t="s">
        <v>28</v>
      </c>
      <c r="C79" s="4" t="s">
        <v>11</v>
      </c>
      <c r="D79" s="4">
        <v>148.018</v>
      </c>
      <c r="E79" s="4" t="s">
        <v>87</v>
      </c>
      <c r="F79" s="9">
        <v>11045</v>
      </c>
      <c r="G79" s="5">
        <v>5.0000000000000001E-4</v>
      </c>
      <c r="H79" s="12">
        <f t="shared" si="1"/>
        <v>1634858.81</v>
      </c>
    </row>
    <row r="80" spans="1:8" ht="15.75" thickBot="1" x14ac:dyDescent="0.3">
      <c r="A80" s="7">
        <v>43161</v>
      </c>
      <c r="B80" s="4" t="s">
        <v>28</v>
      </c>
      <c r="C80" s="4" t="s">
        <v>11</v>
      </c>
      <c r="D80" s="4">
        <v>246</v>
      </c>
      <c r="E80" s="4" t="s">
        <v>86</v>
      </c>
      <c r="F80" s="9">
        <v>11047.28</v>
      </c>
      <c r="G80" s="5">
        <v>2.9999999999999997E-4</v>
      </c>
      <c r="H80" s="12">
        <f t="shared" si="1"/>
        <v>2717630.8800000004</v>
      </c>
    </row>
    <row r="81" spans="1:8" ht="15.75" thickBot="1" x14ac:dyDescent="0.3">
      <c r="A81" s="3">
        <v>43162</v>
      </c>
      <c r="B81" s="4" t="s">
        <v>28</v>
      </c>
      <c r="C81" s="4" t="s">
        <v>11</v>
      </c>
      <c r="D81" s="4">
        <v>0.1</v>
      </c>
      <c r="E81" s="4" t="s">
        <v>120</v>
      </c>
      <c r="F81" s="9">
        <v>11299.32</v>
      </c>
      <c r="G81" s="5">
        <v>0</v>
      </c>
      <c r="H81" s="12">
        <f t="shared" si="1"/>
        <v>1129.932</v>
      </c>
    </row>
    <row r="82" spans="1:8" ht="15.75" thickBot="1" x14ac:dyDescent="0.3">
      <c r="A82" s="3">
        <v>43164</v>
      </c>
      <c r="B82" s="4" t="s">
        <v>28</v>
      </c>
      <c r="C82" s="4" t="s">
        <v>11</v>
      </c>
      <c r="D82" s="4">
        <v>137.3039</v>
      </c>
      <c r="E82" s="4" t="s">
        <v>119</v>
      </c>
      <c r="F82" s="9">
        <v>11570</v>
      </c>
      <c r="G82" s="5">
        <v>4.0000000000000002E-4</v>
      </c>
      <c r="H82" s="12">
        <f t="shared" si="1"/>
        <v>1588606.1229999999</v>
      </c>
    </row>
    <row r="83" spans="1:8" ht="15.75" thickBot="1" x14ac:dyDescent="0.3">
      <c r="A83" s="3">
        <v>43165</v>
      </c>
      <c r="B83" s="4" t="s">
        <v>28</v>
      </c>
      <c r="C83" s="4" t="s">
        <v>11</v>
      </c>
      <c r="D83" s="4">
        <v>75</v>
      </c>
      <c r="E83" s="4" t="s">
        <v>118</v>
      </c>
      <c r="F83" s="9">
        <v>10632.31</v>
      </c>
      <c r="G83" s="5">
        <v>1.6999999999999999E-3</v>
      </c>
      <c r="H83" s="12">
        <f t="shared" si="1"/>
        <v>797423.25</v>
      </c>
    </row>
    <row r="84" spans="1:8" ht="15.75" thickBot="1" x14ac:dyDescent="0.3">
      <c r="A84" s="3">
        <v>43166</v>
      </c>
      <c r="B84" s="4" t="s">
        <v>28</v>
      </c>
      <c r="C84" s="4" t="s">
        <v>11</v>
      </c>
      <c r="D84" s="4">
        <v>124.167</v>
      </c>
      <c r="E84" s="4" t="s">
        <v>14</v>
      </c>
      <c r="F84" s="9">
        <v>9770</v>
      </c>
      <c r="G84" s="5">
        <v>2.9999999999999997E-4</v>
      </c>
      <c r="H84" s="12">
        <f t="shared" si="1"/>
        <v>1213111.5900000001</v>
      </c>
    </row>
    <row r="85" spans="1:8" ht="15.75" thickBot="1" x14ac:dyDescent="0.3">
      <c r="A85" s="3">
        <v>43167</v>
      </c>
      <c r="B85" s="4" t="s">
        <v>28</v>
      </c>
      <c r="C85" s="4" t="s">
        <v>11</v>
      </c>
      <c r="D85" s="4">
        <v>160.2646</v>
      </c>
      <c r="E85" s="4" t="s">
        <v>117</v>
      </c>
      <c r="F85" s="9">
        <v>9381.35</v>
      </c>
      <c r="G85" s="4" t="s">
        <v>39</v>
      </c>
      <c r="H85" s="12">
        <f t="shared" si="1"/>
        <v>1503498.3052100001</v>
      </c>
    </row>
    <row r="86" spans="1:8" ht="15.75" thickBot="1" x14ac:dyDescent="0.3">
      <c r="A86" s="3">
        <v>43168</v>
      </c>
      <c r="B86" s="4" t="s">
        <v>28</v>
      </c>
      <c r="C86" s="4" t="s">
        <v>11</v>
      </c>
      <c r="D86" s="4">
        <v>71.533799999999999</v>
      </c>
      <c r="E86" s="4" t="s">
        <v>116</v>
      </c>
      <c r="F86" s="9">
        <v>9012.0400000000009</v>
      </c>
      <c r="G86" s="5">
        <v>3.0999999999999999E-3</v>
      </c>
      <c r="H86" s="12">
        <f t="shared" si="1"/>
        <v>644665.46695200005</v>
      </c>
    </row>
    <row r="87" spans="1:8" ht="15.75" thickBot="1" x14ac:dyDescent="0.3">
      <c r="A87" s="3">
        <v>43169</v>
      </c>
      <c r="B87" s="4" t="s">
        <v>28</v>
      </c>
      <c r="C87" s="4" t="s">
        <v>11</v>
      </c>
      <c r="D87" s="4">
        <v>5.3E-3</v>
      </c>
      <c r="E87" s="4" t="s">
        <v>115</v>
      </c>
      <c r="F87" s="9">
        <v>8874.2000000000007</v>
      </c>
      <c r="G87" s="5">
        <v>0</v>
      </c>
      <c r="H87" s="12">
        <f t="shared" si="1"/>
        <v>47.033260000000006</v>
      </c>
    </row>
    <row r="88" spans="1:8" ht="15.75" thickBot="1" x14ac:dyDescent="0.3">
      <c r="A88" s="3">
        <v>43170</v>
      </c>
      <c r="B88" s="4" t="s">
        <v>10</v>
      </c>
      <c r="C88" s="4" t="s">
        <v>11</v>
      </c>
      <c r="D88" s="4">
        <v>0.05</v>
      </c>
      <c r="E88" s="4" t="s">
        <v>114</v>
      </c>
      <c r="F88" s="9">
        <v>9660.4599999999991</v>
      </c>
      <c r="G88" s="5">
        <v>0</v>
      </c>
      <c r="H88" s="12">
        <f t="shared" si="1"/>
        <v>483.02299999999997</v>
      </c>
    </row>
    <row r="89" spans="1:8" ht="15.75" thickBot="1" x14ac:dyDescent="0.3">
      <c r="A89" s="3">
        <v>43171</v>
      </c>
      <c r="B89" s="4" t="s">
        <v>10</v>
      </c>
      <c r="C89" s="4" t="s">
        <v>11</v>
      </c>
      <c r="D89" s="4">
        <v>160.01</v>
      </c>
      <c r="E89" s="4" t="s">
        <v>113</v>
      </c>
      <c r="F89" s="9">
        <v>8947.69</v>
      </c>
      <c r="G89" s="5">
        <v>2.5000000000000001E-3</v>
      </c>
      <c r="H89" s="12">
        <f t="shared" si="1"/>
        <v>1431719.8769</v>
      </c>
    </row>
    <row r="90" spans="1:8" ht="15.75" thickBot="1" x14ac:dyDescent="0.3">
      <c r="A90" s="3">
        <v>43172</v>
      </c>
      <c r="B90" s="4" t="s">
        <v>10</v>
      </c>
      <c r="C90" s="4" t="s">
        <v>11</v>
      </c>
      <c r="D90" s="4">
        <v>129.27629999999999</v>
      </c>
      <c r="E90" s="4" t="s">
        <v>112</v>
      </c>
      <c r="F90" s="9">
        <v>9074.99</v>
      </c>
      <c r="G90" s="5">
        <v>2.0999999999999999E-3</v>
      </c>
      <c r="H90" s="12">
        <f t="shared" si="1"/>
        <v>1173181.129737</v>
      </c>
    </row>
    <row r="91" spans="1:8" ht="15.75" thickBot="1" x14ac:dyDescent="0.3">
      <c r="A91" s="3">
        <v>43173</v>
      </c>
      <c r="B91" s="4" t="s">
        <v>10</v>
      </c>
      <c r="C91" s="4" t="s">
        <v>11</v>
      </c>
      <c r="D91" s="4">
        <v>685.27300000000002</v>
      </c>
      <c r="E91" s="4" t="s">
        <v>111</v>
      </c>
      <c r="F91" s="9">
        <v>8236.11</v>
      </c>
      <c r="G91" s="5">
        <v>5.7000000000000002E-3</v>
      </c>
      <c r="H91" s="12">
        <f t="shared" si="1"/>
        <v>5643983.8080300009</v>
      </c>
    </row>
    <row r="92" spans="1:8" ht="15.75" thickBot="1" x14ac:dyDescent="0.3">
      <c r="A92" s="3">
        <v>43174</v>
      </c>
      <c r="B92" s="4" t="s">
        <v>10</v>
      </c>
      <c r="C92" s="4" t="s">
        <v>11</v>
      </c>
      <c r="D92" s="4">
        <v>101.3584</v>
      </c>
      <c r="E92" s="4" t="s">
        <v>110</v>
      </c>
      <c r="F92" s="9">
        <v>8225</v>
      </c>
      <c r="G92" s="5">
        <v>1.1000000000000001E-3</v>
      </c>
      <c r="H92" s="12">
        <f t="shared" si="1"/>
        <v>833672.84000000008</v>
      </c>
    </row>
    <row r="93" spans="1:8" ht="15.75" thickBot="1" x14ac:dyDescent="0.3">
      <c r="A93" s="3">
        <v>43175</v>
      </c>
      <c r="B93" s="4" t="s">
        <v>10</v>
      </c>
      <c r="C93" s="4" t="s">
        <v>11</v>
      </c>
      <c r="D93" s="4">
        <v>20.558700000000002</v>
      </c>
      <c r="E93" s="4" t="s">
        <v>109</v>
      </c>
      <c r="F93" s="9">
        <v>8570</v>
      </c>
      <c r="G93" s="5">
        <v>2.7000000000000001E-3</v>
      </c>
      <c r="H93" s="12">
        <f t="shared" si="1"/>
        <v>176188.05900000001</v>
      </c>
    </row>
    <row r="94" spans="1:8" ht="15.75" thickBot="1" x14ac:dyDescent="0.3">
      <c r="A94" s="3">
        <v>43176</v>
      </c>
      <c r="B94" s="4" t="s">
        <v>10</v>
      </c>
      <c r="C94" s="4" t="s">
        <v>11</v>
      </c>
      <c r="D94" s="4">
        <v>0.1</v>
      </c>
      <c r="E94" s="4" t="s">
        <v>108</v>
      </c>
      <c r="F94" s="9">
        <v>7826.47</v>
      </c>
      <c r="G94" s="5">
        <v>2.0000000000000001E-4</v>
      </c>
      <c r="H94" s="12">
        <f t="shared" si="1"/>
        <v>782.64700000000005</v>
      </c>
    </row>
    <row r="95" spans="1:8" ht="15.75" thickBot="1" x14ac:dyDescent="0.3">
      <c r="A95" s="3">
        <v>43177</v>
      </c>
      <c r="B95" s="4" t="s">
        <v>10</v>
      </c>
      <c r="C95" s="4" t="s">
        <v>11</v>
      </c>
      <c r="D95" s="4">
        <v>6.6400000000000001E-2</v>
      </c>
      <c r="E95" s="4" t="s">
        <v>107</v>
      </c>
      <c r="F95" s="9">
        <v>7471.99</v>
      </c>
      <c r="G95" s="5">
        <v>1.6999999999999999E-3</v>
      </c>
      <c r="H95" s="12">
        <f t="shared" si="1"/>
        <v>496.14013599999998</v>
      </c>
    </row>
    <row r="96" spans="1:8" ht="15.75" thickBot="1" x14ac:dyDescent="0.3">
      <c r="A96" s="3">
        <v>43178</v>
      </c>
      <c r="B96" s="4" t="s">
        <v>10</v>
      </c>
      <c r="C96" s="4" t="s">
        <v>11</v>
      </c>
      <c r="D96" s="4">
        <v>100.5855</v>
      </c>
      <c r="E96" s="4" t="s">
        <v>106</v>
      </c>
      <c r="F96" s="9">
        <v>8390.39</v>
      </c>
      <c r="G96" s="5">
        <v>0</v>
      </c>
      <c r="H96" s="12">
        <f t="shared" si="1"/>
        <v>843951.57334499992</v>
      </c>
    </row>
    <row r="97" spans="1:8" ht="15.75" thickBot="1" x14ac:dyDescent="0.3">
      <c r="A97" s="3">
        <v>43179</v>
      </c>
      <c r="B97" s="4" t="s">
        <v>10</v>
      </c>
      <c r="C97" s="4" t="s">
        <v>11</v>
      </c>
      <c r="D97" s="4">
        <v>102</v>
      </c>
      <c r="E97" s="4" t="s">
        <v>105</v>
      </c>
      <c r="F97" s="9">
        <v>8950</v>
      </c>
      <c r="G97" s="5">
        <v>2.0000000000000001E-4</v>
      </c>
      <c r="H97" s="12">
        <f t="shared" si="1"/>
        <v>912900</v>
      </c>
    </row>
    <row r="98" spans="1:8" ht="15.75" thickBot="1" x14ac:dyDescent="0.3">
      <c r="A98" s="3">
        <v>43180</v>
      </c>
      <c r="B98" s="4" t="s">
        <v>10</v>
      </c>
      <c r="C98" s="4" t="s">
        <v>11</v>
      </c>
      <c r="D98" s="4">
        <v>207.0033</v>
      </c>
      <c r="E98" s="4" t="s">
        <v>104</v>
      </c>
      <c r="F98" s="9">
        <v>8910</v>
      </c>
      <c r="G98" s="5">
        <v>2.0999999999999999E-3</v>
      </c>
      <c r="H98" s="12">
        <f t="shared" si="1"/>
        <v>1844399.4029999999</v>
      </c>
    </row>
    <row r="99" spans="1:8" ht="15.75" thickBot="1" x14ac:dyDescent="0.3">
      <c r="A99" s="3">
        <v>43181</v>
      </c>
      <c r="B99" s="4" t="s">
        <v>10</v>
      </c>
      <c r="C99" s="4" t="s">
        <v>11</v>
      </c>
      <c r="D99" s="4">
        <v>212.2473</v>
      </c>
      <c r="E99" s="4" t="s">
        <v>19</v>
      </c>
      <c r="F99" s="9">
        <v>8616.5</v>
      </c>
      <c r="G99" s="5">
        <v>1E-4</v>
      </c>
      <c r="H99" s="12">
        <f t="shared" si="1"/>
        <v>1828828.86045</v>
      </c>
    </row>
    <row r="100" spans="1:8" ht="15.75" thickBot="1" x14ac:dyDescent="0.3">
      <c r="A100" s="7">
        <v>43182</v>
      </c>
      <c r="B100" s="4" t="s">
        <v>10</v>
      </c>
      <c r="C100" s="4" t="s">
        <v>11</v>
      </c>
      <c r="D100" s="4">
        <v>163</v>
      </c>
      <c r="E100" s="4" t="s">
        <v>103</v>
      </c>
      <c r="F100" s="9">
        <v>8646.8799999999992</v>
      </c>
      <c r="G100" s="5">
        <v>2.8E-3</v>
      </c>
      <c r="H100" s="12">
        <f t="shared" si="1"/>
        <v>1409441.44</v>
      </c>
    </row>
    <row r="101" spans="1:8" ht="15.75" thickBot="1" x14ac:dyDescent="0.3">
      <c r="A101" s="3">
        <v>43183</v>
      </c>
      <c r="B101" s="4" t="s">
        <v>10</v>
      </c>
      <c r="C101" s="4" t="s">
        <v>11</v>
      </c>
      <c r="D101" s="4">
        <v>1E-4</v>
      </c>
      <c r="E101" s="4" t="s">
        <v>128</v>
      </c>
      <c r="F101" s="9">
        <v>8900.9699999999993</v>
      </c>
      <c r="G101" s="5">
        <v>2.0000000000000001E-4</v>
      </c>
      <c r="H101" s="12">
        <f t="shared" si="1"/>
        <v>0.89009700000000003</v>
      </c>
    </row>
    <row r="102" spans="1:8" ht="15.75" thickBot="1" x14ac:dyDescent="0.3">
      <c r="A102" s="3">
        <v>43184</v>
      </c>
      <c r="B102" s="4" t="s">
        <v>10</v>
      </c>
      <c r="C102" s="4" t="s">
        <v>11</v>
      </c>
      <c r="D102" s="4">
        <v>6.4999999999999997E-3</v>
      </c>
      <c r="E102" s="4" t="s">
        <v>127</v>
      </c>
      <c r="F102" s="9">
        <v>8607.5</v>
      </c>
      <c r="G102" s="5">
        <v>6.9999999999999999E-4</v>
      </c>
      <c r="H102" s="12">
        <f t="shared" si="1"/>
        <v>55.948749999999997</v>
      </c>
    </row>
    <row r="103" spans="1:8" ht="15.75" thickBot="1" x14ac:dyDescent="0.3">
      <c r="A103" s="3">
        <v>43185</v>
      </c>
      <c r="B103" s="4" t="s">
        <v>10</v>
      </c>
      <c r="C103" s="4" t="s">
        <v>11</v>
      </c>
      <c r="D103" s="4">
        <v>146.51259999999999</v>
      </c>
      <c r="E103" s="4" t="s">
        <v>126</v>
      </c>
      <c r="F103" s="9">
        <v>7920</v>
      </c>
      <c r="G103" s="5">
        <v>2.9999999999999997E-4</v>
      </c>
      <c r="H103" s="12">
        <f t="shared" si="1"/>
        <v>1160379.7919999999</v>
      </c>
    </row>
    <row r="104" spans="1:8" ht="15.75" thickBot="1" x14ac:dyDescent="0.3">
      <c r="A104" s="3">
        <v>43186</v>
      </c>
      <c r="B104" s="4" t="s">
        <v>10</v>
      </c>
      <c r="C104" s="4" t="s">
        <v>11</v>
      </c>
      <c r="D104" s="4">
        <v>123.06319999999999</v>
      </c>
      <c r="E104" s="4" t="s">
        <v>125</v>
      </c>
      <c r="F104" s="9">
        <v>7893</v>
      </c>
      <c r="G104" s="5">
        <v>2.0000000000000001E-4</v>
      </c>
      <c r="H104" s="12">
        <f t="shared" si="1"/>
        <v>971337.83759999997</v>
      </c>
    </row>
    <row r="105" spans="1:8" ht="15.75" thickBot="1" x14ac:dyDescent="0.3">
      <c r="A105" s="3">
        <v>43187</v>
      </c>
      <c r="B105" s="4" t="s">
        <v>10</v>
      </c>
      <c r="C105" s="4" t="s">
        <v>11</v>
      </c>
      <c r="D105" s="4">
        <v>433.84809999999999</v>
      </c>
      <c r="E105" s="4" t="s">
        <v>124</v>
      </c>
      <c r="F105" s="9">
        <v>7900</v>
      </c>
      <c r="G105" s="5">
        <v>8.0000000000000004E-4</v>
      </c>
      <c r="H105" s="12">
        <f t="shared" si="1"/>
        <v>3427399.9899999998</v>
      </c>
    </row>
    <row r="106" spans="1:8" ht="15.75" thickBot="1" x14ac:dyDescent="0.3">
      <c r="A106" s="3">
        <v>43188</v>
      </c>
      <c r="B106" s="4" t="s">
        <v>10</v>
      </c>
      <c r="C106" s="4" t="s">
        <v>11</v>
      </c>
      <c r="D106" s="4">
        <v>192.5</v>
      </c>
      <c r="E106" s="4" t="s">
        <v>103</v>
      </c>
      <c r="F106" s="9">
        <v>7324.97</v>
      </c>
      <c r="G106" s="5">
        <v>1.2999999999999999E-3</v>
      </c>
      <c r="H106" s="12">
        <f t="shared" si="1"/>
        <v>1410056.7250000001</v>
      </c>
    </row>
    <row r="107" spans="1:8" ht="15.75" thickBot="1" x14ac:dyDescent="0.3">
      <c r="A107" s="3">
        <v>43189</v>
      </c>
      <c r="B107" s="4" t="s">
        <v>10</v>
      </c>
      <c r="C107" s="4" t="s">
        <v>11</v>
      </c>
      <c r="D107" s="4">
        <v>138.99039999999999</v>
      </c>
      <c r="E107" s="4" t="s">
        <v>123</v>
      </c>
      <c r="F107" s="9">
        <v>6799.92</v>
      </c>
      <c r="G107" s="5">
        <v>8.9999999999999998E-4</v>
      </c>
      <c r="H107" s="12">
        <f t="shared" si="1"/>
        <v>945123.600768</v>
      </c>
    </row>
    <row r="108" spans="1:8" ht="15.75" thickBot="1" x14ac:dyDescent="0.3">
      <c r="A108" s="3">
        <v>43190</v>
      </c>
      <c r="B108" s="4" t="s">
        <v>10</v>
      </c>
      <c r="C108" s="4" t="s">
        <v>11</v>
      </c>
      <c r="D108" s="4">
        <v>24.110399999999998</v>
      </c>
      <c r="E108" s="4" t="s">
        <v>122</v>
      </c>
      <c r="F108" s="9">
        <v>7059</v>
      </c>
      <c r="G108" s="5">
        <v>1.5E-3</v>
      </c>
      <c r="H108" s="12">
        <f t="shared" si="1"/>
        <v>170195.31359999999</v>
      </c>
    </row>
    <row r="109" spans="1:8" ht="15.75" thickBot="1" x14ac:dyDescent="0.3">
      <c r="A109" s="3">
        <v>43191</v>
      </c>
      <c r="B109" s="4" t="s">
        <v>10</v>
      </c>
      <c r="C109" s="4" t="s">
        <v>11</v>
      </c>
      <c r="D109" s="4">
        <v>0.15</v>
      </c>
      <c r="E109" s="4" t="s">
        <v>121</v>
      </c>
      <c r="F109" s="9">
        <v>6909.5</v>
      </c>
      <c r="G109" s="5">
        <v>0</v>
      </c>
      <c r="H109" s="12">
        <f t="shared" si="1"/>
        <v>1036.425</v>
      </c>
    </row>
    <row r="110" spans="1:8" ht="15.75" thickBot="1" x14ac:dyDescent="0.3">
      <c r="A110" s="3">
        <v>43192</v>
      </c>
      <c r="B110" s="4" t="s">
        <v>10</v>
      </c>
      <c r="C110" s="4" t="s">
        <v>11</v>
      </c>
      <c r="D110" s="4">
        <v>158.22730000000001</v>
      </c>
      <c r="E110" s="4" t="s">
        <v>22</v>
      </c>
      <c r="F110" s="9">
        <v>6980</v>
      </c>
      <c r="G110" s="5">
        <v>1E-3</v>
      </c>
      <c r="H110" s="12">
        <f t="shared" si="1"/>
        <v>1104426.554</v>
      </c>
    </row>
    <row r="111" spans="1:8" ht="15.75" thickBot="1" x14ac:dyDescent="0.3">
      <c r="A111" s="3">
        <v>43193</v>
      </c>
      <c r="B111" s="4" t="s">
        <v>10</v>
      </c>
      <c r="C111" s="4" t="s">
        <v>11</v>
      </c>
      <c r="D111" s="4">
        <v>154.15450000000001</v>
      </c>
      <c r="E111" s="4" t="s">
        <v>21</v>
      </c>
      <c r="F111" s="9">
        <v>7460.17</v>
      </c>
      <c r="G111" s="5">
        <v>1.1000000000000001E-3</v>
      </c>
      <c r="H111" s="12">
        <f t="shared" si="1"/>
        <v>1150018.776265</v>
      </c>
    </row>
    <row r="112" spans="1:8" ht="15.75" thickBot="1" x14ac:dyDescent="0.3">
      <c r="A112" s="3">
        <v>43194</v>
      </c>
      <c r="B112" s="4" t="s">
        <v>10</v>
      </c>
      <c r="C112" s="4" t="s">
        <v>11</v>
      </c>
      <c r="D112" s="4">
        <v>275</v>
      </c>
      <c r="E112" s="4" t="s">
        <v>20</v>
      </c>
      <c r="F112" s="9">
        <v>6847.68</v>
      </c>
      <c r="G112" s="5">
        <v>2E-3</v>
      </c>
      <c r="H112" s="12">
        <f t="shared" si="1"/>
        <v>1883112</v>
      </c>
    </row>
    <row r="113" spans="1:8" ht="15.75" thickBot="1" x14ac:dyDescent="0.3">
      <c r="A113" s="3">
        <v>43195</v>
      </c>
      <c r="B113" s="4" t="s">
        <v>10</v>
      </c>
      <c r="C113" s="4" t="s">
        <v>11</v>
      </c>
      <c r="D113" s="4">
        <v>270.0292</v>
      </c>
      <c r="E113" s="4" t="s">
        <v>19</v>
      </c>
      <c r="F113" s="9">
        <v>6760.24</v>
      </c>
      <c r="G113" s="5">
        <v>5.9999999999999995E-4</v>
      </c>
      <c r="H113" s="12">
        <f t="shared" si="1"/>
        <v>1825462.1990079999</v>
      </c>
    </row>
    <row r="114" spans="1:8" ht="15.75" thickBot="1" x14ac:dyDescent="0.3">
      <c r="A114" s="3">
        <v>43196</v>
      </c>
      <c r="B114" s="4" t="s">
        <v>10</v>
      </c>
      <c r="C114" s="4" t="s">
        <v>11</v>
      </c>
      <c r="D114" s="4">
        <v>98</v>
      </c>
      <c r="E114" s="4" t="s">
        <v>18</v>
      </c>
      <c r="F114" s="9">
        <v>6627.38</v>
      </c>
      <c r="G114" s="5">
        <v>1.5E-3</v>
      </c>
      <c r="H114" s="12">
        <f t="shared" si="1"/>
        <v>649483.24</v>
      </c>
    </row>
    <row r="115" spans="1:8" ht="15.75" thickBot="1" x14ac:dyDescent="0.3">
      <c r="A115" s="3">
        <v>43197</v>
      </c>
      <c r="B115" s="4" t="s">
        <v>10</v>
      </c>
      <c r="C115" s="4" t="s">
        <v>11</v>
      </c>
      <c r="D115" s="4">
        <v>200</v>
      </c>
      <c r="E115" s="4" t="s">
        <v>17</v>
      </c>
      <c r="F115" s="9">
        <v>6908.93</v>
      </c>
      <c r="G115" s="5">
        <v>1.12E-2</v>
      </c>
      <c r="H115" s="12">
        <f t="shared" si="1"/>
        <v>1381786</v>
      </c>
    </row>
    <row r="116" spans="1:8" ht="15.75" thickBot="1" x14ac:dyDescent="0.3">
      <c r="A116" s="3">
        <v>43199</v>
      </c>
      <c r="B116" s="4" t="s">
        <v>10</v>
      </c>
      <c r="C116" s="4" t="s">
        <v>11</v>
      </c>
      <c r="D116" s="4">
        <v>144.06489999999999</v>
      </c>
      <c r="E116" s="4" t="s">
        <v>16</v>
      </c>
      <c r="F116" s="9">
        <v>6679.94</v>
      </c>
      <c r="G116" s="5">
        <v>8.9999999999999998E-4</v>
      </c>
      <c r="H116" s="12">
        <f t="shared" si="1"/>
        <v>962344.88810599991</v>
      </c>
    </row>
    <row r="117" spans="1:8" ht="15.75" thickBot="1" x14ac:dyDescent="0.3">
      <c r="A117" s="3">
        <v>43200</v>
      </c>
      <c r="B117" s="4" t="s">
        <v>10</v>
      </c>
      <c r="C117" s="4" t="s">
        <v>11</v>
      </c>
      <c r="D117" s="4">
        <v>112.09869999999999</v>
      </c>
      <c r="E117" s="4" t="s">
        <v>15</v>
      </c>
      <c r="F117" s="9">
        <v>6850</v>
      </c>
      <c r="G117" s="5">
        <v>1.5E-3</v>
      </c>
      <c r="H117" s="12">
        <f t="shared" si="1"/>
        <v>767876.09499999997</v>
      </c>
    </row>
    <row r="118" spans="1:8" ht="15.75" thickBot="1" x14ac:dyDescent="0.3">
      <c r="A118" s="3">
        <v>43201</v>
      </c>
      <c r="B118" s="4" t="s">
        <v>10</v>
      </c>
      <c r="C118" s="4" t="s">
        <v>11</v>
      </c>
      <c r="D118" s="4">
        <v>175.08349999999999</v>
      </c>
      <c r="E118" s="4" t="s">
        <v>14</v>
      </c>
      <c r="F118" s="9">
        <v>6910.96</v>
      </c>
      <c r="G118" s="5">
        <v>4.0000000000000002E-4</v>
      </c>
      <c r="H118" s="12">
        <f t="shared" si="1"/>
        <v>1209995.06516</v>
      </c>
    </row>
    <row r="119" spans="1:8" ht="15.75" thickBot="1" x14ac:dyDescent="0.3">
      <c r="A119" s="3">
        <v>43202</v>
      </c>
      <c r="B119" s="4" t="s">
        <v>10</v>
      </c>
      <c r="C119" s="4" t="s">
        <v>11</v>
      </c>
      <c r="D119" s="4">
        <v>75.824100000000001</v>
      </c>
      <c r="E119" s="4" t="s">
        <v>13</v>
      </c>
      <c r="F119" s="9">
        <v>7700.64</v>
      </c>
      <c r="G119" s="5">
        <v>3.0999999999999999E-3</v>
      </c>
      <c r="H119" s="12">
        <f t="shared" si="1"/>
        <v>583894.09742400004</v>
      </c>
    </row>
    <row r="120" spans="1:8" ht="15.75" thickBot="1" x14ac:dyDescent="0.3">
      <c r="A120" s="7">
        <v>43203</v>
      </c>
      <c r="B120" s="4" t="s">
        <v>10</v>
      </c>
      <c r="C120" s="4" t="s">
        <v>11</v>
      </c>
      <c r="D120" s="4">
        <v>20.105</v>
      </c>
      <c r="E120" s="4" t="s">
        <v>12</v>
      </c>
      <c r="F120" s="9">
        <v>8105.45</v>
      </c>
      <c r="G120" s="5">
        <v>1.2999999999999999E-3</v>
      </c>
      <c r="H120" s="12">
        <f t="shared" si="1"/>
        <v>162960.07225</v>
      </c>
    </row>
    <row r="121" spans="1:8" ht="15.75" thickBot="1" x14ac:dyDescent="0.3">
      <c r="A121" s="3">
        <v>43206</v>
      </c>
      <c r="B121" s="4" t="s">
        <v>10</v>
      </c>
      <c r="C121" s="4" t="s">
        <v>11</v>
      </c>
      <c r="D121" s="4">
        <v>147.35159999999999</v>
      </c>
      <c r="E121" s="4" t="s">
        <v>112</v>
      </c>
      <c r="F121" s="9">
        <v>7955</v>
      </c>
      <c r="G121" s="5">
        <v>4.1999999999999997E-3</v>
      </c>
      <c r="H121" s="12">
        <f t="shared" si="1"/>
        <v>1172181.9779999999</v>
      </c>
    </row>
    <row r="122" spans="1:8" ht="15.75" thickBot="1" x14ac:dyDescent="0.3">
      <c r="A122" s="3">
        <v>43207</v>
      </c>
      <c r="B122" s="4" t="s">
        <v>10</v>
      </c>
      <c r="C122" s="4" t="s">
        <v>11</v>
      </c>
      <c r="D122" s="4">
        <v>308.4325</v>
      </c>
      <c r="E122" s="4" t="s">
        <v>143</v>
      </c>
      <c r="F122" s="9">
        <v>7884.99</v>
      </c>
      <c r="G122" s="5">
        <v>4.0000000000000002E-4</v>
      </c>
      <c r="H122" s="12">
        <f t="shared" si="1"/>
        <v>2431987.178175</v>
      </c>
    </row>
    <row r="123" spans="1:8" ht="15.75" thickBot="1" x14ac:dyDescent="0.3">
      <c r="A123" s="3">
        <v>43208</v>
      </c>
      <c r="B123" s="4" t="s">
        <v>10</v>
      </c>
      <c r="C123" s="4" t="s">
        <v>11</v>
      </c>
      <c r="D123" s="4">
        <v>396.56</v>
      </c>
      <c r="E123" s="4" t="s">
        <v>142</v>
      </c>
      <c r="F123" s="9">
        <v>8055.68</v>
      </c>
      <c r="G123" s="5">
        <v>6.7000000000000002E-3</v>
      </c>
      <c r="H123" s="12">
        <f t="shared" si="1"/>
        <v>3194560.4608</v>
      </c>
    </row>
    <row r="124" spans="1:8" ht="15.75" thickBot="1" x14ac:dyDescent="0.3">
      <c r="A124" s="3">
        <v>43209</v>
      </c>
      <c r="B124" s="4" t="s">
        <v>10</v>
      </c>
      <c r="C124" s="4" t="s">
        <v>11</v>
      </c>
      <c r="D124" s="4">
        <v>150.51</v>
      </c>
      <c r="E124" s="4" t="s">
        <v>45</v>
      </c>
      <c r="F124" s="9">
        <v>8260.61</v>
      </c>
      <c r="G124" s="5">
        <v>1.4E-3</v>
      </c>
      <c r="H124" s="12">
        <f t="shared" ref="H124:H138" si="2">D124*F124</f>
        <v>1243304.4110999999</v>
      </c>
    </row>
    <row r="125" spans="1:8" ht="15.75" thickBot="1" x14ac:dyDescent="0.3">
      <c r="A125" s="3">
        <v>43210</v>
      </c>
      <c r="B125" s="4" t="s">
        <v>10</v>
      </c>
      <c r="C125" s="4" t="s">
        <v>11</v>
      </c>
      <c r="D125" s="4">
        <v>175</v>
      </c>
      <c r="E125" s="4" t="s">
        <v>141</v>
      </c>
      <c r="F125" s="9">
        <v>8531.6</v>
      </c>
      <c r="G125" s="5">
        <v>5.0000000000000001E-4</v>
      </c>
      <c r="H125" s="12">
        <f t="shared" si="2"/>
        <v>1493030</v>
      </c>
    </row>
    <row r="126" spans="1:8" ht="15.75" thickBot="1" x14ac:dyDescent="0.3">
      <c r="A126" s="3">
        <v>43211</v>
      </c>
      <c r="B126" s="4" t="s">
        <v>10</v>
      </c>
      <c r="C126" s="4" t="s">
        <v>11</v>
      </c>
      <c r="D126" s="4">
        <v>1.1299999999999999E-2</v>
      </c>
      <c r="E126" s="4" t="s">
        <v>140</v>
      </c>
      <c r="F126" s="9">
        <v>8790.01</v>
      </c>
      <c r="G126" s="5">
        <v>0</v>
      </c>
      <c r="H126" s="12">
        <f t="shared" si="2"/>
        <v>99.327112999999997</v>
      </c>
    </row>
    <row r="127" spans="1:8" ht="15.75" thickBot="1" x14ac:dyDescent="0.3">
      <c r="A127" s="3">
        <v>43212</v>
      </c>
      <c r="B127" s="4" t="s">
        <v>10</v>
      </c>
      <c r="C127" s="4" t="s">
        <v>11</v>
      </c>
      <c r="D127" s="4">
        <v>1.11E-2</v>
      </c>
      <c r="E127" s="4" t="s">
        <v>139</v>
      </c>
      <c r="F127" s="9">
        <v>8877.6200000000008</v>
      </c>
      <c r="G127" s="5">
        <v>1E-4</v>
      </c>
      <c r="H127" s="12">
        <f t="shared" si="2"/>
        <v>98.54158200000002</v>
      </c>
    </row>
    <row r="128" spans="1:8" ht="15.75" thickBot="1" x14ac:dyDescent="0.3">
      <c r="A128" s="3">
        <v>43213</v>
      </c>
      <c r="B128" s="4" t="s">
        <v>10</v>
      </c>
      <c r="C128" s="4" t="s">
        <v>11</v>
      </c>
      <c r="D128" s="4">
        <v>193.59219999999999</v>
      </c>
      <c r="E128" s="4" t="s">
        <v>138</v>
      </c>
      <c r="F128" s="9">
        <v>8845</v>
      </c>
      <c r="G128" s="5">
        <v>8.0000000000000004E-4</v>
      </c>
      <c r="H128" s="12">
        <f t="shared" si="2"/>
        <v>1712323.0089999998</v>
      </c>
    </row>
    <row r="129" spans="1:8" ht="15.75" thickBot="1" x14ac:dyDescent="0.3">
      <c r="A129" s="3">
        <v>43214</v>
      </c>
      <c r="B129" s="4" t="s">
        <v>10</v>
      </c>
      <c r="C129" s="4" t="s">
        <v>11</v>
      </c>
      <c r="D129" s="4">
        <v>307.0933</v>
      </c>
      <c r="E129" s="4" t="s">
        <v>137</v>
      </c>
      <c r="F129" s="9">
        <v>9455</v>
      </c>
      <c r="G129" s="5">
        <v>5.0000000000000001E-4</v>
      </c>
      <c r="H129" s="12">
        <f t="shared" si="2"/>
        <v>2903567.1515000002</v>
      </c>
    </row>
    <row r="130" spans="1:8" ht="15.75" thickBot="1" x14ac:dyDescent="0.3">
      <c r="A130" s="3">
        <v>43215</v>
      </c>
      <c r="B130" s="4" t="s">
        <v>10</v>
      </c>
      <c r="C130" s="4" t="s">
        <v>11</v>
      </c>
      <c r="D130" s="4">
        <v>261</v>
      </c>
      <c r="E130" s="4" t="s">
        <v>136</v>
      </c>
      <c r="F130" s="9">
        <v>8984.9699999999993</v>
      </c>
      <c r="G130" s="5">
        <v>1.1999999999999999E-3</v>
      </c>
      <c r="H130" s="12">
        <f t="shared" si="2"/>
        <v>2345077.17</v>
      </c>
    </row>
    <row r="131" spans="1:8" ht="15.75" thickBot="1" x14ac:dyDescent="0.3">
      <c r="A131" s="3">
        <v>43216</v>
      </c>
      <c r="B131" s="4" t="s">
        <v>10</v>
      </c>
      <c r="C131" s="4" t="s">
        <v>11</v>
      </c>
      <c r="D131" s="4">
        <v>25.9392</v>
      </c>
      <c r="E131" s="4" t="s">
        <v>80</v>
      </c>
      <c r="F131" s="9">
        <v>8864.91</v>
      </c>
      <c r="G131" s="5">
        <v>5.9999999999999995E-4</v>
      </c>
      <c r="H131" s="12">
        <f t="shared" si="2"/>
        <v>229948.67347199999</v>
      </c>
    </row>
    <row r="132" spans="1:8" ht="15.75" thickBot="1" x14ac:dyDescent="0.3">
      <c r="A132" s="3">
        <v>43217</v>
      </c>
      <c r="B132" s="4" t="s">
        <v>10</v>
      </c>
      <c r="C132" s="4" t="s">
        <v>11</v>
      </c>
      <c r="D132" s="4">
        <v>217.74440000000001</v>
      </c>
      <c r="E132" s="4" t="s">
        <v>135</v>
      </c>
      <c r="F132" s="9">
        <v>9097.49</v>
      </c>
      <c r="G132" s="5">
        <v>1.2999999999999999E-3</v>
      </c>
      <c r="H132" s="12">
        <f t="shared" si="2"/>
        <v>1980927.501556</v>
      </c>
    </row>
    <row r="133" spans="1:8" ht="15.75" thickBot="1" x14ac:dyDescent="0.3">
      <c r="A133" s="3">
        <v>43218</v>
      </c>
      <c r="B133" s="4" t="s">
        <v>10</v>
      </c>
      <c r="C133" s="4" t="s">
        <v>11</v>
      </c>
      <c r="D133" s="4">
        <v>0.1</v>
      </c>
      <c r="E133" s="4" t="s">
        <v>134</v>
      </c>
      <c r="F133" s="9">
        <v>9388.84</v>
      </c>
      <c r="G133" s="4" t="s">
        <v>39</v>
      </c>
      <c r="H133" s="12">
        <f t="shared" si="2"/>
        <v>938.88400000000001</v>
      </c>
    </row>
    <row r="134" spans="1:8" ht="15.75" thickBot="1" x14ac:dyDescent="0.3">
      <c r="A134" s="3">
        <v>43220</v>
      </c>
      <c r="B134" s="4" t="s">
        <v>10</v>
      </c>
      <c r="C134" s="4" t="s">
        <v>11</v>
      </c>
      <c r="D134" s="4">
        <v>180.39859999999999</v>
      </c>
      <c r="E134" s="4" t="s">
        <v>133</v>
      </c>
      <c r="F134" s="9">
        <v>9307.2999999999993</v>
      </c>
      <c r="G134" s="5">
        <v>8.0000000000000004E-4</v>
      </c>
      <c r="H134" s="12">
        <f t="shared" si="2"/>
        <v>1679023.8897799999</v>
      </c>
    </row>
    <row r="135" spans="1:8" ht="15.75" thickBot="1" x14ac:dyDescent="0.3">
      <c r="A135" s="3">
        <v>43221</v>
      </c>
      <c r="B135" s="4" t="s">
        <v>10</v>
      </c>
      <c r="C135" s="4" t="s">
        <v>11</v>
      </c>
      <c r="D135" s="4">
        <v>26.588200000000001</v>
      </c>
      <c r="E135" s="4" t="s">
        <v>132</v>
      </c>
      <c r="F135" s="9">
        <v>8955.09</v>
      </c>
      <c r="G135" s="5">
        <v>1.6000000000000001E-3</v>
      </c>
      <c r="H135" s="12">
        <f t="shared" si="2"/>
        <v>238099.72393800001</v>
      </c>
    </row>
    <row r="136" spans="1:8" ht="15.75" thickBot="1" x14ac:dyDescent="0.3">
      <c r="A136" s="3">
        <v>43222</v>
      </c>
      <c r="B136" s="4" t="s">
        <v>10</v>
      </c>
      <c r="C136" s="4" t="s">
        <v>11</v>
      </c>
      <c r="D136" s="4">
        <v>145.05410000000001</v>
      </c>
      <c r="E136" s="4" t="s">
        <v>131</v>
      </c>
      <c r="F136" s="9">
        <v>9102.89</v>
      </c>
      <c r="G136" s="5">
        <v>8.9999999999999998E-4</v>
      </c>
      <c r="H136" s="12">
        <f t="shared" si="2"/>
        <v>1320411.5163489999</v>
      </c>
    </row>
    <row r="137" spans="1:8" ht="15.75" thickBot="1" x14ac:dyDescent="0.3">
      <c r="A137" s="3">
        <v>43223</v>
      </c>
      <c r="B137" s="4" t="s">
        <v>10</v>
      </c>
      <c r="C137" s="4" t="s">
        <v>11</v>
      </c>
      <c r="D137" s="4">
        <v>154.0591</v>
      </c>
      <c r="E137" s="4" t="s">
        <v>130</v>
      </c>
      <c r="F137" s="9">
        <v>9614.09</v>
      </c>
      <c r="G137" s="5">
        <v>1.6000000000000001E-3</v>
      </c>
      <c r="H137" s="12">
        <f t="shared" si="2"/>
        <v>1481138.052719</v>
      </c>
    </row>
    <row r="138" spans="1:8" ht="15.75" thickBot="1" x14ac:dyDescent="0.3">
      <c r="A138" s="7">
        <v>43224</v>
      </c>
      <c r="B138" s="4" t="s">
        <v>10</v>
      </c>
      <c r="C138" s="4" t="s">
        <v>11</v>
      </c>
      <c r="D138" s="4">
        <v>140.05359999999999</v>
      </c>
      <c r="E138" s="4" t="s">
        <v>129</v>
      </c>
      <c r="F138" s="9">
        <v>9657.0499999999993</v>
      </c>
      <c r="G138" s="5">
        <v>1.1999999999999999E-3</v>
      </c>
      <c r="H138" s="12">
        <f t="shared" si="2"/>
        <v>1352504.6178799998</v>
      </c>
    </row>
  </sheetData>
  <autoFilter ref="A1:G138" xr:uid="{00000000-0009-0000-0000-000003000000}">
    <sortState xmlns:xlrd2="http://schemas.microsoft.com/office/spreadsheetml/2017/richdata2" ref="A2:G146">
      <sortCondition ref="A1"/>
    </sortState>
  </autoFilter>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D3553"/>
  <sheetViews>
    <sheetView workbookViewId="0">
      <pane ySplit="2" topLeftCell="A3" activePane="bottomLeft" state="frozen"/>
      <selection activeCell="F343" sqref="F343"/>
      <selection pane="bottomLeft" activeCell="D24" sqref="D24"/>
    </sheetView>
  </sheetViews>
  <sheetFormatPr defaultRowHeight="15" x14ac:dyDescent="0.25"/>
  <cols>
    <col min="1" max="1" width="22" customWidth="1"/>
    <col min="2" max="2" width="25.140625" bestFit="1" customWidth="1"/>
    <col min="3" max="3" width="12.85546875" customWidth="1"/>
    <col min="4" max="4" width="24" bestFit="1" customWidth="1"/>
    <col min="5" max="5" width="18.85546875" bestFit="1" customWidth="1"/>
    <col min="6" max="6" width="26.7109375" customWidth="1"/>
    <col min="7" max="7" width="25.140625" customWidth="1"/>
    <col min="8" max="8" width="27.5703125" hidden="1" customWidth="1"/>
    <col min="9" max="52" width="0" hidden="1" customWidth="1"/>
    <col min="54" max="54" width="15.28515625" bestFit="1" customWidth="1"/>
    <col min="56" max="56" width="11.5703125" bestFit="1" customWidth="1"/>
  </cols>
  <sheetData>
    <row r="1" spans="1:49" ht="39.75" customHeight="1" x14ac:dyDescent="0.25">
      <c r="A1" s="58" t="s">
        <v>151</v>
      </c>
      <c r="B1" s="58"/>
      <c r="C1" s="58"/>
      <c r="D1" s="58"/>
      <c r="E1" s="58"/>
      <c r="F1" s="58"/>
      <c r="G1" s="58"/>
      <c r="H1" s="58"/>
      <c r="I1" s="58"/>
      <c r="J1" s="58"/>
      <c r="K1" s="58"/>
      <c r="L1" s="58"/>
      <c r="M1" s="58"/>
      <c r="N1" s="58"/>
      <c r="O1" s="58"/>
    </row>
    <row r="2" spans="1:49" x14ac:dyDescent="0.25">
      <c r="A2" t="s">
        <v>0</v>
      </c>
      <c r="B2" t="s">
        <v>152</v>
      </c>
      <c r="C2" t="s">
        <v>153</v>
      </c>
      <c r="D2" t="s">
        <v>154</v>
      </c>
      <c r="E2" t="s">
        <v>155</v>
      </c>
      <c r="F2" t="s">
        <v>158</v>
      </c>
      <c r="G2" t="s">
        <v>159</v>
      </c>
      <c r="H2" t="s">
        <v>160</v>
      </c>
      <c r="I2" t="s">
        <v>161</v>
      </c>
      <c r="J2" t="s">
        <v>162</v>
      </c>
      <c r="K2" t="s">
        <v>163</v>
      </c>
      <c r="L2" t="s">
        <v>164</v>
      </c>
      <c r="M2" t="s">
        <v>165</v>
      </c>
      <c r="N2" t="s">
        <v>166</v>
      </c>
      <c r="O2" t="s">
        <v>167</v>
      </c>
      <c r="P2" t="s">
        <v>168</v>
      </c>
      <c r="Q2" t="s">
        <v>169</v>
      </c>
      <c r="R2" t="s">
        <v>170</v>
      </c>
      <c r="S2" t="s">
        <v>171</v>
      </c>
      <c r="T2" t="s">
        <v>172</v>
      </c>
      <c r="U2" t="s">
        <v>173</v>
      </c>
      <c r="V2" t="s">
        <v>174</v>
      </c>
      <c r="W2" t="s">
        <v>175</v>
      </c>
      <c r="X2" t="s">
        <v>176</v>
      </c>
      <c r="Y2" t="s">
        <v>177</v>
      </c>
      <c r="Z2" t="s">
        <v>178</v>
      </c>
      <c r="AA2" t="s">
        <v>179</v>
      </c>
      <c r="AB2" t="s">
        <v>180</v>
      </c>
      <c r="AC2" t="s">
        <v>181</v>
      </c>
      <c r="AD2" t="s">
        <v>182</v>
      </c>
      <c r="AE2" t="s">
        <v>183</v>
      </c>
      <c r="AF2" t="s">
        <v>184</v>
      </c>
      <c r="AG2" t="s">
        <v>185</v>
      </c>
      <c r="AH2" t="s">
        <v>186</v>
      </c>
      <c r="AI2" t="s">
        <v>187</v>
      </c>
      <c r="AJ2" t="s">
        <v>188</v>
      </c>
      <c r="AK2" t="s">
        <v>189</v>
      </c>
      <c r="AL2" t="s">
        <v>190</v>
      </c>
      <c r="AM2" t="s">
        <v>191</v>
      </c>
      <c r="AN2" t="s">
        <v>192</v>
      </c>
      <c r="AO2" t="s">
        <v>193</v>
      </c>
      <c r="AP2" t="s">
        <v>194</v>
      </c>
      <c r="AQ2" t="s">
        <v>195</v>
      </c>
      <c r="AR2" t="s">
        <v>196</v>
      </c>
      <c r="AS2" t="s">
        <v>197</v>
      </c>
      <c r="AT2" t="s">
        <v>198</v>
      </c>
      <c r="AU2" t="s">
        <v>199</v>
      </c>
      <c r="AV2" t="s">
        <v>156</v>
      </c>
      <c r="AW2" t="s">
        <v>157</v>
      </c>
    </row>
    <row r="3" spans="1:49" x14ac:dyDescent="0.25">
      <c r="A3" s="1">
        <v>38072</v>
      </c>
      <c r="B3">
        <v>461</v>
      </c>
      <c r="C3">
        <v>368</v>
      </c>
    </row>
    <row r="4" spans="1:49" x14ac:dyDescent="0.25">
      <c r="A4" s="1">
        <v>38075</v>
      </c>
      <c r="B4">
        <v>117</v>
      </c>
      <c r="C4">
        <v>349</v>
      </c>
    </row>
    <row r="5" spans="1:49" x14ac:dyDescent="0.25">
      <c r="A5" s="1">
        <v>38076</v>
      </c>
      <c r="B5">
        <v>191</v>
      </c>
      <c r="C5">
        <v>448</v>
      </c>
    </row>
    <row r="6" spans="1:49" x14ac:dyDescent="0.25">
      <c r="A6" s="1">
        <v>38077</v>
      </c>
      <c r="B6">
        <v>600</v>
      </c>
      <c r="C6">
        <v>1007</v>
      </c>
    </row>
    <row r="7" spans="1:49" x14ac:dyDescent="0.25">
      <c r="A7" s="1">
        <v>38078</v>
      </c>
      <c r="B7">
        <v>99</v>
      </c>
      <c r="C7">
        <v>1044</v>
      </c>
    </row>
    <row r="8" spans="1:49" x14ac:dyDescent="0.25">
      <c r="A8" s="1">
        <v>38079</v>
      </c>
      <c r="B8">
        <v>307</v>
      </c>
      <c r="C8">
        <v>1297</v>
      </c>
    </row>
    <row r="9" spans="1:49" x14ac:dyDescent="0.25">
      <c r="A9" s="1">
        <v>38082</v>
      </c>
      <c r="B9">
        <v>187</v>
      </c>
      <c r="C9">
        <v>1399</v>
      </c>
    </row>
    <row r="10" spans="1:49" x14ac:dyDescent="0.25">
      <c r="A10" s="1">
        <v>38083</v>
      </c>
      <c r="B10">
        <v>343</v>
      </c>
      <c r="C10">
        <v>1828</v>
      </c>
    </row>
    <row r="11" spans="1:49" x14ac:dyDescent="0.25">
      <c r="A11" s="1">
        <v>38084</v>
      </c>
      <c r="B11">
        <v>269</v>
      </c>
      <c r="C11">
        <v>2057</v>
      </c>
    </row>
    <row r="12" spans="1:49" x14ac:dyDescent="0.25">
      <c r="A12" s="1">
        <v>38085</v>
      </c>
      <c r="B12">
        <v>139</v>
      </c>
      <c r="C12">
        <v>2244</v>
      </c>
    </row>
    <row r="13" spans="1:49" x14ac:dyDescent="0.25">
      <c r="A13" s="1">
        <v>38089</v>
      </c>
      <c r="B13">
        <v>7</v>
      </c>
      <c r="C13">
        <v>2245</v>
      </c>
    </row>
    <row r="14" spans="1:49" x14ac:dyDescent="0.25">
      <c r="A14" s="1">
        <v>38090</v>
      </c>
      <c r="B14">
        <v>83</v>
      </c>
      <c r="C14">
        <v>2232</v>
      </c>
    </row>
    <row r="15" spans="1:49" x14ac:dyDescent="0.25">
      <c r="A15" s="1">
        <v>38091</v>
      </c>
      <c r="B15">
        <v>356</v>
      </c>
      <c r="C15">
        <v>2232</v>
      </c>
    </row>
    <row r="16" spans="1:49" x14ac:dyDescent="0.25">
      <c r="A16" s="1">
        <v>38092</v>
      </c>
      <c r="B16">
        <v>338</v>
      </c>
      <c r="C16">
        <v>2479</v>
      </c>
    </row>
    <row r="17" spans="1:3" x14ac:dyDescent="0.25">
      <c r="A17" s="1">
        <v>38093</v>
      </c>
      <c r="B17">
        <v>416</v>
      </c>
      <c r="C17">
        <v>2795</v>
      </c>
    </row>
    <row r="18" spans="1:3" x14ac:dyDescent="0.25">
      <c r="A18" s="1">
        <v>38096</v>
      </c>
      <c r="B18">
        <v>122</v>
      </c>
      <c r="C18">
        <v>2908</v>
      </c>
    </row>
    <row r="19" spans="1:3" x14ac:dyDescent="0.25">
      <c r="A19" s="1">
        <v>38097</v>
      </c>
      <c r="B19">
        <v>175</v>
      </c>
      <c r="C19">
        <v>3070</v>
      </c>
    </row>
    <row r="20" spans="1:3" x14ac:dyDescent="0.25">
      <c r="A20" s="1">
        <v>38098</v>
      </c>
      <c r="B20">
        <v>51</v>
      </c>
      <c r="C20">
        <v>3078</v>
      </c>
    </row>
    <row r="21" spans="1:3" x14ac:dyDescent="0.25">
      <c r="A21" s="1">
        <v>38099</v>
      </c>
      <c r="B21">
        <v>236</v>
      </c>
      <c r="C21">
        <v>3226</v>
      </c>
    </row>
    <row r="22" spans="1:3" x14ac:dyDescent="0.25">
      <c r="A22" s="1">
        <v>38100</v>
      </c>
      <c r="B22">
        <v>1194</v>
      </c>
      <c r="C22">
        <v>3372</v>
      </c>
    </row>
    <row r="23" spans="1:3" x14ac:dyDescent="0.25">
      <c r="A23" s="1">
        <v>38103</v>
      </c>
      <c r="B23">
        <v>594</v>
      </c>
      <c r="C23">
        <v>3484</v>
      </c>
    </row>
    <row r="24" spans="1:3" x14ac:dyDescent="0.25">
      <c r="A24" s="1">
        <v>38104</v>
      </c>
      <c r="B24">
        <v>360</v>
      </c>
      <c r="C24">
        <v>3644</v>
      </c>
    </row>
    <row r="25" spans="1:3" x14ac:dyDescent="0.25">
      <c r="A25" s="1">
        <v>38105</v>
      </c>
      <c r="B25">
        <v>1022</v>
      </c>
      <c r="C25">
        <v>3986</v>
      </c>
    </row>
    <row r="26" spans="1:3" x14ac:dyDescent="0.25">
      <c r="A26" s="1">
        <v>38106</v>
      </c>
      <c r="B26">
        <v>1449</v>
      </c>
      <c r="C26">
        <v>4444</v>
      </c>
    </row>
    <row r="27" spans="1:3" x14ac:dyDescent="0.25">
      <c r="A27" s="1">
        <v>38107</v>
      </c>
      <c r="B27">
        <v>384</v>
      </c>
      <c r="C27">
        <v>4449</v>
      </c>
    </row>
    <row r="28" spans="1:3" x14ac:dyDescent="0.25">
      <c r="A28" s="1">
        <v>38110</v>
      </c>
      <c r="B28">
        <v>98</v>
      </c>
      <c r="C28">
        <v>4397</v>
      </c>
    </row>
    <row r="29" spans="1:3" x14ac:dyDescent="0.25">
      <c r="A29" s="1">
        <v>38111</v>
      </c>
      <c r="B29">
        <v>148</v>
      </c>
      <c r="C29">
        <v>4440</v>
      </c>
    </row>
    <row r="30" spans="1:3" x14ac:dyDescent="0.25">
      <c r="A30" s="1">
        <v>38112</v>
      </c>
      <c r="B30">
        <v>516</v>
      </c>
      <c r="C30">
        <v>4678</v>
      </c>
    </row>
    <row r="31" spans="1:3" x14ac:dyDescent="0.25">
      <c r="A31" s="1">
        <v>38113</v>
      </c>
      <c r="B31">
        <v>488</v>
      </c>
      <c r="C31">
        <v>4779</v>
      </c>
    </row>
    <row r="32" spans="1:3" x14ac:dyDescent="0.25">
      <c r="A32" s="1">
        <v>38114</v>
      </c>
      <c r="B32">
        <v>531</v>
      </c>
      <c r="C32">
        <v>4924</v>
      </c>
    </row>
    <row r="33" spans="1:25" x14ac:dyDescent="0.25">
      <c r="A33" s="1">
        <v>38117</v>
      </c>
      <c r="B33">
        <v>871</v>
      </c>
      <c r="C33">
        <v>5196</v>
      </c>
    </row>
    <row r="34" spans="1:25" x14ac:dyDescent="0.25">
      <c r="A34" s="1">
        <v>38118</v>
      </c>
      <c r="B34">
        <v>235</v>
      </c>
      <c r="C34">
        <v>4988</v>
      </c>
    </row>
    <row r="35" spans="1:25" x14ac:dyDescent="0.25">
      <c r="A35" s="1">
        <v>38119</v>
      </c>
      <c r="B35">
        <v>378</v>
      </c>
      <c r="C35">
        <v>4699</v>
      </c>
    </row>
    <row r="36" spans="1:25" x14ac:dyDescent="0.25">
      <c r="A36" s="1">
        <v>38120</v>
      </c>
      <c r="B36">
        <v>377</v>
      </c>
      <c r="C36">
        <v>4839</v>
      </c>
    </row>
    <row r="37" spans="1:25" x14ac:dyDescent="0.25">
      <c r="A37" s="1">
        <v>38121</v>
      </c>
      <c r="B37">
        <v>78</v>
      </c>
      <c r="C37">
        <v>4879</v>
      </c>
    </row>
    <row r="38" spans="1:25" x14ac:dyDescent="0.25">
      <c r="A38" s="1">
        <v>38124</v>
      </c>
      <c r="B38">
        <v>525</v>
      </c>
      <c r="C38">
        <v>4768</v>
      </c>
    </row>
    <row r="39" spans="1:25" x14ac:dyDescent="0.25">
      <c r="A39" s="1">
        <v>38125</v>
      </c>
      <c r="B39">
        <v>131</v>
      </c>
      <c r="C39">
        <v>4867</v>
      </c>
      <c r="X39">
        <v>13</v>
      </c>
      <c r="Y39">
        <v>18</v>
      </c>
    </row>
    <row r="40" spans="1:25" x14ac:dyDescent="0.25">
      <c r="A40" s="1">
        <v>38126</v>
      </c>
      <c r="B40">
        <v>469</v>
      </c>
      <c r="C40">
        <v>4949</v>
      </c>
      <c r="X40">
        <v>20</v>
      </c>
      <c r="Y40">
        <v>33</v>
      </c>
    </row>
    <row r="41" spans="1:25" x14ac:dyDescent="0.25">
      <c r="A41" s="1">
        <v>38127</v>
      </c>
      <c r="B41">
        <v>96</v>
      </c>
      <c r="C41">
        <v>3786</v>
      </c>
      <c r="X41">
        <v>0</v>
      </c>
      <c r="Y41">
        <v>33</v>
      </c>
    </row>
    <row r="42" spans="1:25" x14ac:dyDescent="0.25">
      <c r="A42" s="1">
        <v>38128</v>
      </c>
      <c r="B42">
        <v>226</v>
      </c>
      <c r="C42">
        <v>3829</v>
      </c>
      <c r="X42">
        <v>0</v>
      </c>
      <c r="Y42">
        <v>33</v>
      </c>
    </row>
    <row r="43" spans="1:25" x14ac:dyDescent="0.25">
      <c r="A43" s="1">
        <v>38131</v>
      </c>
      <c r="B43">
        <v>1594</v>
      </c>
      <c r="C43">
        <v>3961</v>
      </c>
      <c r="X43">
        <v>0</v>
      </c>
      <c r="Y43">
        <v>33</v>
      </c>
    </row>
    <row r="44" spans="1:25" x14ac:dyDescent="0.25">
      <c r="A44" s="1">
        <v>38132</v>
      </c>
      <c r="B44">
        <v>772</v>
      </c>
      <c r="C44">
        <v>4313</v>
      </c>
      <c r="X44">
        <v>0</v>
      </c>
      <c r="Y44">
        <v>33</v>
      </c>
    </row>
    <row r="45" spans="1:25" x14ac:dyDescent="0.25">
      <c r="A45" s="1">
        <v>38133</v>
      </c>
      <c r="B45">
        <v>261</v>
      </c>
      <c r="C45">
        <v>4487</v>
      </c>
      <c r="X45">
        <v>0</v>
      </c>
      <c r="Y45">
        <v>33</v>
      </c>
    </row>
    <row r="46" spans="1:25" x14ac:dyDescent="0.25">
      <c r="A46" s="1">
        <v>38134</v>
      </c>
      <c r="B46">
        <v>441</v>
      </c>
      <c r="C46">
        <v>4654</v>
      </c>
      <c r="X46">
        <v>0</v>
      </c>
      <c r="Y46">
        <v>33</v>
      </c>
    </row>
    <row r="47" spans="1:25" x14ac:dyDescent="0.25">
      <c r="A47" s="1">
        <v>38135</v>
      </c>
      <c r="B47">
        <v>97</v>
      </c>
      <c r="C47">
        <v>4734</v>
      </c>
      <c r="X47">
        <v>0</v>
      </c>
      <c r="Y47">
        <v>33</v>
      </c>
    </row>
    <row r="48" spans="1:25" x14ac:dyDescent="0.25">
      <c r="A48" s="1">
        <v>38139</v>
      </c>
      <c r="B48">
        <v>100</v>
      </c>
      <c r="C48">
        <v>4822</v>
      </c>
      <c r="X48">
        <v>0</v>
      </c>
      <c r="Y48">
        <v>33</v>
      </c>
    </row>
    <row r="49" spans="1:25" x14ac:dyDescent="0.25">
      <c r="A49" s="1">
        <v>38140</v>
      </c>
      <c r="B49">
        <v>439</v>
      </c>
      <c r="C49">
        <v>4798</v>
      </c>
      <c r="X49">
        <v>0</v>
      </c>
      <c r="Y49">
        <v>33</v>
      </c>
    </row>
    <row r="50" spans="1:25" x14ac:dyDescent="0.25">
      <c r="A50" s="1">
        <v>38141</v>
      </c>
      <c r="B50">
        <v>292</v>
      </c>
      <c r="C50">
        <v>4788</v>
      </c>
      <c r="X50">
        <v>0</v>
      </c>
      <c r="Y50">
        <v>33</v>
      </c>
    </row>
    <row r="51" spans="1:25" x14ac:dyDescent="0.25">
      <c r="A51" s="1">
        <v>38142</v>
      </c>
      <c r="B51">
        <v>755</v>
      </c>
      <c r="C51">
        <v>5170</v>
      </c>
      <c r="X51">
        <v>0</v>
      </c>
      <c r="Y51">
        <v>33</v>
      </c>
    </row>
    <row r="52" spans="1:25" x14ac:dyDescent="0.25">
      <c r="A52" s="1">
        <v>38145</v>
      </c>
      <c r="B52">
        <v>354</v>
      </c>
      <c r="C52">
        <v>5503</v>
      </c>
      <c r="X52">
        <v>0</v>
      </c>
      <c r="Y52">
        <v>33</v>
      </c>
    </row>
    <row r="53" spans="1:25" x14ac:dyDescent="0.25">
      <c r="A53" s="1">
        <v>38146</v>
      </c>
      <c r="B53">
        <v>630</v>
      </c>
      <c r="C53">
        <v>5976</v>
      </c>
      <c r="X53">
        <v>0</v>
      </c>
      <c r="Y53">
        <v>33</v>
      </c>
    </row>
    <row r="54" spans="1:25" x14ac:dyDescent="0.25">
      <c r="A54" s="1">
        <v>38147</v>
      </c>
      <c r="B54">
        <v>766</v>
      </c>
      <c r="C54">
        <v>6647</v>
      </c>
      <c r="X54">
        <v>1</v>
      </c>
      <c r="Y54">
        <v>34</v>
      </c>
    </row>
    <row r="55" spans="1:25" x14ac:dyDescent="0.25">
      <c r="A55" s="1">
        <v>38148</v>
      </c>
      <c r="B55">
        <v>1303</v>
      </c>
      <c r="C55">
        <v>7156</v>
      </c>
      <c r="X55">
        <v>0</v>
      </c>
      <c r="Y55">
        <v>32</v>
      </c>
    </row>
    <row r="56" spans="1:25" x14ac:dyDescent="0.25">
      <c r="A56" s="1">
        <v>38152</v>
      </c>
      <c r="B56">
        <v>917</v>
      </c>
      <c r="C56">
        <v>7578</v>
      </c>
      <c r="X56">
        <v>0</v>
      </c>
      <c r="Y56">
        <v>32</v>
      </c>
    </row>
    <row r="57" spans="1:25" x14ac:dyDescent="0.25">
      <c r="A57" s="1">
        <v>38153</v>
      </c>
      <c r="B57">
        <v>1519</v>
      </c>
      <c r="C57">
        <v>7752</v>
      </c>
      <c r="X57">
        <v>2</v>
      </c>
      <c r="Y57">
        <v>34</v>
      </c>
    </row>
    <row r="58" spans="1:25" x14ac:dyDescent="0.25">
      <c r="A58" s="1">
        <v>38154</v>
      </c>
      <c r="B58">
        <v>384</v>
      </c>
      <c r="C58">
        <v>7906</v>
      </c>
      <c r="X58">
        <v>0</v>
      </c>
      <c r="Y58">
        <v>34</v>
      </c>
    </row>
    <row r="59" spans="1:25" x14ac:dyDescent="0.25">
      <c r="A59" s="1">
        <v>38155</v>
      </c>
      <c r="B59">
        <v>906</v>
      </c>
      <c r="C59">
        <v>5477</v>
      </c>
      <c r="X59">
        <v>20</v>
      </c>
      <c r="Y59">
        <v>58</v>
      </c>
    </row>
    <row r="60" spans="1:25" x14ac:dyDescent="0.25">
      <c r="A60" s="1">
        <v>38156</v>
      </c>
      <c r="B60">
        <v>403</v>
      </c>
      <c r="C60">
        <v>5825</v>
      </c>
      <c r="X60">
        <v>0</v>
      </c>
      <c r="Y60">
        <v>58</v>
      </c>
    </row>
    <row r="61" spans="1:25" x14ac:dyDescent="0.25">
      <c r="A61" s="1">
        <v>38159</v>
      </c>
      <c r="B61">
        <v>111</v>
      </c>
      <c r="C61">
        <v>6113</v>
      </c>
      <c r="X61">
        <v>0</v>
      </c>
      <c r="Y61">
        <v>47</v>
      </c>
    </row>
    <row r="62" spans="1:25" x14ac:dyDescent="0.25">
      <c r="A62" s="1">
        <v>38160</v>
      </c>
      <c r="B62">
        <v>337</v>
      </c>
      <c r="C62">
        <v>6097</v>
      </c>
      <c r="X62">
        <v>0</v>
      </c>
      <c r="Y62">
        <v>47</v>
      </c>
    </row>
    <row r="63" spans="1:25" x14ac:dyDescent="0.25">
      <c r="A63" s="1">
        <v>38161</v>
      </c>
      <c r="B63">
        <v>564</v>
      </c>
      <c r="C63">
        <v>6573</v>
      </c>
      <c r="X63">
        <v>0</v>
      </c>
      <c r="Y63">
        <v>47</v>
      </c>
    </row>
    <row r="64" spans="1:25" x14ac:dyDescent="0.25">
      <c r="A64" s="1">
        <v>38162</v>
      </c>
      <c r="B64">
        <v>309</v>
      </c>
      <c r="C64">
        <v>6762</v>
      </c>
      <c r="X64">
        <v>0</v>
      </c>
      <c r="Y64">
        <v>47</v>
      </c>
    </row>
    <row r="65" spans="1:25" x14ac:dyDescent="0.25">
      <c r="A65" s="1">
        <v>38163</v>
      </c>
      <c r="B65">
        <v>104</v>
      </c>
      <c r="C65">
        <v>6832</v>
      </c>
      <c r="X65">
        <v>0</v>
      </c>
      <c r="Y65">
        <v>47</v>
      </c>
    </row>
    <row r="66" spans="1:25" x14ac:dyDescent="0.25">
      <c r="A66" s="1">
        <v>38166</v>
      </c>
      <c r="B66">
        <v>192</v>
      </c>
      <c r="C66">
        <v>6785</v>
      </c>
      <c r="X66">
        <v>0</v>
      </c>
      <c r="Y66">
        <v>47</v>
      </c>
    </row>
    <row r="67" spans="1:25" x14ac:dyDescent="0.25">
      <c r="A67" s="1">
        <v>38167</v>
      </c>
      <c r="B67">
        <v>175</v>
      </c>
      <c r="C67">
        <v>6918</v>
      </c>
      <c r="X67">
        <v>0</v>
      </c>
      <c r="Y67">
        <v>47</v>
      </c>
    </row>
    <row r="68" spans="1:25" x14ac:dyDescent="0.25">
      <c r="A68" s="1">
        <v>38168</v>
      </c>
      <c r="B68">
        <v>357</v>
      </c>
      <c r="C68">
        <v>7094</v>
      </c>
      <c r="X68">
        <v>45</v>
      </c>
      <c r="Y68">
        <v>92</v>
      </c>
    </row>
    <row r="69" spans="1:25" x14ac:dyDescent="0.25">
      <c r="A69" s="1">
        <v>38169</v>
      </c>
      <c r="B69">
        <v>550</v>
      </c>
      <c r="C69">
        <v>7449</v>
      </c>
      <c r="X69">
        <v>0</v>
      </c>
      <c r="Y69">
        <v>92</v>
      </c>
    </row>
    <row r="70" spans="1:25" x14ac:dyDescent="0.25">
      <c r="A70" s="1">
        <v>38170</v>
      </c>
      <c r="B70">
        <v>94</v>
      </c>
      <c r="C70">
        <v>7442</v>
      </c>
      <c r="X70">
        <v>0</v>
      </c>
      <c r="Y70">
        <v>92</v>
      </c>
    </row>
    <row r="71" spans="1:25" x14ac:dyDescent="0.25">
      <c r="A71" s="1">
        <v>38174</v>
      </c>
      <c r="B71">
        <v>543</v>
      </c>
      <c r="C71">
        <v>7752</v>
      </c>
      <c r="X71">
        <v>0</v>
      </c>
      <c r="Y71">
        <v>92</v>
      </c>
    </row>
    <row r="72" spans="1:25" x14ac:dyDescent="0.25">
      <c r="A72" s="1">
        <v>38175</v>
      </c>
      <c r="B72">
        <v>358</v>
      </c>
      <c r="C72">
        <v>7984</v>
      </c>
      <c r="X72">
        <v>0</v>
      </c>
      <c r="Y72">
        <v>92</v>
      </c>
    </row>
    <row r="73" spans="1:25" x14ac:dyDescent="0.25">
      <c r="A73" s="1">
        <v>38176</v>
      </c>
      <c r="B73">
        <v>1086</v>
      </c>
      <c r="C73">
        <v>8148</v>
      </c>
      <c r="X73">
        <v>0</v>
      </c>
      <c r="Y73">
        <v>92</v>
      </c>
    </row>
    <row r="74" spans="1:25" x14ac:dyDescent="0.25">
      <c r="A74" s="1">
        <v>38177</v>
      </c>
      <c r="B74">
        <v>417</v>
      </c>
      <c r="C74">
        <v>8525</v>
      </c>
      <c r="X74">
        <v>0</v>
      </c>
      <c r="Y74">
        <v>92</v>
      </c>
    </row>
    <row r="75" spans="1:25" x14ac:dyDescent="0.25">
      <c r="A75" s="1">
        <v>38180</v>
      </c>
      <c r="B75">
        <v>1844</v>
      </c>
      <c r="C75">
        <v>7831</v>
      </c>
      <c r="X75">
        <v>0</v>
      </c>
      <c r="Y75">
        <v>92</v>
      </c>
    </row>
    <row r="76" spans="1:25" x14ac:dyDescent="0.25">
      <c r="A76" s="1">
        <v>38181</v>
      </c>
      <c r="B76">
        <v>841</v>
      </c>
      <c r="C76">
        <v>7451</v>
      </c>
      <c r="X76">
        <v>20</v>
      </c>
      <c r="Y76">
        <v>122</v>
      </c>
    </row>
    <row r="77" spans="1:25" x14ac:dyDescent="0.25">
      <c r="A77" s="1">
        <v>38182</v>
      </c>
      <c r="B77">
        <v>131</v>
      </c>
      <c r="C77">
        <v>7467</v>
      </c>
      <c r="X77">
        <v>0</v>
      </c>
      <c r="Y77">
        <v>122</v>
      </c>
    </row>
    <row r="78" spans="1:25" x14ac:dyDescent="0.25">
      <c r="A78" s="1">
        <v>38183</v>
      </c>
      <c r="B78">
        <v>244</v>
      </c>
      <c r="C78">
        <v>5675</v>
      </c>
      <c r="X78">
        <v>0</v>
      </c>
      <c r="Y78">
        <v>122</v>
      </c>
    </row>
    <row r="79" spans="1:25" x14ac:dyDescent="0.25">
      <c r="A79" s="1">
        <v>38184</v>
      </c>
      <c r="B79">
        <v>115</v>
      </c>
      <c r="C79">
        <v>5869</v>
      </c>
      <c r="X79">
        <v>20</v>
      </c>
      <c r="Y79">
        <v>132</v>
      </c>
    </row>
    <row r="80" spans="1:25" x14ac:dyDescent="0.25">
      <c r="A80" s="1">
        <v>38187</v>
      </c>
      <c r="B80">
        <v>54</v>
      </c>
      <c r="C80">
        <v>5943</v>
      </c>
      <c r="X80">
        <v>0</v>
      </c>
      <c r="Y80">
        <v>132</v>
      </c>
    </row>
    <row r="81" spans="1:25" x14ac:dyDescent="0.25">
      <c r="A81" s="1">
        <v>38188</v>
      </c>
      <c r="B81">
        <v>101</v>
      </c>
      <c r="C81">
        <v>5553</v>
      </c>
      <c r="X81">
        <v>0</v>
      </c>
      <c r="Y81">
        <v>132</v>
      </c>
    </row>
    <row r="82" spans="1:25" x14ac:dyDescent="0.25">
      <c r="A82" s="1">
        <v>38189</v>
      </c>
      <c r="B82">
        <v>298</v>
      </c>
      <c r="C82">
        <v>5633</v>
      </c>
      <c r="X82">
        <v>0</v>
      </c>
      <c r="Y82">
        <v>132</v>
      </c>
    </row>
    <row r="83" spans="1:25" x14ac:dyDescent="0.25">
      <c r="A83" s="1">
        <v>38190</v>
      </c>
      <c r="B83">
        <v>271</v>
      </c>
      <c r="C83">
        <v>5794</v>
      </c>
      <c r="X83">
        <v>40</v>
      </c>
      <c r="Y83">
        <v>172</v>
      </c>
    </row>
    <row r="84" spans="1:25" x14ac:dyDescent="0.25">
      <c r="A84" s="1">
        <v>38191</v>
      </c>
      <c r="B84">
        <v>253</v>
      </c>
      <c r="C84">
        <v>6003</v>
      </c>
      <c r="X84">
        <v>0</v>
      </c>
      <c r="Y84">
        <v>172</v>
      </c>
    </row>
    <row r="85" spans="1:25" x14ac:dyDescent="0.25">
      <c r="A85" s="1">
        <v>38194</v>
      </c>
      <c r="B85">
        <v>404</v>
      </c>
      <c r="C85">
        <v>6252</v>
      </c>
      <c r="X85">
        <v>0</v>
      </c>
      <c r="Y85">
        <v>172</v>
      </c>
    </row>
    <row r="86" spans="1:25" x14ac:dyDescent="0.25">
      <c r="A86" s="1">
        <v>38195</v>
      </c>
      <c r="B86">
        <v>349</v>
      </c>
      <c r="C86">
        <v>6450</v>
      </c>
      <c r="X86">
        <v>10</v>
      </c>
      <c r="Y86">
        <v>182</v>
      </c>
    </row>
    <row r="87" spans="1:25" x14ac:dyDescent="0.25">
      <c r="A87" s="1">
        <v>38196</v>
      </c>
      <c r="B87">
        <v>220</v>
      </c>
      <c r="C87">
        <v>6469</v>
      </c>
      <c r="X87">
        <v>25</v>
      </c>
      <c r="Y87">
        <v>212</v>
      </c>
    </row>
    <row r="88" spans="1:25" x14ac:dyDescent="0.25">
      <c r="A88" s="1">
        <v>38197</v>
      </c>
      <c r="B88">
        <v>285</v>
      </c>
      <c r="C88">
        <v>6576</v>
      </c>
      <c r="X88">
        <v>0</v>
      </c>
      <c r="Y88">
        <v>212</v>
      </c>
    </row>
    <row r="89" spans="1:25" x14ac:dyDescent="0.25">
      <c r="A89" s="1">
        <v>38198</v>
      </c>
      <c r="B89">
        <v>228</v>
      </c>
      <c r="C89">
        <v>6704</v>
      </c>
      <c r="X89">
        <v>110</v>
      </c>
      <c r="Y89">
        <v>302</v>
      </c>
    </row>
    <row r="90" spans="1:25" x14ac:dyDescent="0.25">
      <c r="A90" s="1">
        <v>38201</v>
      </c>
      <c r="B90">
        <v>130</v>
      </c>
      <c r="C90">
        <v>6783</v>
      </c>
      <c r="X90">
        <v>32</v>
      </c>
      <c r="Y90">
        <v>334</v>
      </c>
    </row>
    <row r="91" spans="1:25" x14ac:dyDescent="0.25">
      <c r="A91" s="1">
        <v>38202</v>
      </c>
      <c r="B91">
        <v>198</v>
      </c>
      <c r="C91">
        <v>6850</v>
      </c>
      <c r="X91">
        <v>0</v>
      </c>
      <c r="Y91">
        <v>334</v>
      </c>
    </row>
    <row r="92" spans="1:25" x14ac:dyDescent="0.25">
      <c r="A92" s="1">
        <v>38203</v>
      </c>
      <c r="B92">
        <v>560</v>
      </c>
      <c r="C92">
        <v>7196</v>
      </c>
      <c r="X92">
        <v>0</v>
      </c>
      <c r="Y92">
        <v>334</v>
      </c>
    </row>
    <row r="93" spans="1:25" x14ac:dyDescent="0.25">
      <c r="A93" s="1">
        <v>38204</v>
      </c>
      <c r="B93">
        <v>269</v>
      </c>
      <c r="C93">
        <v>7283</v>
      </c>
      <c r="X93">
        <v>0</v>
      </c>
      <c r="Y93">
        <v>334</v>
      </c>
    </row>
    <row r="94" spans="1:25" x14ac:dyDescent="0.25">
      <c r="A94" s="1">
        <v>38205</v>
      </c>
      <c r="B94">
        <v>1967</v>
      </c>
      <c r="C94">
        <v>7971</v>
      </c>
      <c r="X94">
        <v>20</v>
      </c>
      <c r="Y94">
        <v>354</v>
      </c>
    </row>
    <row r="95" spans="1:25" x14ac:dyDescent="0.25">
      <c r="A95" s="1">
        <v>38208</v>
      </c>
      <c r="B95">
        <v>761</v>
      </c>
      <c r="C95">
        <v>7744</v>
      </c>
      <c r="X95">
        <v>44</v>
      </c>
      <c r="Y95">
        <v>277</v>
      </c>
    </row>
    <row r="96" spans="1:25" x14ac:dyDescent="0.25">
      <c r="A96" s="1">
        <v>38209</v>
      </c>
      <c r="B96">
        <v>287</v>
      </c>
      <c r="C96">
        <v>7479</v>
      </c>
      <c r="X96">
        <v>0</v>
      </c>
      <c r="Y96">
        <v>277</v>
      </c>
    </row>
    <row r="97" spans="1:25" x14ac:dyDescent="0.25">
      <c r="A97" s="1">
        <v>38210</v>
      </c>
      <c r="B97">
        <v>440</v>
      </c>
      <c r="C97">
        <v>7639</v>
      </c>
      <c r="X97">
        <v>0</v>
      </c>
      <c r="Y97">
        <v>277</v>
      </c>
    </row>
    <row r="98" spans="1:25" x14ac:dyDescent="0.25">
      <c r="A98" s="1">
        <v>38211</v>
      </c>
      <c r="B98">
        <v>1234</v>
      </c>
      <c r="C98">
        <v>8037</v>
      </c>
      <c r="X98">
        <v>0</v>
      </c>
      <c r="Y98">
        <v>277</v>
      </c>
    </row>
    <row r="99" spans="1:25" x14ac:dyDescent="0.25">
      <c r="A99" s="1">
        <v>38212</v>
      </c>
      <c r="B99">
        <v>995</v>
      </c>
      <c r="C99">
        <v>8176</v>
      </c>
      <c r="X99">
        <v>0</v>
      </c>
      <c r="Y99">
        <v>277</v>
      </c>
    </row>
    <row r="100" spans="1:25" x14ac:dyDescent="0.25">
      <c r="A100" s="1">
        <v>38215</v>
      </c>
      <c r="B100">
        <v>366</v>
      </c>
      <c r="C100">
        <v>8241</v>
      </c>
      <c r="X100">
        <v>0</v>
      </c>
      <c r="Y100">
        <v>277</v>
      </c>
    </row>
    <row r="101" spans="1:25" x14ac:dyDescent="0.25">
      <c r="A101" s="1">
        <v>38216</v>
      </c>
      <c r="B101">
        <v>769</v>
      </c>
      <c r="C101">
        <v>8354</v>
      </c>
      <c r="X101">
        <v>0</v>
      </c>
      <c r="Y101">
        <v>277</v>
      </c>
    </row>
    <row r="102" spans="1:25" x14ac:dyDescent="0.25">
      <c r="A102" s="1">
        <v>38217</v>
      </c>
      <c r="B102">
        <v>165</v>
      </c>
      <c r="C102">
        <v>8177</v>
      </c>
      <c r="X102">
        <v>0</v>
      </c>
      <c r="Y102">
        <v>277</v>
      </c>
    </row>
    <row r="103" spans="1:25" x14ac:dyDescent="0.25">
      <c r="A103" s="1">
        <v>38218</v>
      </c>
      <c r="B103">
        <v>22</v>
      </c>
      <c r="C103">
        <v>5380</v>
      </c>
      <c r="X103">
        <v>0</v>
      </c>
      <c r="Y103">
        <v>277</v>
      </c>
    </row>
    <row r="104" spans="1:25" x14ac:dyDescent="0.25">
      <c r="A104" s="1">
        <v>38219</v>
      </c>
      <c r="B104">
        <v>46</v>
      </c>
      <c r="C104">
        <v>5408</v>
      </c>
      <c r="X104">
        <v>22</v>
      </c>
      <c r="Y104">
        <v>299</v>
      </c>
    </row>
    <row r="105" spans="1:25" x14ac:dyDescent="0.25">
      <c r="A105" s="1">
        <v>38222</v>
      </c>
      <c r="B105">
        <v>192</v>
      </c>
      <c r="C105">
        <v>5517</v>
      </c>
      <c r="X105">
        <v>0</v>
      </c>
      <c r="Y105">
        <v>293</v>
      </c>
    </row>
    <row r="106" spans="1:25" x14ac:dyDescent="0.25">
      <c r="A106" s="1">
        <v>38223</v>
      </c>
      <c r="B106">
        <v>181</v>
      </c>
      <c r="C106">
        <v>5732</v>
      </c>
      <c r="X106">
        <v>0</v>
      </c>
      <c r="Y106">
        <v>293</v>
      </c>
    </row>
    <row r="107" spans="1:25" x14ac:dyDescent="0.25">
      <c r="A107" s="1">
        <v>38224</v>
      </c>
      <c r="B107">
        <v>508</v>
      </c>
      <c r="C107">
        <v>5685</v>
      </c>
      <c r="X107">
        <v>36</v>
      </c>
      <c r="Y107">
        <v>310</v>
      </c>
    </row>
    <row r="108" spans="1:25" x14ac:dyDescent="0.25">
      <c r="A108" s="1">
        <v>38225</v>
      </c>
      <c r="B108">
        <v>120</v>
      </c>
      <c r="C108">
        <v>5801</v>
      </c>
      <c r="X108">
        <v>20</v>
      </c>
      <c r="Y108">
        <v>319</v>
      </c>
    </row>
    <row r="109" spans="1:25" x14ac:dyDescent="0.25">
      <c r="A109" s="1">
        <v>38226</v>
      </c>
      <c r="B109">
        <v>209</v>
      </c>
      <c r="C109">
        <v>5884</v>
      </c>
      <c r="X109">
        <v>0</v>
      </c>
      <c r="Y109">
        <v>319</v>
      </c>
    </row>
    <row r="110" spans="1:25" x14ac:dyDescent="0.25">
      <c r="A110" s="1">
        <v>38229</v>
      </c>
      <c r="B110">
        <v>138</v>
      </c>
      <c r="C110">
        <v>5941</v>
      </c>
      <c r="X110">
        <v>0</v>
      </c>
      <c r="Y110">
        <v>319</v>
      </c>
    </row>
    <row r="111" spans="1:25" x14ac:dyDescent="0.25">
      <c r="A111" s="1">
        <v>38230</v>
      </c>
      <c r="B111">
        <v>328</v>
      </c>
      <c r="C111">
        <v>5990</v>
      </c>
      <c r="X111">
        <v>0</v>
      </c>
      <c r="Y111">
        <v>319</v>
      </c>
    </row>
    <row r="112" spans="1:25" x14ac:dyDescent="0.25">
      <c r="A112" s="1">
        <v>38231</v>
      </c>
      <c r="B112">
        <v>249</v>
      </c>
      <c r="C112">
        <v>6098</v>
      </c>
      <c r="X112">
        <v>0</v>
      </c>
      <c r="Y112">
        <v>319</v>
      </c>
    </row>
    <row r="113" spans="1:25" x14ac:dyDescent="0.25">
      <c r="A113" s="1">
        <v>38232</v>
      </c>
      <c r="B113">
        <v>1402</v>
      </c>
      <c r="C113">
        <v>6906</v>
      </c>
      <c r="X113">
        <v>20</v>
      </c>
      <c r="Y113">
        <v>331</v>
      </c>
    </row>
    <row r="114" spans="1:25" x14ac:dyDescent="0.25">
      <c r="A114" s="1">
        <v>38233</v>
      </c>
      <c r="B114">
        <v>972</v>
      </c>
      <c r="C114">
        <v>7682</v>
      </c>
      <c r="X114">
        <v>0</v>
      </c>
      <c r="Y114">
        <v>331</v>
      </c>
    </row>
    <row r="115" spans="1:25" x14ac:dyDescent="0.25">
      <c r="A115" s="1">
        <v>38237</v>
      </c>
      <c r="B115">
        <v>441</v>
      </c>
      <c r="C115">
        <v>7513</v>
      </c>
      <c r="X115">
        <v>0</v>
      </c>
      <c r="Y115">
        <v>331</v>
      </c>
    </row>
    <row r="116" spans="1:25" x14ac:dyDescent="0.25">
      <c r="A116" s="1">
        <v>38238</v>
      </c>
      <c r="B116">
        <v>1340</v>
      </c>
      <c r="C116">
        <v>8746</v>
      </c>
      <c r="X116">
        <v>10</v>
      </c>
      <c r="Y116">
        <v>341</v>
      </c>
    </row>
    <row r="117" spans="1:25" x14ac:dyDescent="0.25">
      <c r="A117" s="1">
        <v>38239</v>
      </c>
      <c r="B117">
        <v>1472</v>
      </c>
      <c r="C117">
        <v>8626</v>
      </c>
      <c r="X117">
        <v>0</v>
      </c>
      <c r="Y117">
        <v>341</v>
      </c>
    </row>
    <row r="118" spans="1:25" x14ac:dyDescent="0.25">
      <c r="A118" s="1">
        <v>38240</v>
      </c>
      <c r="B118">
        <v>1054</v>
      </c>
      <c r="C118">
        <v>8203</v>
      </c>
      <c r="X118">
        <v>0</v>
      </c>
      <c r="Y118">
        <v>341</v>
      </c>
    </row>
    <row r="119" spans="1:25" x14ac:dyDescent="0.25">
      <c r="A119" s="1">
        <v>38243</v>
      </c>
      <c r="B119">
        <v>1158</v>
      </c>
      <c r="C119">
        <v>8532</v>
      </c>
      <c r="X119">
        <v>0</v>
      </c>
      <c r="Y119">
        <v>341</v>
      </c>
    </row>
    <row r="120" spans="1:25" x14ac:dyDescent="0.25">
      <c r="A120" s="1">
        <v>38244</v>
      </c>
      <c r="B120">
        <v>1466</v>
      </c>
      <c r="C120">
        <v>8847</v>
      </c>
      <c r="X120">
        <v>10</v>
      </c>
      <c r="Y120">
        <v>321</v>
      </c>
    </row>
    <row r="121" spans="1:25" x14ac:dyDescent="0.25">
      <c r="A121" s="1">
        <v>38245</v>
      </c>
      <c r="B121">
        <v>686</v>
      </c>
      <c r="C121">
        <v>9073</v>
      </c>
      <c r="X121">
        <v>20</v>
      </c>
      <c r="Y121">
        <v>341</v>
      </c>
    </row>
    <row r="122" spans="1:25" x14ac:dyDescent="0.25">
      <c r="A122" s="1">
        <v>38246</v>
      </c>
      <c r="B122">
        <v>252</v>
      </c>
      <c r="C122">
        <v>6881</v>
      </c>
      <c r="X122">
        <v>0</v>
      </c>
      <c r="Y122">
        <v>331</v>
      </c>
    </row>
    <row r="123" spans="1:25" x14ac:dyDescent="0.25">
      <c r="A123" s="1">
        <v>38247</v>
      </c>
      <c r="B123">
        <v>635</v>
      </c>
      <c r="C123">
        <v>7239</v>
      </c>
      <c r="X123">
        <v>0</v>
      </c>
      <c r="Y123">
        <v>331</v>
      </c>
    </row>
    <row r="124" spans="1:25" x14ac:dyDescent="0.25">
      <c r="A124" s="1">
        <v>38250</v>
      </c>
      <c r="B124">
        <v>414</v>
      </c>
      <c r="C124">
        <v>7598</v>
      </c>
      <c r="X124">
        <v>0</v>
      </c>
      <c r="Y124">
        <v>218</v>
      </c>
    </row>
    <row r="125" spans="1:25" x14ac:dyDescent="0.25">
      <c r="A125" s="1">
        <v>38251</v>
      </c>
      <c r="B125">
        <v>1102</v>
      </c>
      <c r="C125">
        <v>8138</v>
      </c>
      <c r="X125">
        <v>0</v>
      </c>
      <c r="Y125">
        <v>218</v>
      </c>
    </row>
    <row r="126" spans="1:25" x14ac:dyDescent="0.25">
      <c r="A126" s="1">
        <v>38252</v>
      </c>
      <c r="B126">
        <v>313</v>
      </c>
      <c r="C126">
        <v>8447</v>
      </c>
      <c r="X126">
        <v>0</v>
      </c>
      <c r="Y126">
        <v>218</v>
      </c>
    </row>
    <row r="127" spans="1:25" x14ac:dyDescent="0.25">
      <c r="A127" s="1">
        <v>38253</v>
      </c>
      <c r="B127">
        <v>191</v>
      </c>
      <c r="C127">
        <v>8606</v>
      </c>
      <c r="X127">
        <v>0</v>
      </c>
      <c r="Y127">
        <v>218</v>
      </c>
    </row>
    <row r="128" spans="1:25" x14ac:dyDescent="0.25">
      <c r="A128" s="1">
        <v>38254</v>
      </c>
      <c r="B128">
        <v>144</v>
      </c>
      <c r="C128">
        <v>8717</v>
      </c>
      <c r="X128">
        <v>0</v>
      </c>
      <c r="Y128">
        <v>218</v>
      </c>
    </row>
    <row r="129" spans="1:41" x14ac:dyDescent="0.25">
      <c r="A129" s="1">
        <v>38257</v>
      </c>
      <c r="B129">
        <v>98</v>
      </c>
      <c r="C129">
        <v>8757</v>
      </c>
      <c r="X129">
        <v>0</v>
      </c>
      <c r="Y129">
        <v>218</v>
      </c>
    </row>
    <row r="130" spans="1:41" x14ac:dyDescent="0.25">
      <c r="A130" s="1">
        <v>38258</v>
      </c>
      <c r="B130">
        <v>240</v>
      </c>
      <c r="C130">
        <v>8808</v>
      </c>
      <c r="X130">
        <v>0</v>
      </c>
      <c r="Y130">
        <v>218</v>
      </c>
    </row>
    <row r="131" spans="1:41" x14ac:dyDescent="0.25">
      <c r="A131" s="1">
        <v>38259</v>
      </c>
      <c r="B131">
        <v>178</v>
      </c>
      <c r="C131">
        <v>8953</v>
      </c>
      <c r="X131">
        <v>0</v>
      </c>
      <c r="Y131">
        <v>228</v>
      </c>
    </row>
    <row r="132" spans="1:41" x14ac:dyDescent="0.25">
      <c r="A132" s="1">
        <v>38260</v>
      </c>
      <c r="B132">
        <v>394</v>
      </c>
      <c r="C132">
        <v>8992</v>
      </c>
      <c r="X132">
        <v>0</v>
      </c>
      <c r="Y132">
        <v>228</v>
      </c>
    </row>
    <row r="133" spans="1:41" x14ac:dyDescent="0.25">
      <c r="A133" s="1">
        <v>38261</v>
      </c>
      <c r="B133">
        <v>830</v>
      </c>
      <c r="C133">
        <v>9218</v>
      </c>
      <c r="X133">
        <v>0</v>
      </c>
      <c r="Y133">
        <v>228</v>
      </c>
    </row>
    <row r="134" spans="1:41" x14ac:dyDescent="0.25">
      <c r="A134" s="1">
        <v>38264</v>
      </c>
      <c r="B134">
        <v>274</v>
      </c>
      <c r="C134">
        <v>9281</v>
      </c>
      <c r="X134">
        <v>0</v>
      </c>
      <c r="Y134">
        <v>228</v>
      </c>
    </row>
    <row r="135" spans="1:41" x14ac:dyDescent="0.25">
      <c r="A135" s="1">
        <v>38265</v>
      </c>
      <c r="B135">
        <v>396</v>
      </c>
      <c r="C135">
        <v>9509</v>
      </c>
      <c r="X135">
        <v>0</v>
      </c>
      <c r="Y135">
        <v>228</v>
      </c>
    </row>
    <row r="136" spans="1:41" x14ac:dyDescent="0.25">
      <c r="A136" s="1">
        <v>38266</v>
      </c>
      <c r="B136">
        <v>428</v>
      </c>
      <c r="C136">
        <v>9586</v>
      </c>
      <c r="X136">
        <v>0</v>
      </c>
      <c r="Y136">
        <v>228</v>
      </c>
    </row>
    <row r="137" spans="1:41" x14ac:dyDescent="0.25">
      <c r="A137" s="1">
        <v>38267</v>
      </c>
      <c r="B137">
        <v>393</v>
      </c>
      <c r="C137">
        <v>9760</v>
      </c>
      <c r="X137">
        <v>0</v>
      </c>
      <c r="Y137">
        <v>228</v>
      </c>
    </row>
    <row r="138" spans="1:41" x14ac:dyDescent="0.25">
      <c r="A138" s="1">
        <v>38268</v>
      </c>
      <c r="B138">
        <v>845</v>
      </c>
      <c r="C138">
        <v>10029</v>
      </c>
      <c r="X138">
        <v>63</v>
      </c>
      <c r="Y138">
        <v>285</v>
      </c>
    </row>
    <row r="139" spans="1:41" x14ac:dyDescent="0.25">
      <c r="A139" s="1">
        <v>38271</v>
      </c>
      <c r="B139">
        <v>486</v>
      </c>
      <c r="C139">
        <v>10006</v>
      </c>
      <c r="X139">
        <v>0</v>
      </c>
      <c r="Y139">
        <v>285</v>
      </c>
    </row>
    <row r="140" spans="1:41" x14ac:dyDescent="0.25">
      <c r="A140" s="1">
        <v>38272</v>
      </c>
      <c r="B140">
        <v>1049</v>
      </c>
      <c r="C140">
        <v>9864</v>
      </c>
      <c r="X140">
        <v>0</v>
      </c>
      <c r="Y140">
        <v>285</v>
      </c>
    </row>
    <row r="141" spans="1:41" x14ac:dyDescent="0.25">
      <c r="A141" s="1">
        <v>38273</v>
      </c>
      <c r="B141">
        <v>737</v>
      </c>
      <c r="C141">
        <v>9990</v>
      </c>
      <c r="X141">
        <v>0</v>
      </c>
      <c r="Y141">
        <v>285</v>
      </c>
    </row>
    <row r="142" spans="1:41" x14ac:dyDescent="0.25">
      <c r="A142" s="1">
        <v>38274</v>
      </c>
      <c r="B142">
        <v>244</v>
      </c>
      <c r="C142">
        <v>8228</v>
      </c>
      <c r="X142">
        <v>0</v>
      </c>
      <c r="Y142">
        <v>285</v>
      </c>
    </row>
    <row r="143" spans="1:41" x14ac:dyDescent="0.25">
      <c r="A143" s="1">
        <v>38275</v>
      </c>
      <c r="B143">
        <v>269</v>
      </c>
      <c r="C143">
        <v>8336</v>
      </c>
      <c r="X143">
        <v>0</v>
      </c>
      <c r="Y143">
        <v>285</v>
      </c>
    </row>
    <row r="144" spans="1:41" x14ac:dyDescent="0.25">
      <c r="A144" s="1">
        <v>38278</v>
      </c>
      <c r="B144">
        <v>348</v>
      </c>
      <c r="C144">
        <v>8517</v>
      </c>
      <c r="X144">
        <v>0</v>
      </c>
      <c r="Y144">
        <v>285</v>
      </c>
      <c r="AN144">
        <v>60</v>
      </c>
      <c r="AO144">
        <v>0</v>
      </c>
    </row>
    <row r="145" spans="1:41" x14ac:dyDescent="0.25">
      <c r="A145" s="1">
        <v>38279</v>
      </c>
      <c r="B145">
        <v>472</v>
      </c>
      <c r="C145">
        <v>8498</v>
      </c>
      <c r="X145">
        <v>0</v>
      </c>
      <c r="Y145">
        <v>285</v>
      </c>
      <c r="AN145">
        <v>120</v>
      </c>
      <c r="AO145">
        <v>120</v>
      </c>
    </row>
    <row r="146" spans="1:41" x14ac:dyDescent="0.25">
      <c r="A146" s="1">
        <v>38280</v>
      </c>
      <c r="B146">
        <v>556</v>
      </c>
      <c r="C146">
        <v>8614</v>
      </c>
      <c r="X146">
        <v>60</v>
      </c>
      <c r="Y146">
        <v>330</v>
      </c>
      <c r="AN146">
        <v>50</v>
      </c>
      <c r="AO146">
        <v>230</v>
      </c>
    </row>
    <row r="147" spans="1:41" x14ac:dyDescent="0.25">
      <c r="A147" s="1">
        <v>38281</v>
      </c>
      <c r="B147">
        <v>233</v>
      </c>
      <c r="C147">
        <v>8777</v>
      </c>
      <c r="X147">
        <v>50</v>
      </c>
      <c r="Y147">
        <v>385</v>
      </c>
      <c r="AN147">
        <v>51</v>
      </c>
      <c r="AO147">
        <v>310</v>
      </c>
    </row>
    <row r="148" spans="1:41" x14ac:dyDescent="0.25">
      <c r="A148" s="1">
        <v>38282</v>
      </c>
      <c r="B148">
        <v>288</v>
      </c>
      <c r="C148">
        <v>8894</v>
      </c>
      <c r="X148">
        <v>0</v>
      </c>
      <c r="Y148">
        <v>385</v>
      </c>
      <c r="AN148">
        <v>0</v>
      </c>
      <c r="AO148">
        <v>310</v>
      </c>
    </row>
    <row r="149" spans="1:41" x14ac:dyDescent="0.25">
      <c r="A149" s="1">
        <v>38285</v>
      </c>
      <c r="B149">
        <v>1388</v>
      </c>
      <c r="C149">
        <v>9814</v>
      </c>
      <c r="X149">
        <v>32</v>
      </c>
      <c r="Y149">
        <v>419</v>
      </c>
      <c r="AN149">
        <v>0</v>
      </c>
      <c r="AO149">
        <v>310</v>
      </c>
    </row>
    <row r="150" spans="1:41" x14ac:dyDescent="0.25">
      <c r="A150" s="1">
        <v>38286</v>
      </c>
      <c r="B150">
        <v>421</v>
      </c>
      <c r="C150">
        <v>9878</v>
      </c>
      <c r="X150">
        <v>0</v>
      </c>
      <c r="Y150">
        <v>417</v>
      </c>
      <c r="AN150">
        <v>0</v>
      </c>
      <c r="AO150">
        <v>240</v>
      </c>
    </row>
    <row r="151" spans="1:41" x14ac:dyDescent="0.25">
      <c r="A151" s="1">
        <v>38287</v>
      </c>
      <c r="B151">
        <v>585</v>
      </c>
      <c r="C151">
        <v>10185</v>
      </c>
      <c r="X151">
        <v>0</v>
      </c>
      <c r="Y151">
        <v>417</v>
      </c>
      <c r="AN151">
        <v>1</v>
      </c>
      <c r="AO151">
        <v>241</v>
      </c>
    </row>
    <row r="152" spans="1:41" x14ac:dyDescent="0.25">
      <c r="A152" s="1">
        <v>38288</v>
      </c>
      <c r="B152">
        <v>259</v>
      </c>
      <c r="C152">
        <v>10287</v>
      </c>
      <c r="X152">
        <v>55</v>
      </c>
      <c r="Y152">
        <v>432</v>
      </c>
      <c r="AN152">
        <v>7</v>
      </c>
      <c r="AO152">
        <v>247</v>
      </c>
    </row>
    <row r="153" spans="1:41" x14ac:dyDescent="0.25">
      <c r="A153" s="1">
        <v>38289</v>
      </c>
      <c r="B153">
        <v>76</v>
      </c>
      <c r="C153">
        <v>10309</v>
      </c>
      <c r="X153">
        <v>0</v>
      </c>
      <c r="Y153">
        <v>432</v>
      </c>
      <c r="AN153">
        <v>0</v>
      </c>
      <c r="AO153">
        <v>247</v>
      </c>
    </row>
    <row r="154" spans="1:41" x14ac:dyDescent="0.25">
      <c r="A154" s="1">
        <v>38292</v>
      </c>
      <c r="B154">
        <v>1099</v>
      </c>
      <c r="C154">
        <v>11201</v>
      </c>
      <c r="X154">
        <v>0</v>
      </c>
      <c r="Y154">
        <v>422</v>
      </c>
      <c r="AN154">
        <v>0</v>
      </c>
      <c r="AO154">
        <v>246</v>
      </c>
    </row>
    <row r="155" spans="1:41" x14ac:dyDescent="0.25">
      <c r="A155" s="1">
        <v>38293</v>
      </c>
      <c r="B155">
        <v>1104</v>
      </c>
      <c r="C155">
        <v>11732</v>
      </c>
      <c r="X155">
        <v>0</v>
      </c>
      <c r="Y155">
        <v>482</v>
      </c>
      <c r="AN155">
        <v>0</v>
      </c>
      <c r="AO155">
        <v>246</v>
      </c>
    </row>
    <row r="156" spans="1:41" x14ac:dyDescent="0.25">
      <c r="A156" s="1">
        <v>38294</v>
      </c>
      <c r="B156">
        <v>928</v>
      </c>
      <c r="C156">
        <v>11884</v>
      </c>
      <c r="X156">
        <v>0</v>
      </c>
      <c r="Y156">
        <v>482</v>
      </c>
      <c r="AN156">
        <v>0</v>
      </c>
      <c r="AO156">
        <v>246</v>
      </c>
    </row>
    <row r="157" spans="1:41" x14ac:dyDescent="0.25">
      <c r="A157" s="1">
        <v>38295</v>
      </c>
      <c r="B157">
        <v>1893</v>
      </c>
      <c r="C157">
        <v>13041</v>
      </c>
      <c r="X157">
        <v>0</v>
      </c>
      <c r="Y157">
        <v>482</v>
      </c>
      <c r="AN157">
        <v>60</v>
      </c>
      <c r="AO157">
        <v>306</v>
      </c>
    </row>
    <row r="158" spans="1:41" x14ac:dyDescent="0.25">
      <c r="A158" s="1">
        <v>38296</v>
      </c>
      <c r="B158">
        <v>755</v>
      </c>
      <c r="C158">
        <v>13049</v>
      </c>
      <c r="X158">
        <v>0</v>
      </c>
      <c r="Y158">
        <v>482</v>
      </c>
      <c r="AN158">
        <v>0</v>
      </c>
      <c r="AO158">
        <v>306</v>
      </c>
    </row>
    <row r="159" spans="1:41" x14ac:dyDescent="0.25">
      <c r="A159" s="1">
        <v>38299</v>
      </c>
      <c r="B159">
        <v>146</v>
      </c>
      <c r="C159">
        <v>13047</v>
      </c>
      <c r="X159">
        <v>0</v>
      </c>
      <c r="Y159">
        <v>482</v>
      </c>
      <c r="AN159">
        <v>0</v>
      </c>
      <c r="AO159">
        <v>306</v>
      </c>
    </row>
    <row r="160" spans="1:41" x14ac:dyDescent="0.25">
      <c r="A160" s="1">
        <v>38300</v>
      </c>
      <c r="B160">
        <v>771</v>
      </c>
      <c r="C160">
        <v>13022</v>
      </c>
      <c r="X160">
        <v>44</v>
      </c>
      <c r="Y160">
        <v>515</v>
      </c>
      <c r="AN160">
        <v>80</v>
      </c>
      <c r="AO160">
        <v>376</v>
      </c>
    </row>
    <row r="161" spans="1:41" x14ac:dyDescent="0.25">
      <c r="A161" s="1">
        <v>38301</v>
      </c>
      <c r="B161">
        <v>807</v>
      </c>
      <c r="C161">
        <v>13120</v>
      </c>
      <c r="X161">
        <v>0</v>
      </c>
      <c r="Y161">
        <v>515</v>
      </c>
      <c r="AN161">
        <v>0</v>
      </c>
      <c r="AO161">
        <v>376</v>
      </c>
    </row>
    <row r="162" spans="1:41" x14ac:dyDescent="0.25">
      <c r="A162" s="1">
        <v>38302</v>
      </c>
      <c r="B162">
        <v>1183</v>
      </c>
      <c r="C162">
        <v>13274</v>
      </c>
      <c r="X162">
        <v>20</v>
      </c>
      <c r="Y162">
        <v>526</v>
      </c>
      <c r="AN162">
        <v>0</v>
      </c>
      <c r="AO162">
        <v>376</v>
      </c>
    </row>
    <row r="163" spans="1:41" x14ac:dyDescent="0.25">
      <c r="A163" s="1">
        <v>38303</v>
      </c>
      <c r="B163">
        <v>950</v>
      </c>
      <c r="C163">
        <v>13500</v>
      </c>
      <c r="X163">
        <v>20</v>
      </c>
      <c r="Y163">
        <v>526</v>
      </c>
      <c r="AN163">
        <v>4</v>
      </c>
      <c r="AO163">
        <v>380</v>
      </c>
    </row>
    <row r="164" spans="1:41" x14ac:dyDescent="0.25">
      <c r="A164" s="1">
        <v>38306</v>
      </c>
      <c r="B164">
        <v>1113</v>
      </c>
      <c r="C164">
        <v>13958</v>
      </c>
      <c r="X164">
        <v>0</v>
      </c>
      <c r="Y164">
        <v>506</v>
      </c>
      <c r="AN164">
        <v>4</v>
      </c>
      <c r="AO164">
        <v>384</v>
      </c>
    </row>
    <row r="165" spans="1:41" x14ac:dyDescent="0.25">
      <c r="A165" s="1">
        <v>38307</v>
      </c>
      <c r="B165">
        <v>412</v>
      </c>
      <c r="C165">
        <v>13603</v>
      </c>
      <c r="X165">
        <v>0</v>
      </c>
      <c r="Y165">
        <v>506</v>
      </c>
      <c r="AN165">
        <v>20</v>
      </c>
      <c r="AO165">
        <v>394</v>
      </c>
    </row>
    <row r="166" spans="1:41" x14ac:dyDescent="0.25">
      <c r="A166" s="1">
        <v>38308</v>
      </c>
      <c r="B166">
        <v>96</v>
      </c>
      <c r="C166">
        <v>13630</v>
      </c>
      <c r="X166">
        <v>0</v>
      </c>
      <c r="Y166">
        <v>506</v>
      </c>
      <c r="AN166">
        <v>0</v>
      </c>
      <c r="AO166">
        <v>394</v>
      </c>
    </row>
    <row r="167" spans="1:41" x14ac:dyDescent="0.25">
      <c r="A167" s="1">
        <v>38309</v>
      </c>
      <c r="B167">
        <v>73</v>
      </c>
      <c r="C167">
        <v>7085</v>
      </c>
      <c r="X167">
        <v>25</v>
      </c>
      <c r="Y167">
        <v>506</v>
      </c>
      <c r="AN167">
        <v>0</v>
      </c>
      <c r="AO167">
        <v>394</v>
      </c>
    </row>
    <row r="168" spans="1:41" x14ac:dyDescent="0.25">
      <c r="A168" s="1">
        <v>38310</v>
      </c>
      <c r="B168">
        <v>271</v>
      </c>
      <c r="C168">
        <v>7271</v>
      </c>
      <c r="X168">
        <v>0</v>
      </c>
      <c r="Y168">
        <v>531</v>
      </c>
      <c r="AN168">
        <v>80</v>
      </c>
      <c r="AO168">
        <v>454</v>
      </c>
    </row>
    <row r="169" spans="1:41" x14ac:dyDescent="0.25">
      <c r="A169" s="1">
        <v>38313</v>
      </c>
      <c r="B169">
        <v>94</v>
      </c>
      <c r="C169">
        <v>7322</v>
      </c>
      <c r="X169">
        <v>0</v>
      </c>
      <c r="Y169">
        <v>531</v>
      </c>
      <c r="AN169">
        <v>0</v>
      </c>
      <c r="AO169">
        <v>372</v>
      </c>
    </row>
    <row r="170" spans="1:41" x14ac:dyDescent="0.25">
      <c r="A170" s="1">
        <v>38314</v>
      </c>
      <c r="B170">
        <v>481</v>
      </c>
      <c r="C170">
        <v>7532</v>
      </c>
      <c r="X170">
        <v>0</v>
      </c>
      <c r="Y170">
        <v>531</v>
      </c>
      <c r="AN170">
        <v>0</v>
      </c>
      <c r="AO170">
        <v>372</v>
      </c>
    </row>
    <row r="171" spans="1:41" x14ac:dyDescent="0.25">
      <c r="A171" s="1">
        <v>38315</v>
      </c>
      <c r="B171">
        <v>242</v>
      </c>
      <c r="C171">
        <v>7707</v>
      </c>
      <c r="X171">
        <v>0</v>
      </c>
      <c r="Y171">
        <v>531</v>
      </c>
      <c r="AN171">
        <v>0</v>
      </c>
      <c r="AO171">
        <v>372</v>
      </c>
    </row>
    <row r="172" spans="1:41" x14ac:dyDescent="0.25">
      <c r="A172" s="1">
        <v>38317</v>
      </c>
      <c r="B172">
        <v>0</v>
      </c>
      <c r="C172">
        <v>7704</v>
      </c>
      <c r="X172">
        <v>0</v>
      </c>
      <c r="Y172">
        <v>531</v>
      </c>
      <c r="AN172">
        <v>0</v>
      </c>
      <c r="AO172">
        <v>372</v>
      </c>
    </row>
    <row r="173" spans="1:41" x14ac:dyDescent="0.25">
      <c r="A173" s="1">
        <v>38320</v>
      </c>
      <c r="B173">
        <v>291</v>
      </c>
      <c r="C173">
        <v>7703</v>
      </c>
      <c r="X173">
        <v>0</v>
      </c>
      <c r="Y173">
        <v>531</v>
      </c>
      <c r="AN173">
        <v>0</v>
      </c>
      <c r="AO173">
        <v>352</v>
      </c>
    </row>
    <row r="174" spans="1:41" x14ac:dyDescent="0.25">
      <c r="A174" s="1">
        <v>38321</v>
      </c>
      <c r="B174">
        <v>43</v>
      </c>
      <c r="C174">
        <v>7700</v>
      </c>
      <c r="X174">
        <v>0</v>
      </c>
      <c r="Y174">
        <v>531</v>
      </c>
      <c r="AN174">
        <v>0</v>
      </c>
      <c r="AO174">
        <v>352</v>
      </c>
    </row>
    <row r="175" spans="1:41" x14ac:dyDescent="0.25">
      <c r="A175" s="1">
        <v>38322</v>
      </c>
      <c r="B175">
        <v>68</v>
      </c>
      <c r="C175">
        <v>7713</v>
      </c>
      <c r="X175">
        <v>0</v>
      </c>
      <c r="Y175">
        <v>531</v>
      </c>
      <c r="AN175">
        <v>2</v>
      </c>
      <c r="AO175">
        <v>353</v>
      </c>
    </row>
    <row r="176" spans="1:41" x14ac:dyDescent="0.25">
      <c r="A176" s="1">
        <v>38323</v>
      </c>
      <c r="B176">
        <v>90</v>
      </c>
      <c r="C176">
        <v>7876</v>
      </c>
      <c r="X176">
        <v>21</v>
      </c>
      <c r="Y176">
        <v>548</v>
      </c>
      <c r="AN176">
        <v>5</v>
      </c>
      <c r="AO176">
        <v>357</v>
      </c>
    </row>
    <row r="177" spans="1:41" x14ac:dyDescent="0.25">
      <c r="A177" s="1">
        <v>38324</v>
      </c>
      <c r="B177">
        <v>182</v>
      </c>
      <c r="C177">
        <v>7886</v>
      </c>
      <c r="X177">
        <v>0</v>
      </c>
      <c r="Y177">
        <v>548</v>
      </c>
      <c r="AN177">
        <v>0</v>
      </c>
      <c r="AO177">
        <v>357</v>
      </c>
    </row>
    <row r="178" spans="1:41" x14ac:dyDescent="0.25">
      <c r="A178" s="1">
        <v>38327</v>
      </c>
      <c r="B178">
        <v>305</v>
      </c>
      <c r="C178">
        <v>7881</v>
      </c>
      <c r="X178">
        <v>30</v>
      </c>
      <c r="Y178">
        <v>578</v>
      </c>
      <c r="AN178">
        <v>0</v>
      </c>
      <c r="AO178">
        <v>357</v>
      </c>
    </row>
    <row r="179" spans="1:41" x14ac:dyDescent="0.25">
      <c r="A179" s="1">
        <v>38328</v>
      </c>
      <c r="B179">
        <v>158</v>
      </c>
      <c r="C179">
        <v>7846</v>
      </c>
      <c r="X179">
        <v>0</v>
      </c>
      <c r="Y179">
        <v>582</v>
      </c>
      <c r="AN179">
        <v>0</v>
      </c>
      <c r="AO179">
        <v>357</v>
      </c>
    </row>
    <row r="180" spans="1:41" x14ac:dyDescent="0.25">
      <c r="A180" s="1">
        <v>38329</v>
      </c>
      <c r="B180">
        <v>150</v>
      </c>
      <c r="C180">
        <v>7959</v>
      </c>
      <c r="X180">
        <v>0</v>
      </c>
      <c r="Y180">
        <v>582</v>
      </c>
      <c r="AN180">
        <v>20</v>
      </c>
      <c r="AO180">
        <v>357</v>
      </c>
    </row>
    <row r="181" spans="1:41" x14ac:dyDescent="0.25">
      <c r="A181" s="1">
        <v>38330</v>
      </c>
      <c r="B181">
        <v>434</v>
      </c>
      <c r="C181">
        <v>8162</v>
      </c>
      <c r="X181">
        <v>1</v>
      </c>
      <c r="Y181">
        <v>583</v>
      </c>
      <c r="AN181">
        <v>1</v>
      </c>
      <c r="AO181">
        <v>357</v>
      </c>
    </row>
    <row r="182" spans="1:41" x14ac:dyDescent="0.25">
      <c r="A182" s="1">
        <v>38331</v>
      </c>
      <c r="B182">
        <v>74</v>
      </c>
      <c r="C182">
        <v>8101</v>
      </c>
      <c r="X182">
        <v>0</v>
      </c>
      <c r="Y182">
        <v>583</v>
      </c>
      <c r="AN182">
        <v>0</v>
      </c>
      <c r="AO182">
        <v>357</v>
      </c>
    </row>
    <row r="183" spans="1:41" x14ac:dyDescent="0.25">
      <c r="A183" s="1">
        <v>38334</v>
      </c>
      <c r="B183">
        <v>462</v>
      </c>
      <c r="C183">
        <v>8362</v>
      </c>
      <c r="X183">
        <v>0</v>
      </c>
      <c r="Y183">
        <v>553</v>
      </c>
      <c r="AN183">
        <v>1</v>
      </c>
      <c r="AO183">
        <v>358</v>
      </c>
    </row>
    <row r="184" spans="1:41" x14ac:dyDescent="0.25">
      <c r="A184" s="1">
        <v>38335</v>
      </c>
      <c r="B184">
        <v>355</v>
      </c>
      <c r="C184">
        <v>8574</v>
      </c>
      <c r="X184">
        <v>40</v>
      </c>
      <c r="Y184">
        <v>593</v>
      </c>
      <c r="AN184">
        <v>0</v>
      </c>
      <c r="AO184">
        <v>358</v>
      </c>
    </row>
    <row r="185" spans="1:41" x14ac:dyDescent="0.25">
      <c r="A185" s="1">
        <v>38336</v>
      </c>
      <c r="B185">
        <v>891</v>
      </c>
      <c r="C185">
        <v>8743</v>
      </c>
      <c r="X185">
        <v>2</v>
      </c>
      <c r="Y185">
        <v>563</v>
      </c>
      <c r="AN185">
        <v>42</v>
      </c>
      <c r="AO185">
        <v>345</v>
      </c>
    </row>
    <row r="186" spans="1:41" x14ac:dyDescent="0.25">
      <c r="A186" s="1">
        <v>38337</v>
      </c>
      <c r="B186">
        <v>163</v>
      </c>
      <c r="C186">
        <v>8792</v>
      </c>
      <c r="X186">
        <v>80</v>
      </c>
      <c r="Y186">
        <v>563</v>
      </c>
      <c r="AN186">
        <v>1</v>
      </c>
      <c r="AO186">
        <v>346</v>
      </c>
    </row>
    <row r="187" spans="1:41" x14ac:dyDescent="0.25">
      <c r="A187" s="1">
        <v>38338</v>
      </c>
      <c r="B187">
        <v>176</v>
      </c>
      <c r="C187">
        <v>8894</v>
      </c>
      <c r="X187">
        <v>0</v>
      </c>
      <c r="Y187">
        <v>563</v>
      </c>
      <c r="AN187">
        <v>0</v>
      </c>
      <c r="AO187">
        <v>314</v>
      </c>
    </row>
    <row r="188" spans="1:41" x14ac:dyDescent="0.25">
      <c r="A188" s="1">
        <v>38341</v>
      </c>
      <c r="B188">
        <v>195</v>
      </c>
      <c r="C188">
        <v>8979</v>
      </c>
      <c r="X188">
        <v>0</v>
      </c>
      <c r="Y188">
        <v>365</v>
      </c>
      <c r="AN188">
        <v>21</v>
      </c>
      <c r="AO188">
        <v>254</v>
      </c>
    </row>
    <row r="189" spans="1:41" x14ac:dyDescent="0.25">
      <c r="A189" s="1">
        <v>38342</v>
      </c>
      <c r="B189">
        <v>326</v>
      </c>
      <c r="C189">
        <v>9140</v>
      </c>
      <c r="X189">
        <v>14</v>
      </c>
      <c r="Y189">
        <v>379</v>
      </c>
      <c r="AN189">
        <v>10</v>
      </c>
      <c r="AO189">
        <v>264</v>
      </c>
    </row>
    <row r="190" spans="1:41" x14ac:dyDescent="0.25">
      <c r="A190" s="1">
        <v>38343</v>
      </c>
      <c r="B190">
        <v>143</v>
      </c>
      <c r="C190">
        <v>9179</v>
      </c>
      <c r="X190">
        <v>2</v>
      </c>
      <c r="Y190">
        <v>381</v>
      </c>
      <c r="AN190">
        <v>0</v>
      </c>
      <c r="AO190">
        <v>264</v>
      </c>
    </row>
    <row r="191" spans="1:41" x14ac:dyDescent="0.25">
      <c r="A191" s="1">
        <v>38344</v>
      </c>
      <c r="B191">
        <v>78</v>
      </c>
      <c r="C191">
        <v>9171</v>
      </c>
      <c r="X191">
        <v>9</v>
      </c>
      <c r="Y191">
        <v>390</v>
      </c>
      <c r="AN191">
        <v>0</v>
      </c>
      <c r="AO191">
        <v>264</v>
      </c>
    </row>
    <row r="192" spans="1:41" x14ac:dyDescent="0.25">
      <c r="A192" s="1">
        <v>38348</v>
      </c>
      <c r="B192">
        <v>100</v>
      </c>
      <c r="C192">
        <v>9219</v>
      </c>
      <c r="X192">
        <v>0</v>
      </c>
      <c r="Y192">
        <v>390</v>
      </c>
      <c r="AN192">
        <v>0</v>
      </c>
      <c r="AO192">
        <v>264</v>
      </c>
    </row>
    <row r="193" spans="1:41" x14ac:dyDescent="0.25">
      <c r="A193" s="1">
        <v>38349</v>
      </c>
      <c r="B193">
        <v>184</v>
      </c>
      <c r="C193">
        <v>9359</v>
      </c>
      <c r="X193">
        <v>0</v>
      </c>
      <c r="Y193">
        <v>390</v>
      </c>
      <c r="AN193">
        <v>0</v>
      </c>
      <c r="AO193">
        <v>264</v>
      </c>
    </row>
    <row r="194" spans="1:41" x14ac:dyDescent="0.25">
      <c r="A194" s="1">
        <v>38350</v>
      </c>
      <c r="B194">
        <v>35</v>
      </c>
      <c r="C194">
        <v>9368</v>
      </c>
      <c r="X194">
        <v>1</v>
      </c>
      <c r="Y194">
        <v>391</v>
      </c>
      <c r="AN194">
        <v>0</v>
      </c>
      <c r="AO194">
        <v>264</v>
      </c>
    </row>
    <row r="195" spans="1:41" x14ac:dyDescent="0.25">
      <c r="A195" s="1">
        <v>38351</v>
      </c>
      <c r="B195">
        <v>69</v>
      </c>
      <c r="C195">
        <v>9382</v>
      </c>
      <c r="X195">
        <v>0</v>
      </c>
      <c r="Y195">
        <v>391</v>
      </c>
      <c r="AN195">
        <v>0</v>
      </c>
      <c r="AO195">
        <v>264</v>
      </c>
    </row>
    <row r="196" spans="1:41" x14ac:dyDescent="0.25">
      <c r="A196" s="1">
        <v>38352</v>
      </c>
      <c r="B196">
        <v>134</v>
      </c>
      <c r="C196">
        <v>9466</v>
      </c>
      <c r="X196">
        <v>0</v>
      </c>
      <c r="Y196">
        <v>391</v>
      </c>
      <c r="AN196">
        <v>1</v>
      </c>
      <c r="AO196">
        <v>264</v>
      </c>
    </row>
    <row r="197" spans="1:41" x14ac:dyDescent="0.25">
      <c r="A197" s="1">
        <v>38355</v>
      </c>
      <c r="B197">
        <v>156</v>
      </c>
      <c r="C197">
        <v>9185</v>
      </c>
      <c r="X197">
        <v>14</v>
      </c>
      <c r="Y197">
        <v>393</v>
      </c>
      <c r="AN197">
        <v>0</v>
      </c>
      <c r="AO197">
        <v>264</v>
      </c>
    </row>
    <row r="198" spans="1:41" x14ac:dyDescent="0.25">
      <c r="A198" s="1">
        <v>38356</v>
      </c>
      <c r="B198">
        <v>411</v>
      </c>
      <c r="C198">
        <v>9379</v>
      </c>
      <c r="X198">
        <v>20</v>
      </c>
      <c r="Y198">
        <v>394</v>
      </c>
      <c r="AN198">
        <v>0</v>
      </c>
      <c r="AO198">
        <v>264</v>
      </c>
    </row>
    <row r="199" spans="1:41" x14ac:dyDescent="0.25">
      <c r="A199" s="1">
        <v>38357</v>
      </c>
      <c r="B199">
        <v>205</v>
      </c>
      <c r="C199">
        <v>9465</v>
      </c>
      <c r="X199">
        <v>0</v>
      </c>
      <c r="Y199">
        <v>394</v>
      </c>
      <c r="AN199">
        <v>0</v>
      </c>
      <c r="AO199">
        <v>264</v>
      </c>
    </row>
    <row r="200" spans="1:41" x14ac:dyDescent="0.25">
      <c r="A200" s="1">
        <v>38358</v>
      </c>
      <c r="B200">
        <v>221</v>
      </c>
      <c r="C200">
        <v>9343</v>
      </c>
      <c r="X200">
        <v>62</v>
      </c>
      <c r="Y200">
        <v>456</v>
      </c>
      <c r="AN200">
        <v>31</v>
      </c>
      <c r="AO200">
        <v>294</v>
      </c>
    </row>
    <row r="201" spans="1:41" x14ac:dyDescent="0.25">
      <c r="A201" s="1">
        <v>38359</v>
      </c>
      <c r="B201">
        <v>873</v>
      </c>
      <c r="C201">
        <v>9433</v>
      </c>
      <c r="X201">
        <v>0</v>
      </c>
      <c r="Y201">
        <v>425</v>
      </c>
      <c r="AN201">
        <v>0</v>
      </c>
      <c r="AO201">
        <v>294</v>
      </c>
    </row>
    <row r="202" spans="1:41" x14ac:dyDescent="0.25">
      <c r="A202" s="1">
        <v>38362</v>
      </c>
      <c r="B202">
        <v>1187</v>
      </c>
      <c r="C202">
        <v>9851</v>
      </c>
      <c r="X202">
        <v>0</v>
      </c>
      <c r="Y202">
        <v>425</v>
      </c>
      <c r="AN202">
        <v>0</v>
      </c>
      <c r="AO202">
        <v>294</v>
      </c>
    </row>
    <row r="203" spans="1:41" x14ac:dyDescent="0.25">
      <c r="A203" s="1">
        <v>38363</v>
      </c>
      <c r="B203">
        <v>1032</v>
      </c>
      <c r="C203">
        <v>9924</v>
      </c>
      <c r="X203">
        <v>13</v>
      </c>
      <c r="Y203">
        <v>438</v>
      </c>
      <c r="AN203">
        <v>0</v>
      </c>
      <c r="AO203">
        <v>292</v>
      </c>
    </row>
    <row r="204" spans="1:41" x14ac:dyDescent="0.25">
      <c r="A204" s="1">
        <v>38364</v>
      </c>
      <c r="B204">
        <v>1032</v>
      </c>
      <c r="C204">
        <v>10047</v>
      </c>
      <c r="X204">
        <v>25</v>
      </c>
      <c r="Y204">
        <v>463</v>
      </c>
      <c r="AN204">
        <v>0</v>
      </c>
      <c r="AO204">
        <v>292</v>
      </c>
    </row>
    <row r="205" spans="1:41" x14ac:dyDescent="0.25">
      <c r="A205" s="1">
        <v>38365</v>
      </c>
      <c r="B205">
        <v>217</v>
      </c>
      <c r="C205">
        <v>10065</v>
      </c>
      <c r="X205">
        <v>31</v>
      </c>
      <c r="Y205">
        <v>494</v>
      </c>
      <c r="AN205">
        <v>0</v>
      </c>
      <c r="AO205">
        <v>292</v>
      </c>
    </row>
    <row r="206" spans="1:41" x14ac:dyDescent="0.25">
      <c r="A206" s="1">
        <v>38366</v>
      </c>
      <c r="B206">
        <v>156</v>
      </c>
      <c r="C206">
        <v>10155</v>
      </c>
      <c r="X206">
        <v>0</v>
      </c>
      <c r="Y206">
        <v>494</v>
      </c>
      <c r="AN206">
        <v>0</v>
      </c>
      <c r="AO206">
        <v>292</v>
      </c>
    </row>
    <row r="207" spans="1:41" x14ac:dyDescent="0.25">
      <c r="A207" s="1">
        <v>38370</v>
      </c>
      <c r="B207">
        <v>790</v>
      </c>
      <c r="C207">
        <v>10406</v>
      </c>
      <c r="X207">
        <v>25</v>
      </c>
      <c r="Y207">
        <v>519</v>
      </c>
      <c r="AN207">
        <v>0</v>
      </c>
      <c r="AO207">
        <v>292</v>
      </c>
    </row>
    <row r="208" spans="1:41" x14ac:dyDescent="0.25">
      <c r="A208" s="1">
        <v>38371</v>
      </c>
      <c r="B208">
        <v>300</v>
      </c>
      <c r="C208">
        <v>10523</v>
      </c>
      <c r="X208">
        <v>26</v>
      </c>
      <c r="Y208">
        <v>545</v>
      </c>
      <c r="AN208">
        <v>0</v>
      </c>
      <c r="AO208">
        <v>292</v>
      </c>
    </row>
    <row r="209" spans="1:41" x14ac:dyDescent="0.25">
      <c r="A209" s="1">
        <v>38372</v>
      </c>
      <c r="B209">
        <v>66</v>
      </c>
      <c r="C209">
        <v>9091</v>
      </c>
      <c r="X209">
        <v>11</v>
      </c>
      <c r="Y209">
        <v>517</v>
      </c>
      <c r="AN209">
        <v>2</v>
      </c>
      <c r="AO209">
        <v>294</v>
      </c>
    </row>
    <row r="210" spans="1:41" x14ac:dyDescent="0.25">
      <c r="A210" s="1">
        <v>38373</v>
      </c>
      <c r="B210">
        <v>82</v>
      </c>
      <c r="C210">
        <v>8863</v>
      </c>
      <c r="X210">
        <v>2</v>
      </c>
      <c r="Y210">
        <v>489</v>
      </c>
      <c r="AN210">
        <v>0</v>
      </c>
      <c r="AO210">
        <v>294</v>
      </c>
    </row>
    <row r="211" spans="1:41" x14ac:dyDescent="0.25">
      <c r="A211" s="1">
        <v>38376</v>
      </c>
      <c r="B211">
        <v>570</v>
      </c>
      <c r="C211">
        <v>8916</v>
      </c>
      <c r="X211">
        <v>90</v>
      </c>
      <c r="Y211">
        <v>564</v>
      </c>
      <c r="AN211">
        <v>0</v>
      </c>
      <c r="AO211">
        <v>294</v>
      </c>
    </row>
    <row r="212" spans="1:41" x14ac:dyDescent="0.25">
      <c r="A212" s="1">
        <v>38377</v>
      </c>
      <c r="B212">
        <v>134</v>
      </c>
      <c r="C212">
        <v>9034</v>
      </c>
      <c r="X212">
        <v>0</v>
      </c>
      <c r="Y212">
        <v>579</v>
      </c>
      <c r="AN212">
        <v>3</v>
      </c>
      <c r="AO212">
        <v>296</v>
      </c>
    </row>
    <row r="213" spans="1:41" x14ac:dyDescent="0.25">
      <c r="A213" s="1">
        <v>38378</v>
      </c>
      <c r="B213">
        <v>130</v>
      </c>
      <c r="C213">
        <v>9083</v>
      </c>
      <c r="X213">
        <v>0</v>
      </c>
      <c r="Y213">
        <v>579</v>
      </c>
      <c r="AN213">
        <v>2</v>
      </c>
      <c r="AO213">
        <v>296</v>
      </c>
    </row>
    <row r="214" spans="1:41" x14ac:dyDescent="0.25">
      <c r="A214" s="1">
        <v>38379</v>
      </c>
      <c r="B214">
        <v>327</v>
      </c>
      <c r="C214">
        <v>9287</v>
      </c>
      <c r="X214">
        <v>0</v>
      </c>
      <c r="Y214">
        <v>579</v>
      </c>
      <c r="AN214">
        <v>1</v>
      </c>
      <c r="AO214">
        <v>296</v>
      </c>
    </row>
    <row r="215" spans="1:41" x14ac:dyDescent="0.25">
      <c r="A215" s="1">
        <v>38380</v>
      </c>
      <c r="B215">
        <v>90</v>
      </c>
      <c r="C215">
        <v>9319</v>
      </c>
      <c r="X215">
        <v>5</v>
      </c>
      <c r="Y215">
        <v>584</v>
      </c>
      <c r="AN215">
        <v>1</v>
      </c>
      <c r="AO215">
        <v>297</v>
      </c>
    </row>
    <row r="216" spans="1:41" x14ac:dyDescent="0.25">
      <c r="A216" s="1">
        <v>38383</v>
      </c>
      <c r="B216">
        <v>78</v>
      </c>
      <c r="C216">
        <v>9312</v>
      </c>
      <c r="X216">
        <v>0</v>
      </c>
      <c r="Y216">
        <v>584</v>
      </c>
      <c r="AN216">
        <v>0</v>
      </c>
      <c r="AO216">
        <v>297</v>
      </c>
    </row>
    <row r="217" spans="1:41" x14ac:dyDescent="0.25">
      <c r="A217" s="1">
        <v>38384</v>
      </c>
      <c r="B217">
        <v>337</v>
      </c>
      <c r="C217">
        <v>9356</v>
      </c>
      <c r="X217">
        <v>6</v>
      </c>
      <c r="Y217">
        <v>590</v>
      </c>
      <c r="AN217">
        <v>0</v>
      </c>
      <c r="AO217">
        <v>297</v>
      </c>
    </row>
    <row r="218" spans="1:41" x14ac:dyDescent="0.25">
      <c r="A218" s="1">
        <v>38385</v>
      </c>
      <c r="B218">
        <v>410</v>
      </c>
      <c r="C218">
        <v>9547</v>
      </c>
      <c r="X218">
        <v>60</v>
      </c>
      <c r="Y218">
        <v>639</v>
      </c>
      <c r="AN218">
        <v>0</v>
      </c>
      <c r="AO218">
        <v>297</v>
      </c>
    </row>
    <row r="219" spans="1:41" x14ac:dyDescent="0.25">
      <c r="A219" s="1">
        <v>38386</v>
      </c>
      <c r="B219">
        <v>2132</v>
      </c>
      <c r="C219">
        <v>10026</v>
      </c>
      <c r="X219">
        <v>0</v>
      </c>
      <c r="Y219">
        <v>639</v>
      </c>
      <c r="AN219">
        <v>0</v>
      </c>
      <c r="AO219">
        <v>297</v>
      </c>
    </row>
    <row r="220" spans="1:41" x14ac:dyDescent="0.25">
      <c r="A220" s="1">
        <v>38387</v>
      </c>
      <c r="B220">
        <v>2096</v>
      </c>
      <c r="C220">
        <v>10831</v>
      </c>
      <c r="X220">
        <v>0</v>
      </c>
      <c r="Y220">
        <v>594</v>
      </c>
      <c r="AN220">
        <v>0</v>
      </c>
      <c r="AO220">
        <v>297</v>
      </c>
    </row>
    <row r="221" spans="1:41" x14ac:dyDescent="0.25">
      <c r="A221" s="1">
        <v>38390</v>
      </c>
      <c r="B221">
        <v>375</v>
      </c>
      <c r="C221">
        <v>10323</v>
      </c>
      <c r="X221">
        <v>0</v>
      </c>
      <c r="Y221">
        <v>594</v>
      </c>
      <c r="AN221">
        <v>0</v>
      </c>
      <c r="AO221">
        <v>297</v>
      </c>
    </row>
    <row r="222" spans="1:41" x14ac:dyDescent="0.25">
      <c r="A222" s="1">
        <v>38391</v>
      </c>
      <c r="B222">
        <v>668</v>
      </c>
      <c r="C222">
        <v>10445</v>
      </c>
      <c r="X222">
        <v>0</v>
      </c>
      <c r="Y222">
        <v>594</v>
      </c>
      <c r="AN222">
        <v>0</v>
      </c>
      <c r="AO222">
        <v>297</v>
      </c>
    </row>
    <row r="223" spans="1:41" x14ac:dyDescent="0.25">
      <c r="A223" s="1">
        <v>38392</v>
      </c>
      <c r="B223">
        <v>390</v>
      </c>
      <c r="C223">
        <v>9717</v>
      </c>
      <c r="X223">
        <v>0</v>
      </c>
      <c r="Y223">
        <v>594</v>
      </c>
      <c r="AN223">
        <v>0</v>
      </c>
      <c r="AO223">
        <v>294</v>
      </c>
    </row>
    <row r="224" spans="1:41" x14ac:dyDescent="0.25">
      <c r="A224" s="1">
        <v>38393</v>
      </c>
      <c r="B224">
        <v>900</v>
      </c>
      <c r="C224">
        <v>10064</v>
      </c>
      <c r="X224">
        <v>0</v>
      </c>
      <c r="Y224">
        <v>594</v>
      </c>
      <c r="AN224">
        <v>20</v>
      </c>
      <c r="AO224">
        <v>314</v>
      </c>
    </row>
    <row r="225" spans="1:41" x14ac:dyDescent="0.25">
      <c r="A225" s="1">
        <v>38394</v>
      </c>
      <c r="B225">
        <v>616</v>
      </c>
      <c r="C225">
        <v>10661</v>
      </c>
      <c r="X225">
        <v>4</v>
      </c>
      <c r="Y225">
        <v>596</v>
      </c>
      <c r="AN225">
        <v>0</v>
      </c>
      <c r="AO225">
        <v>314</v>
      </c>
    </row>
    <row r="226" spans="1:41" x14ac:dyDescent="0.25">
      <c r="A226" s="1">
        <v>38397</v>
      </c>
      <c r="B226">
        <v>801</v>
      </c>
      <c r="C226">
        <v>10922</v>
      </c>
      <c r="X226">
        <v>4</v>
      </c>
      <c r="Y226">
        <v>595</v>
      </c>
      <c r="AN226">
        <v>0</v>
      </c>
      <c r="AO226">
        <v>314</v>
      </c>
    </row>
    <row r="227" spans="1:41" x14ac:dyDescent="0.25">
      <c r="A227" s="1">
        <v>38398</v>
      </c>
      <c r="B227">
        <v>1542</v>
      </c>
      <c r="C227">
        <v>11856</v>
      </c>
      <c r="X227">
        <v>6</v>
      </c>
      <c r="Y227">
        <v>596</v>
      </c>
      <c r="AN227">
        <v>0</v>
      </c>
      <c r="AO227">
        <v>314</v>
      </c>
    </row>
    <row r="228" spans="1:41" x14ac:dyDescent="0.25">
      <c r="A228" s="1">
        <v>38399</v>
      </c>
      <c r="B228">
        <v>456</v>
      </c>
      <c r="C228">
        <v>11458</v>
      </c>
      <c r="X228">
        <v>0</v>
      </c>
      <c r="Y228">
        <v>596</v>
      </c>
      <c r="AN228">
        <v>0</v>
      </c>
      <c r="AO228">
        <v>314</v>
      </c>
    </row>
    <row r="229" spans="1:41" x14ac:dyDescent="0.25">
      <c r="A229" s="1">
        <v>38400</v>
      </c>
      <c r="B229">
        <v>357</v>
      </c>
      <c r="C229">
        <v>8550</v>
      </c>
      <c r="X229">
        <v>0</v>
      </c>
      <c r="Y229">
        <v>596</v>
      </c>
      <c r="AN229">
        <v>0</v>
      </c>
      <c r="AO229">
        <v>314</v>
      </c>
    </row>
    <row r="230" spans="1:41" x14ac:dyDescent="0.25">
      <c r="A230" s="1">
        <v>38401</v>
      </c>
      <c r="B230">
        <v>140</v>
      </c>
      <c r="C230">
        <v>7896</v>
      </c>
      <c r="X230">
        <v>0</v>
      </c>
      <c r="Y230">
        <v>587</v>
      </c>
      <c r="AN230">
        <v>10</v>
      </c>
      <c r="AO230">
        <v>324</v>
      </c>
    </row>
    <row r="231" spans="1:41" x14ac:dyDescent="0.25">
      <c r="A231" s="1">
        <v>38405</v>
      </c>
      <c r="B231">
        <v>1043</v>
      </c>
      <c r="C231">
        <v>8387</v>
      </c>
      <c r="X231">
        <v>2</v>
      </c>
      <c r="Y231">
        <v>589</v>
      </c>
      <c r="AN231">
        <v>50</v>
      </c>
      <c r="AO231">
        <v>374</v>
      </c>
    </row>
    <row r="232" spans="1:41" x14ac:dyDescent="0.25">
      <c r="A232" s="1">
        <v>38406</v>
      </c>
      <c r="B232">
        <v>75</v>
      </c>
      <c r="C232">
        <v>8374</v>
      </c>
      <c r="X232">
        <v>0</v>
      </c>
      <c r="Y232">
        <v>589</v>
      </c>
      <c r="AN232">
        <v>40</v>
      </c>
      <c r="AO232">
        <v>414</v>
      </c>
    </row>
    <row r="233" spans="1:41" x14ac:dyDescent="0.25">
      <c r="A233" s="1">
        <v>38407</v>
      </c>
      <c r="B233">
        <v>606</v>
      </c>
      <c r="C233">
        <v>8859</v>
      </c>
      <c r="X233">
        <v>0</v>
      </c>
      <c r="Y233">
        <v>589</v>
      </c>
      <c r="AN233">
        <v>10</v>
      </c>
      <c r="AO233">
        <v>424</v>
      </c>
    </row>
    <row r="234" spans="1:41" x14ac:dyDescent="0.25">
      <c r="A234" s="1">
        <v>38408</v>
      </c>
      <c r="B234">
        <v>457</v>
      </c>
      <c r="C234">
        <v>8883</v>
      </c>
      <c r="X234">
        <v>1</v>
      </c>
      <c r="Y234">
        <v>590</v>
      </c>
      <c r="AN234">
        <v>1</v>
      </c>
      <c r="AO234">
        <v>424</v>
      </c>
    </row>
    <row r="235" spans="1:41" x14ac:dyDescent="0.25">
      <c r="A235" s="1">
        <v>38411</v>
      </c>
      <c r="B235">
        <v>332</v>
      </c>
      <c r="C235">
        <v>9240</v>
      </c>
      <c r="X235">
        <v>0</v>
      </c>
      <c r="Y235">
        <v>589</v>
      </c>
      <c r="AN235">
        <v>1</v>
      </c>
      <c r="AO235">
        <v>425</v>
      </c>
    </row>
    <row r="236" spans="1:41" x14ac:dyDescent="0.25">
      <c r="A236" s="1">
        <v>38412</v>
      </c>
      <c r="B236">
        <v>261</v>
      </c>
      <c r="C236">
        <v>9307</v>
      </c>
      <c r="X236">
        <v>100</v>
      </c>
      <c r="Y236">
        <v>689</v>
      </c>
      <c r="AN236">
        <v>0</v>
      </c>
      <c r="AO236">
        <v>424</v>
      </c>
    </row>
    <row r="237" spans="1:41" x14ac:dyDescent="0.25">
      <c r="A237" s="1">
        <v>38413</v>
      </c>
      <c r="B237">
        <v>409</v>
      </c>
      <c r="C237">
        <v>9342</v>
      </c>
      <c r="X237">
        <v>1</v>
      </c>
      <c r="Y237">
        <v>690</v>
      </c>
      <c r="AN237">
        <v>0</v>
      </c>
      <c r="AO237">
        <v>424</v>
      </c>
    </row>
    <row r="238" spans="1:41" x14ac:dyDescent="0.25">
      <c r="A238" s="1">
        <v>38414</v>
      </c>
      <c r="B238">
        <v>514</v>
      </c>
      <c r="C238">
        <v>9842</v>
      </c>
      <c r="X238">
        <v>50</v>
      </c>
      <c r="Y238">
        <v>739</v>
      </c>
      <c r="AN238">
        <v>0</v>
      </c>
      <c r="AO238">
        <v>424</v>
      </c>
    </row>
    <row r="239" spans="1:41" x14ac:dyDescent="0.25">
      <c r="A239" s="1">
        <v>38415</v>
      </c>
      <c r="B239">
        <v>134</v>
      </c>
      <c r="C239">
        <v>9928</v>
      </c>
      <c r="X239">
        <v>0</v>
      </c>
      <c r="Y239">
        <v>739</v>
      </c>
      <c r="AN239">
        <v>0</v>
      </c>
      <c r="AO239">
        <v>424</v>
      </c>
    </row>
    <row r="240" spans="1:41" x14ac:dyDescent="0.25">
      <c r="A240" s="1">
        <v>38418</v>
      </c>
      <c r="B240">
        <v>112</v>
      </c>
      <c r="C240">
        <v>10037</v>
      </c>
      <c r="X240">
        <v>0</v>
      </c>
      <c r="Y240">
        <v>739</v>
      </c>
      <c r="AN240">
        <v>0</v>
      </c>
      <c r="AO240">
        <v>424</v>
      </c>
    </row>
    <row r="241" spans="1:41" x14ac:dyDescent="0.25">
      <c r="A241" s="1">
        <v>38419</v>
      </c>
      <c r="B241">
        <v>429</v>
      </c>
      <c r="C241">
        <v>10391</v>
      </c>
      <c r="X241">
        <v>0</v>
      </c>
      <c r="Y241">
        <v>739</v>
      </c>
      <c r="AN241">
        <v>0</v>
      </c>
      <c r="AO241">
        <v>424</v>
      </c>
    </row>
    <row r="242" spans="1:41" x14ac:dyDescent="0.25">
      <c r="A242" s="1">
        <v>38420</v>
      </c>
      <c r="B242">
        <v>1276</v>
      </c>
      <c r="C242">
        <v>10818</v>
      </c>
      <c r="X242">
        <v>0</v>
      </c>
      <c r="Y242">
        <v>739</v>
      </c>
      <c r="AN242">
        <v>2</v>
      </c>
      <c r="AO242">
        <v>424</v>
      </c>
    </row>
    <row r="243" spans="1:41" x14ac:dyDescent="0.25">
      <c r="A243" s="1">
        <v>38421</v>
      </c>
      <c r="B243">
        <v>1379</v>
      </c>
      <c r="C243">
        <v>10769</v>
      </c>
      <c r="X243">
        <v>50</v>
      </c>
      <c r="Y243">
        <v>789</v>
      </c>
      <c r="AN243">
        <v>10</v>
      </c>
      <c r="AO243">
        <v>434</v>
      </c>
    </row>
    <row r="244" spans="1:41" x14ac:dyDescent="0.25">
      <c r="A244" s="1">
        <v>38422</v>
      </c>
      <c r="B244">
        <v>328</v>
      </c>
      <c r="C244">
        <v>11058</v>
      </c>
      <c r="X244">
        <v>50</v>
      </c>
      <c r="Y244">
        <v>839</v>
      </c>
      <c r="AN244">
        <v>0</v>
      </c>
      <c r="AO244">
        <v>434</v>
      </c>
    </row>
    <row r="245" spans="1:41" x14ac:dyDescent="0.25">
      <c r="A245" s="1">
        <v>38425</v>
      </c>
      <c r="B245">
        <v>1838</v>
      </c>
      <c r="C245">
        <v>12126</v>
      </c>
      <c r="X245">
        <v>0</v>
      </c>
      <c r="Y245">
        <v>839</v>
      </c>
      <c r="AN245">
        <v>1</v>
      </c>
      <c r="AO245">
        <v>434</v>
      </c>
    </row>
    <row r="246" spans="1:41" x14ac:dyDescent="0.25">
      <c r="A246" s="1">
        <v>38426</v>
      </c>
      <c r="B246">
        <v>227</v>
      </c>
      <c r="C246">
        <v>12014</v>
      </c>
      <c r="X246">
        <v>25</v>
      </c>
      <c r="Y246">
        <v>839</v>
      </c>
      <c r="AN246">
        <v>0</v>
      </c>
      <c r="AO246">
        <v>434</v>
      </c>
    </row>
    <row r="247" spans="1:41" x14ac:dyDescent="0.25">
      <c r="A247" s="1">
        <v>38427</v>
      </c>
      <c r="B247">
        <v>426</v>
      </c>
      <c r="C247">
        <v>12156</v>
      </c>
      <c r="X247">
        <v>50</v>
      </c>
      <c r="Y247">
        <v>889</v>
      </c>
      <c r="AN247">
        <v>0</v>
      </c>
      <c r="AO247">
        <v>434</v>
      </c>
    </row>
    <row r="248" spans="1:41" x14ac:dyDescent="0.25">
      <c r="A248" s="1">
        <v>38428</v>
      </c>
      <c r="B248">
        <v>249</v>
      </c>
      <c r="C248">
        <v>9856</v>
      </c>
      <c r="X248">
        <v>0</v>
      </c>
      <c r="Y248">
        <v>889</v>
      </c>
      <c r="AN248">
        <v>0</v>
      </c>
      <c r="AO248">
        <v>433</v>
      </c>
    </row>
    <row r="249" spans="1:41" x14ac:dyDescent="0.25">
      <c r="A249" s="1">
        <v>38429</v>
      </c>
      <c r="B249">
        <v>206</v>
      </c>
      <c r="C249">
        <v>9870</v>
      </c>
      <c r="X249">
        <v>25</v>
      </c>
      <c r="Y249">
        <v>914</v>
      </c>
      <c r="AN249">
        <v>0</v>
      </c>
      <c r="AO249">
        <v>433</v>
      </c>
    </row>
    <row r="250" spans="1:41" x14ac:dyDescent="0.25">
      <c r="A250" s="1">
        <v>38432</v>
      </c>
      <c r="B250">
        <v>337</v>
      </c>
      <c r="C250">
        <v>10152</v>
      </c>
      <c r="X250">
        <v>0</v>
      </c>
      <c r="Y250">
        <v>554</v>
      </c>
      <c r="AN250">
        <v>0</v>
      </c>
      <c r="AO250">
        <v>310</v>
      </c>
    </row>
    <row r="251" spans="1:41" x14ac:dyDescent="0.25">
      <c r="A251" s="1">
        <v>38433</v>
      </c>
      <c r="B251">
        <v>1041</v>
      </c>
      <c r="C251">
        <v>10599</v>
      </c>
      <c r="X251">
        <v>55</v>
      </c>
      <c r="Y251">
        <v>609</v>
      </c>
      <c r="AN251">
        <v>0</v>
      </c>
      <c r="AO251">
        <v>310</v>
      </c>
    </row>
    <row r="252" spans="1:41" x14ac:dyDescent="0.25">
      <c r="A252" s="1">
        <v>38434</v>
      </c>
      <c r="B252">
        <v>949</v>
      </c>
      <c r="C252">
        <v>10254</v>
      </c>
      <c r="X252">
        <v>2</v>
      </c>
      <c r="Y252">
        <v>609</v>
      </c>
      <c r="AN252">
        <v>0</v>
      </c>
      <c r="AO252">
        <v>310</v>
      </c>
    </row>
    <row r="253" spans="1:41" x14ac:dyDescent="0.25">
      <c r="A253" s="1">
        <v>38435</v>
      </c>
      <c r="B253">
        <v>74</v>
      </c>
      <c r="C253">
        <v>10170</v>
      </c>
      <c r="X253">
        <v>1</v>
      </c>
      <c r="Y253">
        <v>589</v>
      </c>
      <c r="AN253">
        <v>0</v>
      </c>
      <c r="AO253">
        <v>310</v>
      </c>
    </row>
    <row r="254" spans="1:41" x14ac:dyDescent="0.25">
      <c r="A254" s="1">
        <v>38439</v>
      </c>
      <c r="B254">
        <v>75</v>
      </c>
      <c r="C254">
        <v>10145</v>
      </c>
      <c r="X254">
        <v>1</v>
      </c>
      <c r="Y254">
        <v>589</v>
      </c>
      <c r="AN254">
        <v>0</v>
      </c>
      <c r="AO254">
        <v>309</v>
      </c>
    </row>
    <row r="255" spans="1:41" x14ac:dyDescent="0.25">
      <c r="A255" s="1">
        <v>38440</v>
      </c>
      <c r="B255">
        <v>624</v>
      </c>
      <c r="C255">
        <v>10297</v>
      </c>
      <c r="X255">
        <v>26</v>
      </c>
      <c r="Y255">
        <v>615</v>
      </c>
      <c r="AN255">
        <v>0</v>
      </c>
      <c r="AO255">
        <v>309</v>
      </c>
    </row>
    <row r="256" spans="1:41" x14ac:dyDescent="0.25">
      <c r="A256" s="1">
        <v>38441</v>
      </c>
      <c r="B256">
        <v>486</v>
      </c>
      <c r="C256">
        <v>10324</v>
      </c>
      <c r="X256">
        <v>0</v>
      </c>
      <c r="Y256">
        <v>615</v>
      </c>
      <c r="AN256">
        <v>0</v>
      </c>
      <c r="AO256">
        <v>309</v>
      </c>
    </row>
    <row r="257" spans="1:41" x14ac:dyDescent="0.25">
      <c r="A257" s="1">
        <v>38442</v>
      </c>
      <c r="B257">
        <v>212</v>
      </c>
      <c r="C257">
        <v>10228</v>
      </c>
      <c r="X257">
        <v>0</v>
      </c>
      <c r="Y257">
        <v>615</v>
      </c>
      <c r="AN257">
        <v>0</v>
      </c>
      <c r="AO257">
        <v>309</v>
      </c>
    </row>
    <row r="258" spans="1:41" x14ac:dyDescent="0.25">
      <c r="A258" s="1">
        <v>38443</v>
      </c>
      <c r="B258">
        <v>962</v>
      </c>
      <c r="C258">
        <v>10557</v>
      </c>
      <c r="X258">
        <v>0</v>
      </c>
      <c r="Y258">
        <v>615</v>
      </c>
      <c r="AN258">
        <v>0</v>
      </c>
      <c r="AO258">
        <v>309</v>
      </c>
    </row>
    <row r="259" spans="1:41" x14ac:dyDescent="0.25">
      <c r="A259" s="1">
        <v>38446</v>
      </c>
      <c r="B259">
        <v>511</v>
      </c>
      <c r="C259">
        <v>10847</v>
      </c>
      <c r="X259">
        <v>50</v>
      </c>
      <c r="Y259">
        <v>665</v>
      </c>
      <c r="AN259">
        <v>0</v>
      </c>
      <c r="AO259">
        <v>309</v>
      </c>
    </row>
    <row r="260" spans="1:41" x14ac:dyDescent="0.25">
      <c r="A260" s="1">
        <v>38447</v>
      </c>
      <c r="B260">
        <v>633</v>
      </c>
      <c r="C260">
        <v>10631</v>
      </c>
      <c r="X260">
        <v>0</v>
      </c>
      <c r="Y260">
        <v>665</v>
      </c>
      <c r="AN260">
        <v>50</v>
      </c>
      <c r="AO260">
        <v>359</v>
      </c>
    </row>
    <row r="261" spans="1:41" x14ac:dyDescent="0.25">
      <c r="A261" s="1">
        <v>38448</v>
      </c>
      <c r="B261">
        <v>515</v>
      </c>
      <c r="C261">
        <v>10772</v>
      </c>
      <c r="X261">
        <v>0</v>
      </c>
      <c r="Y261">
        <v>665</v>
      </c>
      <c r="AN261">
        <v>0</v>
      </c>
      <c r="AO261">
        <v>359</v>
      </c>
    </row>
    <row r="262" spans="1:41" x14ac:dyDescent="0.25">
      <c r="A262" s="1">
        <v>38449</v>
      </c>
      <c r="B262">
        <v>577</v>
      </c>
      <c r="C262">
        <v>10900</v>
      </c>
      <c r="X262">
        <v>15</v>
      </c>
      <c r="Y262">
        <v>680</v>
      </c>
      <c r="AN262">
        <v>0</v>
      </c>
      <c r="AO262">
        <v>359</v>
      </c>
    </row>
    <row r="263" spans="1:41" x14ac:dyDescent="0.25">
      <c r="A263" s="1">
        <v>38450</v>
      </c>
      <c r="B263">
        <v>274</v>
      </c>
      <c r="C263">
        <v>11067</v>
      </c>
      <c r="X263">
        <v>2</v>
      </c>
      <c r="Y263">
        <v>682</v>
      </c>
      <c r="AN263">
        <v>0</v>
      </c>
      <c r="AO263">
        <v>359</v>
      </c>
    </row>
    <row r="264" spans="1:41" x14ac:dyDescent="0.25">
      <c r="A264" s="1">
        <v>38453</v>
      </c>
      <c r="B264">
        <v>373</v>
      </c>
      <c r="C264">
        <v>11181</v>
      </c>
      <c r="X264">
        <v>0</v>
      </c>
      <c r="Y264">
        <v>682</v>
      </c>
      <c r="AN264">
        <v>0</v>
      </c>
      <c r="AO264">
        <v>359</v>
      </c>
    </row>
    <row r="265" spans="1:41" x14ac:dyDescent="0.25">
      <c r="A265" s="1">
        <v>38454</v>
      </c>
      <c r="B265">
        <v>763</v>
      </c>
      <c r="C265">
        <v>11459</v>
      </c>
      <c r="X265">
        <v>0</v>
      </c>
      <c r="Y265">
        <v>682</v>
      </c>
      <c r="AN265">
        <v>10</v>
      </c>
      <c r="AO265">
        <v>359</v>
      </c>
    </row>
    <row r="266" spans="1:41" x14ac:dyDescent="0.25">
      <c r="A266" s="1">
        <v>38455</v>
      </c>
      <c r="B266">
        <v>227</v>
      </c>
      <c r="C266">
        <v>11527</v>
      </c>
      <c r="X266">
        <v>104</v>
      </c>
      <c r="Y266">
        <v>719</v>
      </c>
      <c r="AN266">
        <v>0</v>
      </c>
      <c r="AO266">
        <v>349</v>
      </c>
    </row>
    <row r="267" spans="1:41" x14ac:dyDescent="0.25">
      <c r="A267" s="1">
        <v>38456</v>
      </c>
      <c r="B267">
        <v>237</v>
      </c>
      <c r="C267">
        <v>11281</v>
      </c>
      <c r="X267">
        <v>8</v>
      </c>
      <c r="Y267">
        <v>719</v>
      </c>
      <c r="AN267">
        <v>0</v>
      </c>
      <c r="AO267">
        <v>349</v>
      </c>
    </row>
    <row r="268" spans="1:41" x14ac:dyDescent="0.25">
      <c r="A268" s="1">
        <v>38457</v>
      </c>
      <c r="B268">
        <v>839</v>
      </c>
      <c r="C268">
        <v>11371</v>
      </c>
      <c r="X268">
        <v>145</v>
      </c>
      <c r="Y268">
        <v>850</v>
      </c>
      <c r="AN268">
        <v>0</v>
      </c>
      <c r="AO268">
        <v>349</v>
      </c>
    </row>
    <row r="269" spans="1:41" x14ac:dyDescent="0.25">
      <c r="A269" s="1">
        <v>38460</v>
      </c>
      <c r="B269">
        <v>1377</v>
      </c>
      <c r="C269">
        <v>11495</v>
      </c>
      <c r="X269">
        <v>22</v>
      </c>
      <c r="Y269">
        <v>870</v>
      </c>
      <c r="AN269">
        <v>21</v>
      </c>
      <c r="AO269">
        <v>321</v>
      </c>
    </row>
    <row r="270" spans="1:41" x14ac:dyDescent="0.25">
      <c r="A270" s="1">
        <v>38461</v>
      </c>
      <c r="B270">
        <v>198</v>
      </c>
      <c r="C270">
        <v>11981</v>
      </c>
      <c r="X270">
        <v>25</v>
      </c>
      <c r="Y270">
        <v>889</v>
      </c>
      <c r="AN270">
        <v>21</v>
      </c>
      <c r="AO270">
        <v>341</v>
      </c>
    </row>
    <row r="271" spans="1:41" x14ac:dyDescent="0.25">
      <c r="A271" s="1">
        <v>38462</v>
      </c>
      <c r="B271">
        <v>1713</v>
      </c>
      <c r="C271">
        <v>12037</v>
      </c>
      <c r="X271">
        <v>1</v>
      </c>
      <c r="Y271">
        <v>890</v>
      </c>
      <c r="AN271">
        <v>0</v>
      </c>
      <c r="AO271">
        <v>341</v>
      </c>
    </row>
    <row r="272" spans="1:41" x14ac:dyDescent="0.25">
      <c r="A272" s="1">
        <v>38463</v>
      </c>
      <c r="B272">
        <v>1086</v>
      </c>
      <c r="C272">
        <v>11987</v>
      </c>
      <c r="X272">
        <v>1</v>
      </c>
      <c r="Y272">
        <v>891</v>
      </c>
      <c r="AN272">
        <v>0</v>
      </c>
      <c r="AO272">
        <v>341</v>
      </c>
    </row>
    <row r="273" spans="1:47" x14ac:dyDescent="0.25">
      <c r="A273" s="1">
        <v>38464</v>
      </c>
      <c r="B273">
        <v>1039</v>
      </c>
      <c r="C273">
        <v>11964</v>
      </c>
      <c r="X273">
        <v>1</v>
      </c>
      <c r="Y273">
        <v>892</v>
      </c>
      <c r="AN273">
        <v>0</v>
      </c>
      <c r="AO273">
        <v>341</v>
      </c>
    </row>
    <row r="274" spans="1:47" x14ac:dyDescent="0.25">
      <c r="A274" s="1">
        <v>38467</v>
      </c>
      <c r="B274">
        <v>473</v>
      </c>
      <c r="C274">
        <v>11621</v>
      </c>
      <c r="X274">
        <v>10</v>
      </c>
      <c r="Y274">
        <v>799</v>
      </c>
      <c r="AN274">
        <v>0</v>
      </c>
      <c r="AO274">
        <v>340</v>
      </c>
      <c r="AT274">
        <v>10</v>
      </c>
      <c r="AU274">
        <v>10</v>
      </c>
    </row>
    <row r="275" spans="1:47" x14ac:dyDescent="0.25">
      <c r="A275" s="1">
        <v>38468</v>
      </c>
      <c r="B275">
        <v>117</v>
      </c>
      <c r="C275">
        <v>11742</v>
      </c>
      <c r="X275">
        <v>1</v>
      </c>
      <c r="Y275">
        <v>800</v>
      </c>
      <c r="AN275">
        <v>0</v>
      </c>
      <c r="AO275">
        <v>340</v>
      </c>
      <c r="AT275">
        <v>5</v>
      </c>
      <c r="AU275">
        <v>15</v>
      </c>
    </row>
    <row r="276" spans="1:47" x14ac:dyDescent="0.25">
      <c r="A276" s="1">
        <v>38469</v>
      </c>
      <c r="B276">
        <v>248</v>
      </c>
      <c r="C276">
        <v>11779</v>
      </c>
      <c r="X276">
        <v>5</v>
      </c>
      <c r="Y276">
        <v>805</v>
      </c>
      <c r="AN276">
        <v>0</v>
      </c>
      <c r="AO276">
        <v>340</v>
      </c>
      <c r="AT276">
        <v>20</v>
      </c>
      <c r="AU276">
        <v>35</v>
      </c>
    </row>
    <row r="277" spans="1:47" x14ac:dyDescent="0.25">
      <c r="A277" s="1">
        <v>38470</v>
      </c>
      <c r="B277">
        <v>339</v>
      </c>
      <c r="C277">
        <v>11877</v>
      </c>
      <c r="X277">
        <v>2</v>
      </c>
      <c r="Y277">
        <v>802</v>
      </c>
      <c r="AN277">
        <v>0</v>
      </c>
      <c r="AO277">
        <v>340</v>
      </c>
      <c r="AT277">
        <v>15</v>
      </c>
      <c r="AU277">
        <v>50</v>
      </c>
    </row>
    <row r="278" spans="1:47" x14ac:dyDescent="0.25">
      <c r="A278" s="1">
        <v>38471</v>
      </c>
      <c r="B278">
        <v>431</v>
      </c>
      <c r="C278">
        <v>11993</v>
      </c>
      <c r="X278">
        <v>42</v>
      </c>
      <c r="Y278">
        <v>843</v>
      </c>
      <c r="AN278">
        <v>50</v>
      </c>
      <c r="AO278">
        <v>370</v>
      </c>
      <c r="AT278">
        <v>10</v>
      </c>
      <c r="AU278">
        <v>60</v>
      </c>
    </row>
    <row r="279" spans="1:47" x14ac:dyDescent="0.25">
      <c r="A279" s="1">
        <v>38474</v>
      </c>
      <c r="B279">
        <v>199</v>
      </c>
      <c r="C279">
        <v>12148</v>
      </c>
      <c r="X279">
        <v>6</v>
      </c>
      <c r="Y279">
        <v>845</v>
      </c>
      <c r="AN279">
        <v>0</v>
      </c>
      <c r="AO279">
        <v>370</v>
      </c>
      <c r="AT279">
        <v>10</v>
      </c>
      <c r="AU279">
        <v>70</v>
      </c>
    </row>
    <row r="280" spans="1:47" x14ac:dyDescent="0.25">
      <c r="A280" s="1">
        <v>38475</v>
      </c>
      <c r="B280">
        <v>383</v>
      </c>
      <c r="C280">
        <v>12262</v>
      </c>
      <c r="X280">
        <v>2</v>
      </c>
      <c r="Y280">
        <v>847</v>
      </c>
      <c r="AN280">
        <v>20</v>
      </c>
      <c r="AO280">
        <v>390</v>
      </c>
      <c r="AT280">
        <v>10</v>
      </c>
      <c r="AU280">
        <v>80</v>
      </c>
    </row>
    <row r="281" spans="1:47" x14ac:dyDescent="0.25">
      <c r="A281" s="1">
        <v>38476</v>
      </c>
      <c r="B281">
        <v>4004</v>
      </c>
      <c r="C281">
        <v>14551</v>
      </c>
      <c r="X281">
        <v>5</v>
      </c>
      <c r="Y281">
        <v>852</v>
      </c>
      <c r="AN281">
        <v>0</v>
      </c>
      <c r="AO281">
        <v>370</v>
      </c>
      <c r="AT281">
        <v>20</v>
      </c>
      <c r="AU281">
        <v>100</v>
      </c>
    </row>
    <row r="282" spans="1:47" x14ac:dyDescent="0.25">
      <c r="A282" s="1">
        <v>38477</v>
      </c>
      <c r="B282">
        <v>1518</v>
      </c>
      <c r="C282">
        <v>12404</v>
      </c>
      <c r="X282">
        <v>76</v>
      </c>
      <c r="Y282">
        <v>928</v>
      </c>
      <c r="AN282">
        <v>0</v>
      </c>
      <c r="AO282">
        <v>370</v>
      </c>
      <c r="AT282">
        <v>5</v>
      </c>
      <c r="AU282">
        <v>100</v>
      </c>
    </row>
    <row r="283" spans="1:47" x14ac:dyDescent="0.25">
      <c r="A283" s="1">
        <v>38478</v>
      </c>
      <c r="B283">
        <v>205</v>
      </c>
      <c r="C283">
        <v>12395</v>
      </c>
      <c r="X283">
        <v>1</v>
      </c>
      <c r="Y283">
        <v>928</v>
      </c>
      <c r="AN283">
        <v>0</v>
      </c>
      <c r="AO283">
        <v>370</v>
      </c>
      <c r="AT283">
        <v>20</v>
      </c>
      <c r="AU283">
        <v>120</v>
      </c>
    </row>
    <row r="284" spans="1:47" x14ac:dyDescent="0.25">
      <c r="A284" s="1">
        <v>38481</v>
      </c>
      <c r="B284">
        <v>309</v>
      </c>
      <c r="C284">
        <v>12444</v>
      </c>
      <c r="X284">
        <v>6</v>
      </c>
      <c r="Y284">
        <v>846</v>
      </c>
      <c r="AN284">
        <v>0</v>
      </c>
      <c r="AO284">
        <v>370</v>
      </c>
      <c r="AT284">
        <v>0</v>
      </c>
      <c r="AU284">
        <v>115</v>
      </c>
    </row>
    <row r="285" spans="1:47" x14ac:dyDescent="0.25">
      <c r="A285" s="1">
        <v>38482</v>
      </c>
      <c r="B285">
        <v>668</v>
      </c>
      <c r="C285">
        <v>12652</v>
      </c>
      <c r="X285">
        <v>0</v>
      </c>
      <c r="Y285">
        <v>846</v>
      </c>
      <c r="AN285">
        <v>0</v>
      </c>
      <c r="AO285">
        <v>370</v>
      </c>
      <c r="AT285">
        <v>20</v>
      </c>
      <c r="AU285">
        <v>135</v>
      </c>
    </row>
    <row r="286" spans="1:47" x14ac:dyDescent="0.25">
      <c r="A286" s="1">
        <v>38483</v>
      </c>
      <c r="B286">
        <v>2115</v>
      </c>
      <c r="C286">
        <v>13545</v>
      </c>
      <c r="X286">
        <v>71</v>
      </c>
      <c r="Y286">
        <v>917</v>
      </c>
      <c r="AN286">
        <v>0</v>
      </c>
      <c r="AO286">
        <v>370</v>
      </c>
      <c r="AT286">
        <v>10</v>
      </c>
      <c r="AU286">
        <v>145</v>
      </c>
    </row>
    <row r="287" spans="1:47" x14ac:dyDescent="0.25">
      <c r="A287" s="1">
        <v>38484</v>
      </c>
      <c r="B287">
        <v>900</v>
      </c>
      <c r="C287">
        <v>14150</v>
      </c>
      <c r="X287">
        <v>21</v>
      </c>
      <c r="Y287">
        <v>938</v>
      </c>
      <c r="AN287">
        <v>0</v>
      </c>
      <c r="AO287">
        <v>370</v>
      </c>
      <c r="AT287">
        <v>68</v>
      </c>
      <c r="AU287">
        <v>208</v>
      </c>
    </row>
    <row r="288" spans="1:47" x14ac:dyDescent="0.25">
      <c r="A288" s="1">
        <v>38485</v>
      </c>
      <c r="B288">
        <v>923</v>
      </c>
      <c r="C288">
        <v>14572</v>
      </c>
      <c r="X288">
        <v>23</v>
      </c>
      <c r="Y288">
        <v>961</v>
      </c>
      <c r="AN288">
        <v>0</v>
      </c>
      <c r="AO288">
        <v>370</v>
      </c>
      <c r="AT288">
        <v>48</v>
      </c>
      <c r="AU288">
        <v>246</v>
      </c>
    </row>
    <row r="289" spans="1:47" x14ac:dyDescent="0.25">
      <c r="A289" s="1">
        <v>38488</v>
      </c>
      <c r="B289">
        <v>911</v>
      </c>
      <c r="C289">
        <v>14557</v>
      </c>
      <c r="X289">
        <v>0</v>
      </c>
      <c r="Y289">
        <v>961</v>
      </c>
      <c r="AN289">
        <v>0</v>
      </c>
      <c r="AO289">
        <v>370</v>
      </c>
      <c r="AT289">
        <v>0</v>
      </c>
      <c r="AU289">
        <v>246</v>
      </c>
    </row>
    <row r="290" spans="1:47" x14ac:dyDescent="0.25">
      <c r="A290" s="1">
        <v>38489</v>
      </c>
      <c r="B290">
        <v>1169</v>
      </c>
      <c r="C290">
        <v>14730</v>
      </c>
      <c r="X290">
        <v>0</v>
      </c>
      <c r="Y290">
        <v>956</v>
      </c>
      <c r="AN290">
        <v>0</v>
      </c>
      <c r="AO290">
        <v>370</v>
      </c>
      <c r="AT290">
        <v>30</v>
      </c>
      <c r="AU290">
        <v>228</v>
      </c>
    </row>
    <row r="291" spans="1:47" x14ac:dyDescent="0.25">
      <c r="A291" s="1">
        <v>38490</v>
      </c>
      <c r="B291">
        <v>628</v>
      </c>
      <c r="C291">
        <v>14726</v>
      </c>
      <c r="X291">
        <v>55</v>
      </c>
      <c r="Y291">
        <v>1009</v>
      </c>
      <c r="AN291">
        <v>0</v>
      </c>
      <c r="AO291">
        <v>370</v>
      </c>
      <c r="AT291">
        <v>110</v>
      </c>
      <c r="AU291">
        <v>338</v>
      </c>
    </row>
    <row r="292" spans="1:47" x14ac:dyDescent="0.25">
      <c r="A292" s="1">
        <v>38491</v>
      </c>
      <c r="B292">
        <v>894</v>
      </c>
      <c r="C292">
        <v>11458</v>
      </c>
      <c r="X292">
        <v>66</v>
      </c>
      <c r="Y292">
        <v>1038</v>
      </c>
      <c r="AN292">
        <v>0</v>
      </c>
      <c r="AO292">
        <v>370</v>
      </c>
      <c r="AT292">
        <v>60</v>
      </c>
      <c r="AU292">
        <v>398</v>
      </c>
    </row>
    <row r="293" spans="1:47" x14ac:dyDescent="0.25">
      <c r="A293" s="1">
        <v>38492</v>
      </c>
      <c r="B293">
        <v>655</v>
      </c>
      <c r="C293">
        <v>11843</v>
      </c>
      <c r="X293">
        <v>26</v>
      </c>
      <c r="Y293">
        <v>1034</v>
      </c>
      <c r="AN293">
        <v>0</v>
      </c>
      <c r="AO293">
        <v>370</v>
      </c>
      <c r="AT293">
        <v>90</v>
      </c>
      <c r="AU293">
        <v>488</v>
      </c>
    </row>
    <row r="294" spans="1:47" x14ac:dyDescent="0.25">
      <c r="A294" s="1">
        <v>38495</v>
      </c>
      <c r="B294">
        <v>434</v>
      </c>
      <c r="C294">
        <v>11586</v>
      </c>
      <c r="X294">
        <v>7</v>
      </c>
      <c r="Y294">
        <v>1034</v>
      </c>
      <c r="AN294">
        <v>0</v>
      </c>
      <c r="AO294">
        <v>320</v>
      </c>
      <c r="AT294">
        <v>210</v>
      </c>
      <c r="AU294">
        <v>698</v>
      </c>
    </row>
    <row r="295" spans="1:47" x14ac:dyDescent="0.25">
      <c r="A295" s="1">
        <v>38496</v>
      </c>
      <c r="B295">
        <v>128</v>
      </c>
      <c r="C295">
        <v>11093</v>
      </c>
      <c r="X295">
        <v>3</v>
      </c>
      <c r="Y295">
        <v>1034</v>
      </c>
      <c r="AN295">
        <v>0</v>
      </c>
      <c r="AO295">
        <v>320</v>
      </c>
      <c r="AT295">
        <v>20</v>
      </c>
      <c r="AU295">
        <v>718</v>
      </c>
    </row>
    <row r="296" spans="1:47" x14ac:dyDescent="0.25">
      <c r="A296" s="1">
        <v>38497</v>
      </c>
      <c r="B296">
        <v>220</v>
      </c>
      <c r="C296">
        <v>10625</v>
      </c>
      <c r="X296">
        <v>40</v>
      </c>
      <c r="Y296">
        <v>1074</v>
      </c>
      <c r="AN296">
        <v>0</v>
      </c>
      <c r="AO296">
        <v>320</v>
      </c>
      <c r="AT296">
        <v>54</v>
      </c>
      <c r="AU296">
        <v>772</v>
      </c>
    </row>
    <row r="297" spans="1:47" x14ac:dyDescent="0.25">
      <c r="A297" s="1">
        <v>38498</v>
      </c>
      <c r="B297">
        <v>692</v>
      </c>
      <c r="C297">
        <v>10823</v>
      </c>
      <c r="X297">
        <v>0</v>
      </c>
      <c r="Y297">
        <v>1074</v>
      </c>
      <c r="AN297">
        <v>0</v>
      </c>
      <c r="AO297">
        <v>320</v>
      </c>
      <c r="AT297">
        <v>30</v>
      </c>
      <c r="AU297">
        <v>802</v>
      </c>
    </row>
    <row r="298" spans="1:47" x14ac:dyDescent="0.25">
      <c r="A298" s="1">
        <v>38499</v>
      </c>
      <c r="B298">
        <v>50</v>
      </c>
      <c r="C298">
        <v>10211</v>
      </c>
      <c r="X298">
        <v>0</v>
      </c>
      <c r="Y298">
        <v>984</v>
      </c>
      <c r="AN298">
        <v>0</v>
      </c>
      <c r="AO298">
        <v>320</v>
      </c>
      <c r="AT298">
        <v>0</v>
      </c>
      <c r="AU298">
        <v>682</v>
      </c>
    </row>
    <row r="299" spans="1:47" x14ac:dyDescent="0.25">
      <c r="A299" s="1">
        <v>38503</v>
      </c>
      <c r="B299">
        <v>96</v>
      </c>
      <c r="C299">
        <v>10969</v>
      </c>
      <c r="X299">
        <v>0</v>
      </c>
      <c r="Y299">
        <v>984</v>
      </c>
      <c r="AN299">
        <v>0</v>
      </c>
      <c r="AO299">
        <v>320</v>
      </c>
      <c r="AT299">
        <v>0</v>
      </c>
      <c r="AU299">
        <v>682</v>
      </c>
    </row>
    <row r="300" spans="1:47" x14ac:dyDescent="0.25">
      <c r="A300" s="1">
        <v>38504</v>
      </c>
      <c r="B300">
        <v>350</v>
      </c>
      <c r="C300">
        <v>11038</v>
      </c>
      <c r="X300">
        <v>1</v>
      </c>
      <c r="Y300">
        <v>985</v>
      </c>
      <c r="AN300">
        <v>0</v>
      </c>
      <c r="AO300">
        <v>320</v>
      </c>
      <c r="AT300">
        <v>260</v>
      </c>
      <c r="AU300">
        <v>942</v>
      </c>
    </row>
    <row r="301" spans="1:47" x14ac:dyDescent="0.25">
      <c r="A301" s="1">
        <v>38505</v>
      </c>
      <c r="B301">
        <v>354</v>
      </c>
      <c r="C301">
        <v>11337</v>
      </c>
      <c r="X301">
        <v>0</v>
      </c>
      <c r="Y301">
        <v>985</v>
      </c>
      <c r="AN301">
        <v>0</v>
      </c>
      <c r="AO301">
        <v>320</v>
      </c>
      <c r="AT301">
        <v>1</v>
      </c>
      <c r="AU301">
        <v>943</v>
      </c>
    </row>
    <row r="302" spans="1:47" x14ac:dyDescent="0.25">
      <c r="A302" s="1">
        <v>38506</v>
      </c>
      <c r="B302">
        <v>541</v>
      </c>
      <c r="C302">
        <v>10606</v>
      </c>
      <c r="X302">
        <v>50</v>
      </c>
      <c r="Y302">
        <v>1035</v>
      </c>
      <c r="AN302">
        <v>0</v>
      </c>
      <c r="AO302">
        <v>320</v>
      </c>
      <c r="AT302">
        <v>0</v>
      </c>
      <c r="AU302">
        <v>743</v>
      </c>
    </row>
    <row r="303" spans="1:47" x14ac:dyDescent="0.25">
      <c r="A303" s="1">
        <v>38509</v>
      </c>
      <c r="B303">
        <v>250</v>
      </c>
      <c r="C303">
        <v>11650</v>
      </c>
      <c r="X303">
        <v>50</v>
      </c>
      <c r="Y303">
        <v>1085</v>
      </c>
      <c r="AN303">
        <v>0</v>
      </c>
      <c r="AO303">
        <v>320</v>
      </c>
      <c r="AT303">
        <v>0</v>
      </c>
      <c r="AU303">
        <v>743</v>
      </c>
    </row>
    <row r="304" spans="1:47" x14ac:dyDescent="0.25">
      <c r="A304" s="1">
        <v>38510</v>
      </c>
      <c r="B304">
        <v>865</v>
      </c>
      <c r="C304">
        <v>12318</v>
      </c>
      <c r="X304">
        <v>0</v>
      </c>
      <c r="Y304">
        <v>1085</v>
      </c>
      <c r="AN304">
        <v>10</v>
      </c>
      <c r="AO304">
        <v>320</v>
      </c>
      <c r="AT304">
        <v>20</v>
      </c>
      <c r="AU304">
        <v>743</v>
      </c>
    </row>
    <row r="305" spans="1:47" x14ac:dyDescent="0.25">
      <c r="A305" s="1">
        <v>38511</v>
      </c>
      <c r="B305">
        <v>1117</v>
      </c>
      <c r="C305">
        <v>12454</v>
      </c>
      <c r="X305">
        <v>0</v>
      </c>
      <c r="Y305">
        <v>1085</v>
      </c>
      <c r="AN305">
        <v>0</v>
      </c>
      <c r="AO305">
        <v>320</v>
      </c>
      <c r="AT305">
        <v>121</v>
      </c>
      <c r="AU305">
        <v>804</v>
      </c>
    </row>
    <row r="306" spans="1:47" x14ac:dyDescent="0.25">
      <c r="A306" s="1">
        <v>38512</v>
      </c>
      <c r="B306">
        <v>1219</v>
      </c>
      <c r="C306">
        <v>12613</v>
      </c>
      <c r="X306">
        <v>0</v>
      </c>
      <c r="Y306">
        <v>1085</v>
      </c>
      <c r="AN306">
        <v>0</v>
      </c>
      <c r="AO306">
        <v>310</v>
      </c>
      <c r="AT306">
        <v>300</v>
      </c>
      <c r="AU306">
        <v>914</v>
      </c>
    </row>
    <row r="307" spans="1:47" x14ac:dyDescent="0.25">
      <c r="A307" s="1">
        <v>38513</v>
      </c>
      <c r="B307">
        <v>182</v>
      </c>
      <c r="C307">
        <v>12741</v>
      </c>
      <c r="X307">
        <v>0</v>
      </c>
      <c r="Y307">
        <v>1085</v>
      </c>
      <c r="AN307">
        <v>0</v>
      </c>
      <c r="AO307">
        <v>310</v>
      </c>
      <c r="AT307">
        <v>150</v>
      </c>
      <c r="AU307">
        <v>954</v>
      </c>
    </row>
    <row r="308" spans="1:47" x14ac:dyDescent="0.25">
      <c r="A308" s="1">
        <v>38516</v>
      </c>
      <c r="B308">
        <v>931</v>
      </c>
      <c r="C308">
        <v>11959</v>
      </c>
      <c r="X308">
        <v>0</v>
      </c>
      <c r="Y308">
        <v>1085</v>
      </c>
      <c r="AN308">
        <v>0</v>
      </c>
      <c r="AO308">
        <v>310</v>
      </c>
      <c r="AT308">
        <v>110</v>
      </c>
      <c r="AU308">
        <v>964</v>
      </c>
    </row>
    <row r="309" spans="1:47" x14ac:dyDescent="0.25">
      <c r="A309" s="1">
        <v>38517</v>
      </c>
      <c r="B309">
        <v>1136</v>
      </c>
      <c r="C309">
        <v>13152</v>
      </c>
      <c r="X309">
        <v>0</v>
      </c>
      <c r="Y309">
        <v>1085</v>
      </c>
      <c r="AN309">
        <v>0</v>
      </c>
      <c r="AO309">
        <v>310</v>
      </c>
      <c r="AT309">
        <v>160</v>
      </c>
      <c r="AU309">
        <v>783</v>
      </c>
    </row>
    <row r="310" spans="1:47" x14ac:dyDescent="0.25">
      <c r="A310" s="1">
        <v>38518</v>
      </c>
      <c r="B310">
        <v>315</v>
      </c>
      <c r="C310">
        <v>13387</v>
      </c>
      <c r="X310">
        <v>0</v>
      </c>
      <c r="Y310">
        <v>1085</v>
      </c>
      <c r="AN310">
        <v>0</v>
      </c>
      <c r="AO310">
        <v>310</v>
      </c>
      <c r="AT310">
        <v>0</v>
      </c>
      <c r="AU310">
        <v>783</v>
      </c>
    </row>
    <row r="311" spans="1:47" x14ac:dyDescent="0.25">
      <c r="A311" s="1">
        <v>38519</v>
      </c>
      <c r="B311">
        <v>487</v>
      </c>
      <c r="C311">
        <v>10930</v>
      </c>
      <c r="X311">
        <v>3</v>
      </c>
      <c r="Y311">
        <v>1088</v>
      </c>
      <c r="AN311">
        <v>0</v>
      </c>
      <c r="AO311">
        <v>310</v>
      </c>
      <c r="AT311">
        <v>0</v>
      </c>
      <c r="AU311">
        <v>611</v>
      </c>
    </row>
    <row r="312" spans="1:47" x14ac:dyDescent="0.25">
      <c r="A312" s="1">
        <v>38520</v>
      </c>
      <c r="B312">
        <v>226</v>
      </c>
      <c r="C312">
        <v>11448</v>
      </c>
      <c r="X312">
        <v>0</v>
      </c>
      <c r="Y312">
        <v>1088</v>
      </c>
      <c r="AN312">
        <v>0</v>
      </c>
      <c r="AO312">
        <v>310</v>
      </c>
      <c r="AT312">
        <v>10</v>
      </c>
      <c r="AU312">
        <v>621</v>
      </c>
    </row>
    <row r="313" spans="1:47" x14ac:dyDescent="0.25">
      <c r="A313" s="1">
        <v>38523</v>
      </c>
      <c r="B313">
        <v>18</v>
      </c>
      <c r="C313">
        <v>10321</v>
      </c>
      <c r="X313">
        <v>10</v>
      </c>
      <c r="Y313">
        <v>704</v>
      </c>
      <c r="AN313">
        <v>0</v>
      </c>
      <c r="AO313">
        <v>100</v>
      </c>
      <c r="AT313">
        <v>0</v>
      </c>
      <c r="AU313">
        <v>621</v>
      </c>
    </row>
    <row r="314" spans="1:47" x14ac:dyDescent="0.25">
      <c r="A314" s="1">
        <v>38524</v>
      </c>
      <c r="B314">
        <v>152</v>
      </c>
      <c r="C314">
        <v>11509</v>
      </c>
      <c r="X314">
        <v>2</v>
      </c>
      <c r="Y314">
        <v>696</v>
      </c>
      <c r="AN314">
        <v>0</v>
      </c>
      <c r="AO314">
        <v>100</v>
      </c>
      <c r="AT314">
        <v>25</v>
      </c>
      <c r="AU314">
        <v>646</v>
      </c>
    </row>
    <row r="315" spans="1:47" x14ac:dyDescent="0.25">
      <c r="A315" s="1">
        <v>38525</v>
      </c>
      <c r="B315">
        <v>204</v>
      </c>
      <c r="C315">
        <v>11580</v>
      </c>
      <c r="X315">
        <v>225</v>
      </c>
      <c r="Y315">
        <v>761</v>
      </c>
      <c r="AN315">
        <v>0</v>
      </c>
      <c r="AO315">
        <v>100</v>
      </c>
      <c r="AT315">
        <v>0</v>
      </c>
      <c r="AU315">
        <v>646</v>
      </c>
    </row>
    <row r="316" spans="1:47" x14ac:dyDescent="0.25">
      <c r="A316" s="1">
        <v>38526</v>
      </c>
      <c r="B316">
        <v>420</v>
      </c>
      <c r="C316">
        <v>11623</v>
      </c>
      <c r="X316">
        <v>25</v>
      </c>
      <c r="Y316">
        <v>786</v>
      </c>
      <c r="AN316">
        <v>0</v>
      </c>
      <c r="AO316">
        <v>100</v>
      </c>
      <c r="AT316">
        <v>20</v>
      </c>
      <c r="AU316">
        <v>666</v>
      </c>
    </row>
    <row r="317" spans="1:47" x14ac:dyDescent="0.25">
      <c r="A317" s="1">
        <v>38527</v>
      </c>
      <c r="B317">
        <v>358</v>
      </c>
      <c r="C317">
        <v>12086</v>
      </c>
      <c r="X317">
        <v>41</v>
      </c>
      <c r="Y317">
        <v>835</v>
      </c>
      <c r="AN317">
        <v>0</v>
      </c>
      <c r="AO317">
        <v>100</v>
      </c>
      <c r="AT317">
        <v>0</v>
      </c>
      <c r="AU317">
        <v>666</v>
      </c>
    </row>
    <row r="318" spans="1:47" x14ac:dyDescent="0.25">
      <c r="A318" s="1">
        <v>38530</v>
      </c>
      <c r="B318">
        <v>160</v>
      </c>
      <c r="C318">
        <v>12191</v>
      </c>
      <c r="X318">
        <v>20</v>
      </c>
      <c r="Y318">
        <v>855</v>
      </c>
      <c r="AN318">
        <v>0</v>
      </c>
      <c r="AO318">
        <v>100</v>
      </c>
      <c r="AT318">
        <v>30</v>
      </c>
      <c r="AU318">
        <v>691</v>
      </c>
    </row>
    <row r="319" spans="1:47" x14ac:dyDescent="0.25">
      <c r="A319" s="1">
        <v>38531</v>
      </c>
      <c r="B319">
        <v>52</v>
      </c>
      <c r="C319">
        <v>12210</v>
      </c>
      <c r="X319">
        <v>0</v>
      </c>
      <c r="Y319">
        <v>854</v>
      </c>
      <c r="AN319">
        <v>0</v>
      </c>
      <c r="AO319">
        <v>100</v>
      </c>
      <c r="AT319">
        <v>20</v>
      </c>
      <c r="AU319">
        <v>656</v>
      </c>
    </row>
    <row r="320" spans="1:47" x14ac:dyDescent="0.25">
      <c r="A320" s="1">
        <v>38532</v>
      </c>
      <c r="B320">
        <v>388</v>
      </c>
      <c r="C320">
        <v>12487</v>
      </c>
      <c r="X320">
        <v>0</v>
      </c>
      <c r="Y320">
        <v>854</v>
      </c>
      <c r="AN320">
        <v>0</v>
      </c>
      <c r="AO320">
        <v>100</v>
      </c>
      <c r="AT320">
        <v>30</v>
      </c>
      <c r="AU320">
        <v>686</v>
      </c>
    </row>
    <row r="321" spans="1:47" x14ac:dyDescent="0.25">
      <c r="A321" s="1">
        <v>38533</v>
      </c>
      <c r="B321">
        <v>149</v>
      </c>
      <c r="C321">
        <v>12544</v>
      </c>
      <c r="X321">
        <v>0</v>
      </c>
      <c r="Y321">
        <v>854</v>
      </c>
      <c r="AN321">
        <v>0</v>
      </c>
      <c r="AO321">
        <v>100</v>
      </c>
      <c r="AT321">
        <v>0</v>
      </c>
      <c r="AU321">
        <v>666</v>
      </c>
    </row>
    <row r="322" spans="1:47" x14ac:dyDescent="0.25">
      <c r="A322" s="1">
        <v>38534</v>
      </c>
      <c r="B322">
        <v>42</v>
      </c>
      <c r="C322">
        <v>11391</v>
      </c>
      <c r="X322">
        <v>0</v>
      </c>
      <c r="Y322">
        <v>854</v>
      </c>
      <c r="AN322">
        <v>0</v>
      </c>
      <c r="AO322">
        <v>100</v>
      </c>
      <c r="AT322">
        <v>0</v>
      </c>
      <c r="AU322">
        <v>666</v>
      </c>
    </row>
    <row r="323" spans="1:47" x14ac:dyDescent="0.25">
      <c r="A323" s="1">
        <v>38538</v>
      </c>
      <c r="B323">
        <v>78</v>
      </c>
      <c r="C323">
        <v>12395</v>
      </c>
      <c r="X323">
        <v>0</v>
      </c>
      <c r="Y323">
        <v>854</v>
      </c>
      <c r="AN323">
        <v>0</v>
      </c>
      <c r="AO323">
        <v>100</v>
      </c>
      <c r="AT323">
        <v>0</v>
      </c>
      <c r="AU323">
        <v>666</v>
      </c>
    </row>
    <row r="324" spans="1:47" x14ac:dyDescent="0.25">
      <c r="A324" s="1">
        <v>38539</v>
      </c>
      <c r="B324">
        <v>271</v>
      </c>
      <c r="C324">
        <v>12451</v>
      </c>
      <c r="X324">
        <v>0</v>
      </c>
      <c r="Y324">
        <v>854</v>
      </c>
      <c r="AN324">
        <v>0</v>
      </c>
      <c r="AO324">
        <v>100</v>
      </c>
      <c r="AT324">
        <v>0</v>
      </c>
      <c r="AU324">
        <v>666</v>
      </c>
    </row>
    <row r="325" spans="1:47" x14ac:dyDescent="0.25">
      <c r="A325" s="1">
        <v>38540</v>
      </c>
      <c r="B325">
        <v>419</v>
      </c>
      <c r="C325">
        <v>12664</v>
      </c>
      <c r="X325">
        <v>0</v>
      </c>
      <c r="Y325">
        <v>854</v>
      </c>
      <c r="AN325">
        <v>0</v>
      </c>
      <c r="AO325">
        <v>100</v>
      </c>
      <c r="AT325">
        <v>0</v>
      </c>
      <c r="AU325">
        <v>666</v>
      </c>
    </row>
    <row r="326" spans="1:47" x14ac:dyDescent="0.25">
      <c r="A326" s="1">
        <v>38541</v>
      </c>
      <c r="B326">
        <v>347</v>
      </c>
      <c r="C326">
        <v>12886</v>
      </c>
      <c r="X326">
        <v>30</v>
      </c>
      <c r="Y326">
        <v>884</v>
      </c>
      <c r="AN326">
        <v>0</v>
      </c>
      <c r="AO326">
        <v>100</v>
      </c>
      <c r="AT326">
        <v>0</v>
      </c>
      <c r="AU326">
        <v>666</v>
      </c>
    </row>
    <row r="327" spans="1:47" x14ac:dyDescent="0.25">
      <c r="A327" s="1">
        <v>38544</v>
      </c>
      <c r="B327">
        <v>406</v>
      </c>
      <c r="C327">
        <v>12712</v>
      </c>
      <c r="X327">
        <v>66</v>
      </c>
      <c r="Y327">
        <v>944</v>
      </c>
      <c r="AN327">
        <v>0</v>
      </c>
      <c r="AO327">
        <v>100</v>
      </c>
      <c r="AT327">
        <v>0</v>
      </c>
      <c r="AU327">
        <v>666</v>
      </c>
    </row>
    <row r="328" spans="1:47" x14ac:dyDescent="0.25">
      <c r="A328" s="1">
        <v>38545</v>
      </c>
      <c r="B328">
        <v>201</v>
      </c>
      <c r="C328">
        <v>12854</v>
      </c>
      <c r="X328">
        <v>0</v>
      </c>
      <c r="Y328">
        <v>944</v>
      </c>
      <c r="AN328">
        <v>0</v>
      </c>
      <c r="AO328">
        <v>100</v>
      </c>
      <c r="AT328">
        <v>10</v>
      </c>
      <c r="AU328">
        <v>671</v>
      </c>
    </row>
    <row r="329" spans="1:47" x14ac:dyDescent="0.25">
      <c r="A329" s="1">
        <v>38546</v>
      </c>
      <c r="B329">
        <v>2007</v>
      </c>
      <c r="C329">
        <v>11292</v>
      </c>
      <c r="X329">
        <v>0</v>
      </c>
      <c r="Y329">
        <v>944</v>
      </c>
      <c r="AN329">
        <v>0</v>
      </c>
      <c r="AO329">
        <v>100</v>
      </c>
      <c r="AT329">
        <v>0</v>
      </c>
      <c r="AU329">
        <v>671</v>
      </c>
    </row>
    <row r="330" spans="1:47" x14ac:dyDescent="0.25">
      <c r="A330" s="1">
        <v>38547</v>
      </c>
      <c r="B330">
        <v>241</v>
      </c>
      <c r="C330">
        <v>11497</v>
      </c>
      <c r="X330">
        <v>130</v>
      </c>
      <c r="Y330">
        <v>1024</v>
      </c>
      <c r="AN330">
        <v>0</v>
      </c>
      <c r="AO330">
        <v>100</v>
      </c>
      <c r="AT330">
        <v>30</v>
      </c>
      <c r="AU330">
        <v>671</v>
      </c>
    </row>
    <row r="331" spans="1:47" x14ac:dyDescent="0.25">
      <c r="A331" s="1">
        <v>38548</v>
      </c>
      <c r="B331">
        <v>259</v>
      </c>
      <c r="C331">
        <v>11642</v>
      </c>
      <c r="X331">
        <v>0</v>
      </c>
      <c r="Y331">
        <v>798</v>
      </c>
      <c r="AN331">
        <v>0</v>
      </c>
      <c r="AO331">
        <v>100</v>
      </c>
      <c r="AT331">
        <v>0</v>
      </c>
      <c r="AU331">
        <v>666</v>
      </c>
    </row>
    <row r="332" spans="1:47" x14ac:dyDescent="0.25">
      <c r="A332" s="1">
        <v>38551</v>
      </c>
      <c r="B332">
        <v>196</v>
      </c>
      <c r="C332">
        <v>11771</v>
      </c>
      <c r="X332">
        <v>0</v>
      </c>
      <c r="Y332">
        <v>798</v>
      </c>
      <c r="AN332">
        <v>10</v>
      </c>
      <c r="AO332">
        <v>110</v>
      </c>
      <c r="AT332">
        <v>10</v>
      </c>
      <c r="AU332">
        <v>666</v>
      </c>
    </row>
    <row r="333" spans="1:47" x14ac:dyDescent="0.25">
      <c r="A333" s="1">
        <v>38552</v>
      </c>
      <c r="B333">
        <v>227</v>
      </c>
      <c r="C333">
        <v>11922</v>
      </c>
      <c r="X333">
        <v>1</v>
      </c>
      <c r="Y333">
        <v>798</v>
      </c>
      <c r="AN333">
        <v>0</v>
      </c>
      <c r="AO333">
        <v>110</v>
      </c>
      <c r="AT333">
        <v>0</v>
      </c>
      <c r="AU333">
        <v>666</v>
      </c>
    </row>
    <row r="334" spans="1:47" x14ac:dyDescent="0.25">
      <c r="A334" s="1">
        <v>38553</v>
      </c>
      <c r="B334">
        <v>156</v>
      </c>
      <c r="C334">
        <v>11952</v>
      </c>
      <c r="X334">
        <v>36</v>
      </c>
      <c r="Y334">
        <v>808</v>
      </c>
      <c r="AN334">
        <v>0</v>
      </c>
      <c r="AO334">
        <v>110</v>
      </c>
      <c r="AT334">
        <v>20</v>
      </c>
      <c r="AU334">
        <v>676</v>
      </c>
    </row>
    <row r="335" spans="1:47" x14ac:dyDescent="0.25">
      <c r="A335" s="1">
        <v>38554</v>
      </c>
      <c r="B335">
        <v>318</v>
      </c>
      <c r="C335">
        <v>12148</v>
      </c>
      <c r="X335">
        <v>50</v>
      </c>
      <c r="Y335">
        <v>833</v>
      </c>
      <c r="AN335">
        <v>1</v>
      </c>
      <c r="AO335">
        <v>110</v>
      </c>
      <c r="AT335">
        <v>71</v>
      </c>
      <c r="AU335">
        <v>717</v>
      </c>
    </row>
    <row r="336" spans="1:47" x14ac:dyDescent="0.25">
      <c r="A336" s="1">
        <v>38555</v>
      </c>
      <c r="B336">
        <v>219</v>
      </c>
      <c r="C336">
        <v>12403</v>
      </c>
      <c r="X336">
        <v>0</v>
      </c>
      <c r="Y336">
        <v>822</v>
      </c>
      <c r="AN336">
        <v>0</v>
      </c>
      <c r="AO336">
        <v>110</v>
      </c>
      <c r="AT336">
        <v>10</v>
      </c>
      <c r="AU336">
        <v>707</v>
      </c>
    </row>
    <row r="337" spans="1:47" x14ac:dyDescent="0.25">
      <c r="A337" s="1">
        <v>38558</v>
      </c>
      <c r="B337">
        <v>245</v>
      </c>
      <c r="C337">
        <v>12067</v>
      </c>
      <c r="X337">
        <v>20</v>
      </c>
      <c r="Y337">
        <v>762</v>
      </c>
      <c r="AN337">
        <v>0</v>
      </c>
      <c r="AO337">
        <v>110</v>
      </c>
      <c r="AT337">
        <v>0</v>
      </c>
      <c r="AU337">
        <v>707</v>
      </c>
    </row>
    <row r="338" spans="1:47" x14ac:dyDescent="0.25">
      <c r="A338" s="1">
        <v>38559</v>
      </c>
      <c r="B338">
        <v>107</v>
      </c>
      <c r="C338">
        <v>11177</v>
      </c>
      <c r="X338">
        <v>0</v>
      </c>
      <c r="Y338">
        <v>742</v>
      </c>
      <c r="AN338">
        <v>0</v>
      </c>
      <c r="AO338">
        <v>110</v>
      </c>
      <c r="AT338">
        <v>18</v>
      </c>
      <c r="AU338">
        <v>708</v>
      </c>
    </row>
    <row r="339" spans="1:47" x14ac:dyDescent="0.25">
      <c r="A339" s="1">
        <v>38560</v>
      </c>
      <c r="B339">
        <v>280</v>
      </c>
      <c r="C339">
        <v>11303</v>
      </c>
      <c r="X339">
        <v>10</v>
      </c>
      <c r="Y339">
        <v>752</v>
      </c>
      <c r="AN339">
        <v>0</v>
      </c>
      <c r="AO339">
        <v>110</v>
      </c>
      <c r="AT339">
        <v>0</v>
      </c>
      <c r="AU339">
        <v>708</v>
      </c>
    </row>
    <row r="340" spans="1:47" x14ac:dyDescent="0.25">
      <c r="A340" s="1">
        <v>38561</v>
      </c>
      <c r="B340">
        <v>360</v>
      </c>
      <c r="C340">
        <v>11269</v>
      </c>
      <c r="X340">
        <v>21</v>
      </c>
      <c r="Y340">
        <v>773</v>
      </c>
      <c r="AN340">
        <v>0</v>
      </c>
      <c r="AO340">
        <v>110</v>
      </c>
      <c r="AT340">
        <v>53</v>
      </c>
      <c r="AU340">
        <v>758</v>
      </c>
    </row>
    <row r="341" spans="1:47" x14ac:dyDescent="0.25">
      <c r="A341" s="1">
        <v>38562</v>
      </c>
      <c r="B341">
        <v>365</v>
      </c>
      <c r="C341">
        <v>11266</v>
      </c>
      <c r="X341">
        <v>0</v>
      </c>
      <c r="Y341">
        <v>773</v>
      </c>
      <c r="AN341">
        <v>0</v>
      </c>
      <c r="AO341">
        <v>110</v>
      </c>
      <c r="AT341">
        <v>14</v>
      </c>
      <c r="AU341">
        <v>768</v>
      </c>
    </row>
    <row r="342" spans="1:47" x14ac:dyDescent="0.25">
      <c r="A342" s="1">
        <v>38565</v>
      </c>
      <c r="B342">
        <v>161</v>
      </c>
      <c r="C342">
        <v>11840</v>
      </c>
      <c r="X342">
        <v>0</v>
      </c>
      <c r="Y342">
        <v>753</v>
      </c>
      <c r="AN342">
        <v>0</v>
      </c>
      <c r="AO342">
        <v>110</v>
      </c>
      <c r="AT342">
        <v>34</v>
      </c>
      <c r="AU342">
        <v>797</v>
      </c>
    </row>
    <row r="343" spans="1:47" x14ac:dyDescent="0.25">
      <c r="A343" s="1">
        <v>38566</v>
      </c>
      <c r="B343">
        <v>76</v>
      </c>
      <c r="C343">
        <v>12178</v>
      </c>
      <c r="X343">
        <v>0</v>
      </c>
      <c r="Y343">
        <v>753</v>
      </c>
      <c r="AN343">
        <v>1</v>
      </c>
      <c r="AO343">
        <v>110</v>
      </c>
      <c r="AT343">
        <v>226</v>
      </c>
      <c r="AU343">
        <v>897</v>
      </c>
    </row>
    <row r="344" spans="1:47" x14ac:dyDescent="0.25">
      <c r="A344" s="1">
        <v>38567</v>
      </c>
      <c r="B344">
        <v>214</v>
      </c>
      <c r="C344">
        <v>12257</v>
      </c>
      <c r="X344">
        <v>15</v>
      </c>
      <c r="Y344">
        <v>723</v>
      </c>
      <c r="AN344">
        <v>0</v>
      </c>
      <c r="AO344">
        <v>110</v>
      </c>
      <c r="AT344">
        <v>20</v>
      </c>
      <c r="AU344">
        <v>743</v>
      </c>
    </row>
    <row r="345" spans="1:47" x14ac:dyDescent="0.25">
      <c r="A345" s="1">
        <v>38568</v>
      </c>
      <c r="B345">
        <v>350</v>
      </c>
      <c r="C345">
        <v>12422</v>
      </c>
      <c r="X345">
        <v>0</v>
      </c>
      <c r="Y345">
        <v>723</v>
      </c>
      <c r="AN345">
        <v>0</v>
      </c>
      <c r="AO345">
        <v>110</v>
      </c>
      <c r="AT345">
        <v>23</v>
      </c>
      <c r="AU345">
        <v>763</v>
      </c>
    </row>
    <row r="346" spans="1:47" x14ac:dyDescent="0.25">
      <c r="A346" s="1">
        <v>38569</v>
      </c>
      <c r="B346">
        <v>592</v>
      </c>
      <c r="C346">
        <v>12590</v>
      </c>
      <c r="X346">
        <v>6</v>
      </c>
      <c r="Y346">
        <v>729</v>
      </c>
      <c r="AN346">
        <v>0</v>
      </c>
      <c r="AO346">
        <v>110</v>
      </c>
      <c r="AT346">
        <v>30</v>
      </c>
      <c r="AU346">
        <v>783</v>
      </c>
    </row>
    <row r="347" spans="1:47" x14ac:dyDescent="0.25">
      <c r="A347" s="1">
        <v>38572</v>
      </c>
      <c r="B347">
        <v>344</v>
      </c>
      <c r="C347">
        <v>12553</v>
      </c>
      <c r="X347">
        <v>0</v>
      </c>
      <c r="Y347">
        <v>729</v>
      </c>
      <c r="AN347">
        <v>0</v>
      </c>
      <c r="AO347">
        <v>110</v>
      </c>
      <c r="AT347">
        <v>200</v>
      </c>
      <c r="AU347">
        <v>793</v>
      </c>
    </row>
    <row r="348" spans="1:47" x14ac:dyDescent="0.25">
      <c r="A348" s="1">
        <v>38573</v>
      </c>
      <c r="B348">
        <v>540</v>
      </c>
      <c r="C348">
        <v>12224</v>
      </c>
      <c r="X348">
        <v>4</v>
      </c>
      <c r="Y348">
        <v>659</v>
      </c>
      <c r="AN348">
        <v>0</v>
      </c>
      <c r="AO348">
        <v>110</v>
      </c>
      <c r="AT348">
        <v>280</v>
      </c>
      <c r="AU348">
        <v>780</v>
      </c>
    </row>
    <row r="349" spans="1:47" x14ac:dyDescent="0.25">
      <c r="A349" s="1">
        <v>38574</v>
      </c>
      <c r="B349">
        <v>1622</v>
      </c>
      <c r="C349">
        <v>12755</v>
      </c>
      <c r="X349">
        <v>0</v>
      </c>
      <c r="Y349">
        <v>659</v>
      </c>
      <c r="AN349">
        <v>0</v>
      </c>
      <c r="AO349">
        <v>110</v>
      </c>
      <c r="AT349">
        <v>233</v>
      </c>
      <c r="AU349">
        <v>823</v>
      </c>
    </row>
    <row r="350" spans="1:47" x14ac:dyDescent="0.25">
      <c r="A350" s="1">
        <v>38575</v>
      </c>
      <c r="B350">
        <v>3474</v>
      </c>
      <c r="C350">
        <v>13754</v>
      </c>
      <c r="X350">
        <v>1</v>
      </c>
      <c r="Y350">
        <v>660</v>
      </c>
      <c r="AN350">
        <v>0</v>
      </c>
      <c r="AO350">
        <v>110</v>
      </c>
      <c r="AT350">
        <v>236</v>
      </c>
      <c r="AU350">
        <v>835</v>
      </c>
    </row>
    <row r="351" spans="1:47" x14ac:dyDescent="0.25">
      <c r="A351" s="1">
        <v>38576</v>
      </c>
      <c r="B351">
        <v>1510</v>
      </c>
      <c r="C351">
        <v>12659</v>
      </c>
      <c r="X351">
        <v>0</v>
      </c>
      <c r="Y351">
        <v>660</v>
      </c>
      <c r="AN351">
        <v>0</v>
      </c>
      <c r="AO351">
        <v>110</v>
      </c>
      <c r="AT351">
        <v>48</v>
      </c>
      <c r="AU351">
        <v>862</v>
      </c>
    </row>
    <row r="352" spans="1:47" x14ac:dyDescent="0.25">
      <c r="A352" s="1">
        <v>38579</v>
      </c>
      <c r="B352">
        <v>1706</v>
      </c>
      <c r="C352">
        <v>13843</v>
      </c>
      <c r="X352">
        <v>0</v>
      </c>
      <c r="Y352">
        <v>660</v>
      </c>
      <c r="AN352">
        <v>40</v>
      </c>
      <c r="AO352">
        <v>130</v>
      </c>
      <c r="AT352">
        <v>112</v>
      </c>
      <c r="AU352">
        <v>785</v>
      </c>
    </row>
    <row r="353" spans="1:47" x14ac:dyDescent="0.25">
      <c r="A353" s="1">
        <v>38580</v>
      </c>
      <c r="B353">
        <v>1556</v>
      </c>
      <c r="C353">
        <v>14417</v>
      </c>
      <c r="X353">
        <v>1</v>
      </c>
      <c r="Y353">
        <v>661</v>
      </c>
      <c r="AN353">
        <v>10</v>
      </c>
      <c r="AO353">
        <v>120</v>
      </c>
      <c r="AT353">
        <v>80</v>
      </c>
      <c r="AU353">
        <v>845</v>
      </c>
    </row>
    <row r="354" spans="1:47" x14ac:dyDescent="0.25">
      <c r="A354" s="1">
        <v>38581</v>
      </c>
      <c r="B354">
        <v>310</v>
      </c>
      <c r="C354">
        <v>14564</v>
      </c>
      <c r="X354">
        <v>1</v>
      </c>
      <c r="Y354">
        <v>642</v>
      </c>
      <c r="AN354">
        <v>0</v>
      </c>
      <c r="AO354">
        <v>120</v>
      </c>
      <c r="AT354">
        <v>20</v>
      </c>
      <c r="AU354">
        <v>832</v>
      </c>
    </row>
    <row r="355" spans="1:47" x14ac:dyDescent="0.25">
      <c r="A355" s="1">
        <v>38582</v>
      </c>
      <c r="B355">
        <v>61</v>
      </c>
      <c r="C355">
        <v>7882</v>
      </c>
      <c r="X355">
        <v>0</v>
      </c>
      <c r="Y355">
        <v>642</v>
      </c>
      <c r="AN355">
        <v>0</v>
      </c>
      <c r="AO355">
        <v>120</v>
      </c>
      <c r="AT355">
        <v>20</v>
      </c>
      <c r="AU355">
        <v>736</v>
      </c>
    </row>
    <row r="356" spans="1:47" x14ac:dyDescent="0.25">
      <c r="A356" s="1">
        <v>38583</v>
      </c>
      <c r="B356">
        <v>20</v>
      </c>
      <c r="C356">
        <v>7957</v>
      </c>
      <c r="X356">
        <v>10</v>
      </c>
      <c r="Y356">
        <v>652</v>
      </c>
      <c r="AN356">
        <v>0</v>
      </c>
      <c r="AO356">
        <v>120</v>
      </c>
      <c r="AT356">
        <v>0</v>
      </c>
      <c r="AU356">
        <v>736</v>
      </c>
    </row>
    <row r="357" spans="1:47" x14ac:dyDescent="0.25">
      <c r="A357" s="1">
        <v>38586</v>
      </c>
      <c r="B357">
        <v>382</v>
      </c>
      <c r="C357">
        <v>8321</v>
      </c>
      <c r="X357">
        <v>2</v>
      </c>
      <c r="Y357">
        <v>652</v>
      </c>
      <c r="AN357">
        <v>0</v>
      </c>
      <c r="AO357">
        <v>100</v>
      </c>
      <c r="AT357">
        <v>7</v>
      </c>
      <c r="AU357">
        <v>742</v>
      </c>
    </row>
    <row r="358" spans="1:47" x14ac:dyDescent="0.25">
      <c r="A358" s="1">
        <v>38587</v>
      </c>
      <c r="B358">
        <v>179</v>
      </c>
      <c r="C358">
        <v>8452</v>
      </c>
      <c r="X358">
        <v>500</v>
      </c>
      <c r="Y358">
        <v>1152</v>
      </c>
      <c r="AN358">
        <v>0</v>
      </c>
      <c r="AO358">
        <v>100</v>
      </c>
      <c r="AT358">
        <v>22</v>
      </c>
      <c r="AU358">
        <v>763</v>
      </c>
    </row>
    <row r="359" spans="1:47" x14ac:dyDescent="0.25">
      <c r="A359" s="1">
        <v>38588</v>
      </c>
      <c r="B359">
        <v>344</v>
      </c>
      <c r="C359">
        <v>8754</v>
      </c>
      <c r="X359">
        <v>1025</v>
      </c>
      <c r="Y359">
        <v>2177</v>
      </c>
      <c r="AN359">
        <v>0</v>
      </c>
      <c r="AO359">
        <v>100</v>
      </c>
      <c r="AT359">
        <v>20</v>
      </c>
      <c r="AU359">
        <v>783</v>
      </c>
    </row>
    <row r="360" spans="1:47" x14ac:dyDescent="0.25">
      <c r="A360" s="1">
        <v>38589</v>
      </c>
      <c r="B360">
        <v>116</v>
      </c>
      <c r="C360">
        <v>8782</v>
      </c>
      <c r="X360">
        <v>0</v>
      </c>
      <c r="Y360">
        <v>2177</v>
      </c>
      <c r="AN360">
        <v>0</v>
      </c>
      <c r="AO360">
        <v>100</v>
      </c>
      <c r="AT360">
        <v>0</v>
      </c>
      <c r="AU360">
        <v>783</v>
      </c>
    </row>
    <row r="361" spans="1:47" x14ac:dyDescent="0.25">
      <c r="A361" s="1">
        <v>38590</v>
      </c>
      <c r="B361">
        <v>282</v>
      </c>
      <c r="C361">
        <v>9040</v>
      </c>
      <c r="X361">
        <v>10</v>
      </c>
      <c r="Y361">
        <v>2212</v>
      </c>
      <c r="AN361">
        <v>0</v>
      </c>
      <c r="AO361">
        <v>100</v>
      </c>
      <c r="AT361">
        <v>0</v>
      </c>
      <c r="AU361">
        <v>783</v>
      </c>
    </row>
    <row r="362" spans="1:47" x14ac:dyDescent="0.25">
      <c r="A362" s="1">
        <v>38593</v>
      </c>
      <c r="B362">
        <v>657</v>
      </c>
      <c r="C362">
        <v>9129</v>
      </c>
      <c r="X362">
        <v>10</v>
      </c>
      <c r="Y362">
        <v>2211</v>
      </c>
      <c r="AN362">
        <v>0</v>
      </c>
      <c r="AO362">
        <v>100</v>
      </c>
      <c r="AT362">
        <v>7</v>
      </c>
      <c r="AU362">
        <v>732</v>
      </c>
    </row>
    <row r="363" spans="1:47" x14ac:dyDescent="0.25">
      <c r="A363" s="1">
        <v>38594</v>
      </c>
      <c r="B363">
        <v>174</v>
      </c>
      <c r="C363">
        <v>9290</v>
      </c>
      <c r="X363">
        <v>0</v>
      </c>
      <c r="Y363">
        <v>2221</v>
      </c>
      <c r="AN363">
        <v>0</v>
      </c>
      <c r="AO363">
        <v>100</v>
      </c>
      <c r="AT363">
        <v>15</v>
      </c>
      <c r="AU363">
        <v>747</v>
      </c>
    </row>
    <row r="364" spans="1:47" x14ac:dyDescent="0.25">
      <c r="A364" s="1">
        <v>38595</v>
      </c>
      <c r="B364">
        <v>140</v>
      </c>
      <c r="C364">
        <v>9729</v>
      </c>
      <c r="X364">
        <v>0</v>
      </c>
      <c r="Y364">
        <v>2211</v>
      </c>
      <c r="AN364">
        <v>0</v>
      </c>
      <c r="AO364">
        <v>100</v>
      </c>
      <c r="AT364">
        <v>16</v>
      </c>
      <c r="AU364">
        <v>736</v>
      </c>
    </row>
    <row r="365" spans="1:47" x14ac:dyDescent="0.25">
      <c r="A365" s="1">
        <v>38596</v>
      </c>
      <c r="B365">
        <v>73</v>
      </c>
      <c r="C365">
        <v>9267</v>
      </c>
      <c r="X365">
        <v>6</v>
      </c>
      <c r="Y365">
        <v>2216</v>
      </c>
      <c r="AN365">
        <v>0</v>
      </c>
      <c r="AO365">
        <v>100</v>
      </c>
      <c r="AT365">
        <v>10</v>
      </c>
      <c r="AU365">
        <v>746</v>
      </c>
    </row>
    <row r="366" spans="1:47" x14ac:dyDescent="0.25">
      <c r="A366" s="1">
        <v>38597</v>
      </c>
      <c r="B366">
        <v>64</v>
      </c>
      <c r="C366">
        <v>9694</v>
      </c>
      <c r="X366">
        <v>6</v>
      </c>
      <c r="Y366">
        <v>2222</v>
      </c>
      <c r="AN366">
        <v>0</v>
      </c>
      <c r="AO366">
        <v>100</v>
      </c>
      <c r="AT366">
        <v>63</v>
      </c>
      <c r="AU366">
        <v>809</v>
      </c>
    </row>
    <row r="367" spans="1:47" x14ac:dyDescent="0.25">
      <c r="A367" s="1">
        <v>38601</v>
      </c>
      <c r="B367">
        <v>37</v>
      </c>
      <c r="C367">
        <v>9316</v>
      </c>
      <c r="X367">
        <v>0</v>
      </c>
      <c r="Y367">
        <v>2222</v>
      </c>
      <c r="AN367">
        <v>0</v>
      </c>
      <c r="AO367">
        <v>100</v>
      </c>
      <c r="AT367">
        <v>10</v>
      </c>
      <c r="AU367">
        <v>819</v>
      </c>
    </row>
    <row r="368" spans="1:47" x14ac:dyDescent="0.25">
      <c r="A368" s="1">
        <v>38602</v>
      </c>
      <c r="B368">
        <v>154</v>
      </c>
      <c r="C368">
        <v>9346</v>
      </c>
      <c r="X368">
        <v>12</v>
      </c>
      <c r="Y368">
        <v>2231</v>
      </c>
      <c r="AN368">
        <v>0</v>
      </c>
      <c r="AO368">
        <v>100</v>
      </c>
      <c r="AT368">
        <v>13</v>
      </c>
      <c r="AU368">
        <v>738</v>
      </c>
    </row>
    <row r="369" spans="1:47" x14ac:dyDescent="0.25">
      <c r="A369" s="1">
        <v>38603</v>
      </c>
      <c r="B369">
        <v>56</v>
      </c>
      <c r="C369">
        <v>9416</v>
      </c>
      <c r="X369">
        <v>0</v>
      </c>
      <c r="Y369">
        <v>2231</v>
      </c>
      <c r="AN369">
        <v>0</v>
      </c>
      <c r="AO369">
        <v>100</v>
      </c>
      <c r="AT369">
        <v>0</v>
      </c>
      <c r="AU369">
        <v>738</v>
      </c>
    </row>
    <row r="370" spans="1:47" x14ac:dyDescent="0.25">
      <c r="A370" s="1">
        <v>38604</v>
      </c>
      <c r="B370">
        <v>101</v>
      </c>
      <c r="C370">
        <v>9363</v>
      </c>
      <c r="X370">
        <v>1</v>
      </c>
      <c r="Y370">
        <v>2221</v>
      </c>
      <c r="AN370">
        <v>0</v>
      </c>
      <c r="AO370">
        <v>100</v>
      </c>
      <c r="AT370">
        <v>13</v>
      </c>
      <c r="AU370">
        <v>751</v>
      </c>
    </row>
    <row r="371" spans="1:47" x14ac:dyDescent="0.25">
      <c r="A371" s="1">
        <v>38607</v>
      </c>
      <c r="B371">
        <v>121</v>
      </c>
      <c r="C371">
        <v>9265</v>
      </c>
      <c r="X371">
        <v>5</v>
      </c>
      <c r="Y371">
        <v>2210</v>
      </c>
      <c r="AN371">
        <v>0</v>
      </c>
      <c r="AO371">
        <v>100</v>
      </c>
      <c r="AT371">
        <v>10</v>
      </c>
      <c r="AU371">
        <v>738</v>
      </c>
    </row>
    <row r="372" spans="1:47" x14ac:dyDescent="0.25">
      <c r="A372" s="1">
        <v>38608</v>
      </c>
      <c r="B372">
        <v>212</v>
      </c>
      <c r="C372">
        <v>9299</v>
      </c>
      <c r="X372">
        <v>1</v>
      </c>
      <c r="Y372">
        <v>2211</v>
      </c>
      <c r="AN372">
        <v>0</v>
      </c>
      <c r="AO372">
        <v>100</v>
      </c>
      <c r="AT372">
        <v>13</v>
      </c>
      <c r="AU372">
        <v>748</v>
      </c>
    </row>
    <row r="373" spans="1:47" x14ac:dyDescent="0.25">
      <c r="A373" s="1">
        <v>38609</v>
      </c>
      <c r="B373">
        <v>406</v>
      </c>
      <c r="C373">
        <v>9464</v>
      </c>
      <c r="X373">
        <v>10</v>
      </c>
      <c r="Y373">
        <v>2216</v>
      </c>
      <c r="AN373">
        <v>0</v>
      </c>
      <c r="AO373">
        <v>100</v>
      </c>
      <c r="AT373">
        <v>5</v>
      </c>
      <c r="AU373">
        <v>748</v>
      </c>
    </row>
    <row r="374" spans="1:47" x14ac:dyDescent="0.25">
      <c r="A374" s="1">
        <v>38610</v>
      </c>
      <c r="B374">
        <v>52</v>
      </c>
      <c r="C374">
        <v>9861</v>
      </c>
      <c r="X374">
        <v>0</v>
      </c>
      <c r="Y374">
        <v>2216</v>
      </c>
      <c r="AN374">
        <v>0</v>
      </c>
      <c r="AO374">
        <v>100</v>
      </c>
      <c r="AT374">
        <v>36</v>
      </c>
      <c r="AU374">
        <v>779</v>
      </c>
    </row>
    <row r="375" spans="1:47" x14ac:dyDescent="0.25">
      <c r="A375" s="1">
        <v>38611</v>
      </c>
      <c r="B375">
        <v>143</v>
      </c>
      <c r="C375">
        <v>9644</v>
      </c>
      <c r="X375">
        <v>28</v>
      </c>
      <c r="Y375">
        <v>2235</v>
      </c>
      <c r="AN375">
        <v>0</v>
      </c>
      <c r="AO375">
        <v>100</v>
      </c>
      <c r="AT375">
        <v>56</v>
      </c>
      <c r="AU375">
        <v>817</v>
      </c>
    </row>
    <row r="376" spans="1:47" x14ac:dyDescent="0.25">
      <c r="A376" s="1">
        <v>38614</v>
      </c>
      <c r="B376">
        <v>59</v>
      </c>
      <c r="C376">
        <v>9997</v>
      </c>
      <c r="X376">
        <v>50</v>
      </c>
      <c r="Y376">
        <v>480</v>
      </c>
      <c r="AN376">
        <v>0</v>
      </c>
      <c r="AO376">
        <v>50</v>
      </c>
      <c r="AT376">
        <v>1</v>
      </c>
      <c r="AU376">
        <v>817</v>
      </c>
    </row>
    <row r="377" spans="1:47" x14ac:dyDescent="0.25">
      <c r="A377" s="1">
        <v>38615</v>
      </c>
      <c r="B377">
        <v>95</v>
      </c>
      <c r="C377">
        <v>10003</v>
      </c>
      <c r="X377">
        <v>10</v>
      </c>
      <c r="Y377">
        <v>470</v>
      </c>
      <c r="AN377">
        <v>40</v>
      </c>
      <c r="AO377">
        <v>90</v>
      </c>
      <c r="AT377">
        <v>0</v>
      </c>
      <c r="AU377">
        <v>817</v>
      </c>
    </row>
    <row r="378" spans="1:47" x14ac:dyDescent="0.25">
      <c r="A378" s="1">
        <v>38616</v>
      </c>
      <c r="B378">
        <v>426</v>
      </c>
      <c r="C378">
        <v>10307</v>
      </c>
      <c r="X378">
        <v>32</v>
      </c>
      <c r="Y378">
        <v>474</v>
      </c>
      <c r="AN378">
        <v>0</v>
      </c>
      <c r="AO378">
        <v>90</v>
      </c>
      <c r="AT378">
        <v>40</v>
      </c>
      <c r="AU378">
        <v>852</v>
      </c>
    </row>
    <row r="379" spans="1:47" x14ac:dyDescent="0.25">
      <c r="A379" s="1">
        <v>38617</v>
      </c>
      <c r="B379">
        <v>908</v>
      </c>
      <c r="C379">
        <v>10680</v>
      </c>
      <c r="X379">
        <v>22</v>
      </c>
      <c r="Y379">
        <v>490</v>
      </c>
      <c r="AN379">
        <v>0</v>
      </c>
      <c r="AO379">
        <v>90</v>
      </c>
      <c r="AT379">
        <v>20</v>
      </c>
      <c r="AU379">
        <v>852</v>
      </c>
    </row>
    <row r="380" spans="1:47" x14ac:dyDescent="0.25">
      <c r="A380" s="1">
        <v>38618</v>
      </c>
      <c r="B380">
        <v>70</v>
      </c>
      <c r="C380">
        <v>10057</v>
      </c>
      <c r="X380">
        <v>50</v>
      </c>
      <c r="Y380">
        <v>490</v>
      </c>
      <c r="AN380">
        <v>0</v>
      </c>
      <c r="AO380">
        <v>90</v>
      </c>
      <c r="AT380">
        <v>0</v>
      </c>
      <c r="AU380">
        <v>852</v>
      </c>
    </row>
    <row r="381" spans="1:47" x14ac:dyDescent="0.25">
      <c r="A381" s="1">
        <v>38621</v>
      </c>
      <c r="B381">
        <v>73</v>
      </c>
      <c r="C381">
        <v>9735</v>
      </c>
      <c r="X381">
        <v>0</v>
      </c>
      <c r="Y381">
        <v>540</v>
      </c>
      <c r="AN381">
        <v>0</v>
      </c>
      <c r="AO381">
        <v>90</v>
      </c>
      <c r="AT381">
        <v>15</v>
      </c>
      <c r="AU381">
        <v>862</v>
      </c>
    </row>
    <row r="382" spans="1:47" x14ac:dyDescent="0.25">
      <c r="A382" s="1">
        <v>38622</v>
      </c>
      <c r="B382">
        <v>109</v>
      </c>
      <c r="C382">
        <v>9727</v>
      </c>
      <c r="X382">
        <v>35</v>
      </c>
      <c r="Y382">
        <v>510</v>
      </c>
      <c r="AN382">
        <v>0</v>
      </c>
      <c r="AO382">
        <v>90</v>
      </c>
      <c r="AT382">
        <v>0</v>
      </c>
      <c r="AU382">
        <v>862</v>
      </c>
    </row>
    <row r="383" spans="1:47" x14ac:dyDescent="0.25">
      <c r="A383" s="1">
        <v>38623</v>
      </c>
      <c r="B383">
        <v>196</v>
      </c>
      <c r="C383">
        <v>9779</v>
      </c>
      <c r="X383">
        <v>0</v>
      </c>
      <c r="Y383">
        <v>510</v>
      </c>
      <c r="AN383">
        <v>0</v>
      </c>
      <c r="AO383">
        <v>90</v>
      </c>
      <c r="AT383">
        <v>11</v>
      </c>
      <c r="AU383">
        <v>873</v>
      </c>
    </row>
    <row r="384" spans="1:47" x14ac:dyDescent="0.25">
      <c r="A384" s="1">
        <v>38624</v>
      </c>
      <c r="B384">
        <v>378</v>
      </c>
      <c r="C384">
        <v>10028</v>
      </c>
      <c r="X384">
        <v>0</v>
      </c>
      <c r="Y384">
        <v>510</v>
      </c>
      <c r="AN384">
        <v>0</v>
      </c>
      <c r="AO384">
        <v>90</v>
      </c>
      <c r="AT384">
        <v>7</v>
      </c>
      <c r="AU384">
        <v>879</v>
      </c>
    </row>
    <row r="385" spans="1:47" x14ac:dyDescent="0.25">
      <c r="A385" s="1">
        <v>38625</v>
      </c>
      <c r="B385">
        <v>654</v>
      </c>
      <c r="C385">
        <v>10227</v>
      </c>
      <c r="X385">
        <v>10</v>
      </c>
      <c r="Y385">
        <v>520</v>
      </c>
      <c r="AN385">
        <v>0</v>
      </c>
      <c r="AO385">
        <v>90</v>
      </c>
      <c r="AT385">
        <v>42</v>
      </c>
      <c r="AU385">
        <v>911</v>
      </c>
    </row>
    <row r="386" spans="1:47" x14ac:dyDescent="0.25">
      <c r="A386" s="1">
        <v>38628</v>
      </c>
      <c r="B386">
        <v>108</v>
      </c>
      <c r="C386">
        <v>10337</v>
      </c>
      <c r="X386">
        <v>0</v>
      </c>
      <c r="Y386">
        <v>505</v>
      </c>
      <c r="AN386">
        <v>0</v>
      </c>
      <c r="AO386">
        <v>90</v>
      </c>
      <c r="AT386">
        <v>30</v>
      </c>
      <c r="AU386">
        <v>839</v>
      </c>
    </row>
    <row r="387" spans="1:47" x14ac:dyDescent="0.25">
      <c r="A387" s="1">
        <v>38629</v>
      </c>
      <c r="B387">
        <v>447</v>
      </c>
      <c r="C387">
        <v>10358</v>
      </c>
      <c r="X387">
        <v>0</v>
      </c>
      <c r="Y387">
        <v>505</v>
      </c>
      <c r="AN387">
        <v>0</v>
      </c>
      <c r="AO387">
        <v>90</v>
      </c>
      <c r="AT387">
        <v>45</v>
      </c>
      <c r="AU387">
        <v>861</v>
      </c>
    </row>
    <row r="388" spans="1:47" x14ac:dyDescent="0.25">
      <c r="A388" s="1">
        <v>38630</v>
      </c>
      <c r="B388">
        <v>594</v>
      </c>
      <c r="C388">
        <v>10809</v>
      </c>
      <c r="X388">
        <v>50</v>
      </c>
      <c r="Y388">
        <v>555</v>
      </c>
      <c r="AN388">
        <v>0</v>
      </c>
      <c r="AO388">
        <v>90</v>
      </c>
      <c r="AT388">
        <v>210</v>
      </c>
      <c r="AU388">
        <v>871</v>
      </c>
    </row>
    <row r="389" spans="1:47" x14ac:dyDescent="0.25">
      <c r="A389" s="1">
        <v>38631</v>
      </c>
      <c r="B389">
        <v>1474</v>
      </c>
      <c r="C389">
        <v>11270</v>
      </c>
      <c r="X389">
        <v>52</v>
      </c>
      <c r="Y389">
        <v>607</v>
      </c>
      <c r="AN389">
        <v>0</v>
      </c>
      <c r="AO389">
        <v>90</v>
      </c>
      <c r="AT389">
        <v>618</v>
      </c>
      <c r="AU389">
        <v>836</v>
      </c>
    </row>
    <row r="390" spans="1:47" x14ac:dyDescent="0.25">
      <c r="A390" s="1">
        <v>38632</v>
      </c>
      <c r="B390">
        <v>363</v>
      </c>
      <c r="C390">
        <v>11305</v>
      </c>
      <c r="X390">
        <v>10</v>
      </c>
      <c r="Y390">
        <v>607</v>
      </c>
      <c r="AN390">
        <v>0</v>
      </c>
      <c r="AO390">
        <v>90</v>
      </c>
      <c r="AT390">
        <v>280</v>
      </c>
      <c r="AU390">
        <v>877</v>
      </c>
    </row>
    <row r="391" spans="1:47" x14ac:dyDescent="0.25">
      <c r="A391" s="1">
        <v>38635</v>
      </c>
      <c r="B391">
        <v>361</v>
      </c>
      <c r="C391">
        <v>11547</v>
      </c>
      <c r="X391">
        <v>0</v>
      </c>
      <c r="Y391">
        <v>607</v>
      </c>
      <c r="AN391">
        <v>0</v>
      </c>
      <c r="AO391">
        <v>90</v>
      </c>
      <c r="AT391">
        <v>81</v>
      </c>
      <c r="AU391">
        <v>947</v>
      </c>
    </row>
    <row r="392" spans="1:47" x14ac:dyDescent="0.25">
      <c r="A392" s="1">
        <v>38636</v>
      </c>
      <c r="B392">
        <v>1006</v>
      </c>
      <c r="C392">
        <v>11647</v>
      </c>
      <c r="X392">
        <v>2</v>
      </c>
      <c r="Y392">
        <v>609</v>
      </c>
      <c r="AN392">
        <v>0</v>
      </c>
      <c r="AO392">
        <v>90</v>
      </c>
      <c r="AT392">
        <v>7</v>
      </c>
      <c r="AU392">
        <v>899</v>
      </c>
    </row>
    <row r="393" spans="1:47" x14ac:dyDescent="0.25">
      <c r="A393" s="1">
        <v>38637</v>
      </c>
      <c r="B393">
        <v>2473</v>
      </c>
      <c r="C393">
        <v>12699</v>
      </c>
      <c r="X393">
        <v>21</v>
      </c>
      <c r="Y393">
        <v>625</v>
      </c>
      <c r="AN393">
        <v>0</v>
      </c>
      <c r="AO393">
        <v>90</v>
      </c>
      <c r="AT393">
        <v>20</v>
      </c>
      <c r="AU393">
        <v>904</v>
      </c>
    </row>
    <row r="394" spans="1:47" x14ac:dyDescent="0.25">
      <c r="A394" s="1">
        <v>38638</v>
      </c>
      <c r="B394">
        <v>409</v>
      </c>
      <c r="C394">
        <v>12238</v>
      </c>
      <c r="X394">
        <v>155</v>
      </c>
      <c r="Y394">
        <v>758</v>
      </c>
      <c r="AN394">
        <v>0</v>
      </c>
      <c r="AO394">
        <v>90</v>
      </c>
      <c r="AT394">
        <v>237</v>
      </c>
      <c r="AU394">
        <v>927</v>
      </c>
    </row>
    <row r="395" spans="1:47" x14ac:dyDescent="0.25">
      <c r="A395" s="1">
        <v>38639</v>
      </c>
      <c r="B395">
        <v>515</v>
      </c>
      <c r="C395">
        <v>12152</v>
      </c>
      <c r="X395">
        <v>1</v>
      </c>
      <c r="Y395">
        <v>759</v>
      </c>
      <c r="AN395">
        <v>1</v>
      </c>
      <c r="AO395">
        <v>91</v>
      </c>
      <c r="AT395">
        <v>0</v>
      </c>
      <c r="AU395">
        <v>868</v>
      </c>
    </row>
    <row r="396" spans="1:47" x14ac:dyDescent="0.25">
      <c r="A396" s="1">
        <v>38642</v>
      </c>
      <c r="B396">
        <v>201</v>
      </c>
      <c r="C396">
        <v>12456</v>
      </c>
      <c r="X396">
        <v>0</v>
      </c>
      <c r="Y396">
        <v>759</v>
      </c>
      <c r="AN396">
        <v>0</v>
      </c>
      <c r="AO396">
        <v>91</v>
      </c>
      <c r="AT396">
        <v>50</v>
      </c>
      <c r="AU396">
        <v>868</v>
      </c>
    </row>
    <row r="397" spans="1:47" x14ac:dyDescent="0.25">
      <c r="A397" s="1">
        <v>38643</v>
      </c>
      <c r="B397">
        <v>527</v>
      </c>
      <c r="C397">
        <v>13038</v>
      </c>
      <c r="X397">
        <v>25</v>
      </c>
      <c r="Y397">
        <v>784</v>
      </c>
      <c r="AN397">
        <v>0</v>
      </c>
      <c r="AO397">
        <v>91</v>
      </c>
      <c r="AT397">
        <v>15</v>
      </c>
      <c r="AU397">
        <v>868</v>
      </c>
    </row>
    <row r="398" spans="1:47" x14ac:dyDescent="0.25">
      <c r="A398" s="1">
        <v>38644</v>
      </c>
      <c r="B398">
        <v>511</v>
      </c>
      <c r="C398">
        <v>12645</v>
      </c>
      <c r="X398">
        <v>2</v>
      </c>
      <c r="Y398">
        <v>759</v>
      </c>
      <c r="AN398">
        <v>0</v>
      </c>
      <c r="AO398">
        <v>91</v>
      </c>
      <c r="AT398">
        <v>453</v>
      </c>
      <c r="AU398">
        <v>856</v>
      </c>
    </row>
    <row r="399" spans="1:47" x14ac:dyDescent="0.25">
      <c r="A399" s="1">
        <v>38645</v>
      </c>
      <c r="B399">
        <v>460</v>
      </c>
      <c r="C399">
        <v>12064</v>
      </c>
      <c r="X399">
        <v>102</v>
      </c>
      <c r="Y399">
        <v>859</v>
      </c>
      <c r="AN399">
        <v>0</v>
      </c>
      <c r="AO399">
        <v>91</v>
      </c>
      <c r="AT399">
        <v>20</v>
      </c>
      <c r="AU399">
        <v>955</v>
      </c>
    </row>
    <row r="400" spans="1:47" x14ac:dyDescent="0.25">
      <c r="A400" s="1">
        <v>38646</v>
      </c>
      <c r="B400">
        <v>249</v>
      </c>
      <c r="C400">
        <v>12306</v>
      </c>
      <c r="X400">
        <v>0</v>
      </c>
      <c r="Y400">
        <v>859</v>
      </c>
      <c r="AN400">
        <v>0</v>
      </c>
      <c r="AO400">
        <v>91</v>
      </c>
      <c r="AT400">
        <v>13</v>
      </c>
      <c r="AU400">
        <v>965</v>
      </c>
    </row>
    <row r="401" spans="1:47" x14ac:dyDescent="0.25">
      <c r="A401" s="1">
        <v>38649</v>
      </c>
      <c r="B401">
        <v>397</v>
      </c>
      <c r="C401">
        <v>12245</v>
      </c>
      <c r="X401">
        <v>1</v>
      </c>
      <c r="Y401">
        <v>860</v>
      </c>
      <c r="AN401">
        <v>10</v>
      </c>
      <c r="AO401">
        <v>71</v>
      </c>
      <c r="AT401">
        <v>66</v>
      </c>
      <c r="AU401">
        <v>751</v>
      </c>
    </row>
    <row r="402" spans="1:47" x14ac:dyDescent="0.25">
      <c r="A402" s="1">
        <v>38650</v>
      </c>
      <c r="B402">
        <v>314</v>
      </c>
      <c r="C402">
        <v>11914</v>
      </c>
      <c r="X402">
        <v>0</v>
      </c>
      <c r="Y402">
        <v>860</v>
      </c>
      <c r="AN402">
        <v>0</v>
      </c>
      <c r="AO402">
        <v>71</v>
      </c>
      <c r="AT402">
        <v>22</v>
      </c>
      <c r="AU402">
        <v>751</v>
      </c>
    </row>
    <row r="403" spans="1:47" x14ac:dyDescent="0.25">
      <c r="A403" s="1">
        <v>38651</v>
      </c>
      <c r="B403">
        <v>432</v>
      </c>
      <c r="C403">
        <v>12445</v>
      </c>
      <c r="X403">
        <v>0</v>
      </c>
      <c r="Y403">
        <v>860</v>
      </c>
      <c r="AN403">
        <v>0</v>
      </c>
      <c r="AO403">
        <v>71</v>
      </c>
      <c r="AT403">
        <v>40</v>
      </c>
      <c r="AU403">
        <v>761</v>
      </c>
    </row>
    <row r="404" spans="1:47" x14ac:dyDescent="0.25">
      <c r="A404" s="1">
        <v>38652</v>
      </c>
      <c r="B404">
        <v>451</v>
      </c>
      <c r="C404">
        <v>12493</v>
      </c>
      <c r="X404">
        <v>1</v>
      </c>
      <c r="Y404">
        <v>861</v>
      </c>
      <c r="AB404">
        <v>0</v>
      </c>
      <c r="AC404">
        <v>0</v>
      </c>
      <c r="AD404">
        <v>0</v>
      </c>
      <c r="AE404">
        <v>0</v>
      </c>
      <c r="AF404">
        <v>0</v>
      </c>
      <c r="AG404">
        <v>0</v>
      </c>
      <c r="AH404">
        <v>0</v>
      </c>
      <c r="AI404">
        <v>0</v>
      </c>
      <c r="AJ404">
        <v>0</v>
      </c>
      <c r="AK404">
        <v>0</v>
      </c>
      <c r="AL404">
        <v>0</v>
      </c>
      <c r="AM404">
        <v>0</v>
      </c>
      <c r="AN404">
        <v>10</v>
      </c>
      <c r="AO404">
        <v>71</v>
      </c>
      <c r="AT404">
        <v>1</v>
      </c>
      <c r="AU404">
        <v>762</v>
      </c>
    </row>
    <row r="405" spans="1:47" x14ac:dyDescent="0.25">
      <c r="A405" s="1">
        <v>38653</v>
      </c>
      <c r="B405">
        <v>457</v>
      </c>
      <c r="C405">
        <v>12544</v>
      </c>
      <c r="X405">
        <v>3</v>
      </c>
      <c r="Y405">
        <v>863</v>
      </c>
      <c r="AB405">
        <v>14</v>
      </c>
      <c r="AC405">
        <v>14</v>
      </c>
      <c r="AD405">
        <v>0</v>
      </c>
      <c r="AE405">
        <v>0</v>
      </c>
      <c r="AF405">
        <v>26</v>
      </c>
      <c r="AG405">
        <v>26</v>
      </c>
      <c r="AH405">
        <v>0</v>
      </c>
      <c r="AI405">
        <v>0</v>
      </c>
      <c r="AJ405">
        <v>0</v>
      </c>
      <c r="AK405">
        <v>0</v>
      </c>
      <c r="AL405">
        <v>0</v>
      </c>
      <c r="AM405">
        <v>0</v>
      </c>
      <c r="AN405">
        <v>0</v>
      </c>
      <c r="AO405">
        <v>61</v>
      </c>
      <c r="AT405">
        <v>50</v>
      </c>
      <c r="AU405">
        <v>687</v>
      </c>
    </row>
    <row r="406" spans="1:47" x14ac:dyDescent="0.25">
      <c r="A406" s="1">
        <v>38656</v>
      </c>
      <c r="B406">
        <v>303</v>
      </c>
      <c r="C406">
        <v>12516</v>
      </c>
      <c r="X406">
        <v>29</v>
      </c>
      <c r="Y406">
        <v>866</v>
      </c>
      <c r="AB406">
        <v>0</v>
      </c>
      <c r="AC406">
        <v>14</v>
      </c>
      <c r="AD406">
        <v>5</v>
      </c>
      <c r="AE406">
        <v>5</v>
      </c>
      <c r="AF406">
        <v>10</v>
      </c>
      <c r="AG406">
        <v>36</v>
      </c>
      <c r="AH406">
        <v>0</v>
      </c>
      <c r="AI406">
        <v>0</v>
      </c>
      <c r="AJ406">
        <v>25</v>
      </c>
      <c r="AK406">
        <v>25</v>
      </c>
      <c r="AL406">
        <v>0</v>
      </c>
      <c r="AM406">
        <v>0</v>
      </c>
      <c r="AN406">
        <v>0</v>
      </c>
      <c r="AO406">
        <v>61</v>
      </c>
      <c r="AT406">
        <v>76</v>
      </c>
      <c r="AU406">
        <v>723</v>
      </c>
    </row>
    <row r="407" spans="1:47" x14ac:dyDescent="0.25">
      <c r="A407" s="1">
        <v>38657</v>
      </c>
      <c r="B407">
        <v>110</v>
      </c>
      <c r="C407">
        <v>12390</v>
      </c>
      <c r="X407">
        <v>28</v>
      </c>
      <c r="Y407">
        <v>891</v>
      </c>
      <c r="AB407">
        <v>10</v>
      </c>
      <c r="AC407">
        <v>24</v>
      </c>
      <c r="AD407">
        <v>0</v>
      </c>
      <c r="AE407">
        <v>5</v>
      </c>
      <c r="AF407">
        <v>10</v>
      </c>
      <c r="AG407">
        <v>46</v>
      </c>
      <c r="AH407">
        <v>0</v>
      </c>
      <c r="AI407">
        <v>0</v>
      </c>
      <c r="AJ407">
        <v>5</v>
      </c>
      <c r="AK407">
        <v>30</v>
      </c>
      <c r="AL407">
        <v>0</v>
      </c>
      <c r="AM407">
        <v>0</v>
      </c>
      <c r="AN407">
        <v>0</v>
      </c>
      <c r="AO407">
        <v>61</v>
      </c>
      <c r="AT407">
        <v>20</v>
      </c>
      <c r="AU407">
        <v>723</v>
      </c>
    </row>
    <row r="408" spans="1:47" x14ac:dyDescent="0.25">
      <c r="A408" s="1">
        <v>38658</v>
      </c>
      <c r="B408">
        <v>411</v>
      </c>
      <c r="C408">
        <v>12445</v>
      </c>
      <c r="X408">
        <v>27</v>
      </c>
      <c r="Y408">
        <v>916</v>
      </c>
      <c r="AB408">
        <v>0</v>
      </c>
      <c r="AC408">
        <v>24</v>
      </c>
      <c r="AD408">
        <v>0</v>
      </c>
      <c r="AE408">
        <v>5</v>
      </c>
      <c r="AF408">
        <v>0</v>
      </c>
      <c r="AG408">
        <v>46</v>
      </c>
      <c r="AH408">
        <v>0</v>
      </c>
      <c r="AI408">
        <v>0</v>
      </c>
      <c r="AJ408">
        <v>0</v>
      </c>
      <c r="AK408">
        <v>30</v>
      </c>
      <c r="AL408">
        <v>0</v>
      </c>
      <c r="AM408">
        <v>0</v>
      </c>
      <c r="AN408">
        <v>0</v>
      </c>
      <c r="AO408">
        <v>61</v>
      </c>
      <c r="AT408">
        <v>87</v>
      </c>
      <c r="AU408">
        <v>780</v>
      </c>
    </row>
    <row r="409" spans="1:47" x14ac:dyDescent="0.25">
      <c r="A409" s="1">
        <v>38659</v>
      </c>
      <c r="B409">
        <v>856</v>
      </c>
      <c r="C409">
        <v>12793</v>
      </c>
      <c r="X409">
        <v>4</v>
      </c>
      <c r="Y409">
        <v>941</v>
      </c>
      <c r="AB409">
        <v>0</v>
      </c>
      <c r="AC409">
        <v>24</v>
      </c>
      <c r="AD409">
        <v>0</v>
      </c>
      <c r="AE409">
        <v>5</v>
      </c>
      <c r="AF409">
        <v>0</v>
      </c>
      <c r="AG409">
        <v>46</v>
      </c>
      <c r="AH409">
        <v>0</v>
      </c>
      <c r="AI409">
        <v>0</v>
      </c>
      <c r="AJ409">
        <v>0</v>
      </c>
      <c r="AK409">
        <v>30</v>
      </c>
      <c r="AL409">
        <v>0</v>
      </c>
      <c r="AM409">
        <v>0</v>
      </c>
      <c r="AN409">
        <v>0</v>
      </c>
      <c r="AO409">
        <v>61</v>
      </c>
      <c r="AT409">
        <v>106</v>
      </c>
      <c r="AU409">
        <v>870</v>
      </c>
    </row>
    <row r="410" spans="1:47" x14ac:dyDescent="0.25">
      <c r="A410" s="1">
        <v>38660</v>
      </c>
      <c r="B410">
        <v>1005</v>
      </c>
      <c r="C410">
        <v>13355</v>
      </c>
      <c r="X410">
        <v>0</v>
      </c>
      <c r="Y410">
        <v>941</v>
      </c>
      <c r="AB410">
        <v>0</v>
      </c>
      <c r="AC410">
        <v>24</v>
      </c>
      <c r="AD410">
        <v>0</v>
      </c>
      <c r="AE410">
        <v>5</v>
      </c>
      <c r="AF410">
        <v>0</v>
      </c>
      <c r="AG410">
        <v>46</v>
      </c>
      <c r="AH410">
        <v>0</v>
      </c>
      <c r="AI410">
        <v>0</v>
      </c>
      <c r="AJ410">
        <v>0</v>
      </c>
      <c r="AK410">
        <v>30</v>
      </c>
      <c r="AL410">
        <v>0</v>
      </c>
      <c r="AM410">
        <v>0</v>
      </c>
      <c r="AN410">
        <v>0</v>
      </c>
      <c r="AO410">
        <v>61</v>
      </c>
      <c r="AT410">
        <v>10</v>
      </c>
      <c r="AU410">
        <v>870</v>
      </c>
    </row>
    <row r="411" spans="1:47" x14ac:dyDescent="0.25">
      <c r="A411" s="1">
        <v>38663</v>
      </c>
      <c r="B411">
        <v>364</v>
      </c>
      <c r="C411">
        <v>12594</v>
      </c>
      <c r="X411">
        <v>55</v>
      </c>
      <c r="Y411">
        <v>941</v>
      </c>
      <c r="AB411">
        <v>0</v>
      </c>
      <c r="AC411">
        <v>24</v>
      </c>
      <c r="AD411">
        <v>0</v>
      </c>
      <c r="AE411">
        <v>5</v>
      </c>
      <c r="AF411">
        <v>40</v>
      </c>
      <c r="AG411">
        <v>86</v>
      </c>
      <c r="AH411">
        <v>0</v>
      </c>
      <c r="AI411">
        <v>0</v>
      </c>
      <c r="AJ411">
        <v>40</v>
      </c>
      <c r="AK411">
        <v>70</v>
      </c>
      <c r="AL411">
        <v>0</v>
      </c>
      <c r="AM411">
        <v>0</v>
      </c>
      <c r="AN411">
        <v>0</v>
      </c>
      <c r="AO411">
        <v>61</v>
      </c>
      <c r="AT411">
        <v>41</v>
      </c>
      <c r="AU411">
        <v>875</v>
      </c>
    </row>
    <row r="412" spans="1:47" x14ac:dyDescent="0.25">
      <c r="A412" s="1">
        <v>38664</v>
      </c>
      <c r="B412">
        <v>304</v>
      </c>
      <c r="C412">
        <v>12253</v>
      </c>
      <c r="X412">
        <v>0</v>
      </c>
      <c r="Y412">
        <v>941</v>
      </c>
      <c r="AB412">
        <v>0</v>
      </c>
      <c r="AC412">
        <v>24</v>
      </c>
      <c r="AD412">
        <v>0</v>
      </c>
      <c r="AE412">
        <v>5</v>
      </c>
      <c r="AF412">
        <v>0</v>
      </c>
      <c r="AG412">
        <v>86</v>
      </c>
      <c r="AH412">
        <v>0</v>
      </c>
      <c r="AI412">
        <v>0</v>
      </c>
      <c r="AJ412">
        <v>0</v>
      </c>
      <c r="AK412">
        <v>70</v>
      </c>
      <c r="AL412">
        <v>0</v>
      </c>
      <c r="AM412">
        <v>0</v>
      </c>
      <c r="AN412">
        <v>1</v>
      </c>
      <c r="AO412">
        <v>62</v>
      </c>
      <c r="AT412">
        <v>166</v>
      </c>
      <c r="AU412">
        <v>955</v>
      </c>
    </row>
    <row r="413" spans="1:47" x14ac:dyDescent="0.25">
      <c r="A413" s="1">
        <v>38665</v>
      </c>
      <c r="B413">
        <v>1542</v>
      </c>
      <c r="C413">
        <v>12985</v>
      </c>
      <c r="X413">
        <v>33</v>
      </c>
      <c r="Y413">
        <v>974</v>
      </c>
      <c r="AB413">
        <v>0</v>
      </c>
      <c r="AC413">
        <v>24</v>
      </c>
      <c r="AD413">
        <v>0</v>
      </c>
      <c r="AE413">
        <v>5</v>
      </c>
      <c r="AF413">
        <v>0</v>
      </c>
      <c r="AG413">
        <v>86</v>
      </c>
      <c r="AH413">
        <v>0</v>
      </c>
      <c r="AI413">
        <v>0</v>
      </c>
      <c r="AJ413">
        <v>0</v>
      </c>
      <c r="AK413">
        <v>70</v>
      </c>
      <c r="AL413">
        <v>0</v>
      </c>
      <c r="AM413">
        <v>0</v>
      </c>
      <c r="AN413">
        <v>0</v>
      </c>
      <c r="AO413">
        <v>61</v>
      </c>
      <c r="AT413">
        <v>536</v>
      </c>
      <c r="AU413">
        <v>995</v>
      </c>
    </row>
    <row r="414" spans="1:47" x14ac:dyDescent="0.25">
      <c r="A414" s="1">
        <v>38666</v>
      </c>
      <c r="B414">
        <v>2050</v>
      </c>
      <c r="C414">
        <v>13850</v>
      </c>
      <c r="X414">
        <v>25</v>
      </c>
      <c r="Y414">
        <v>974</v>
      </c>
      <c r="AB414">
        <v>0</v>
      </c>
      <c r="AC414">
        <v>24</v>
      </c>
      <c r="AD414">
        <v>0</v>
      </c>
      <c r="AE414">
        <v>5</v>
      </c>
      <c r="AF414">
        <v>0</v>
      </c>
      <c r="AG414">
        <v>86</v>
      </c>
      <c r="AH414">
        <v>0</v>
      </c>
      <c r="AI414">
        <v>0</v>
      </c>
      <c r="AJ414">
        <v>0</v>
      </c>
      <c r="AK414">
        <v>70</v>
      </c>
      <c r="AL414">
        <v>0</v>
      </c>
      <c r="AM414">
        <v>0</v>
      </c>
      <c r="AN414">
        <v>0</v>
      </c>
      <c r="AO414">
        <v>61</v>
      </c>
      <c r="AT414">
        <v>26</v>
      </c>
      <c r="AU414">
        <v>1011</v>
      </c>
    </row>
    <row r="415" spans="1:47" x14ac:dyDescent="0.25">
      <c r="A415" s="1">
        <v>38667</v>
      </c>
      <c r="B415">
        <v>461</v>
      </c>
      <c r="C415">
        <v>13330</v>
      </c>
      <c r="X415">
        <v>0</v>
      </c>
      <c r="Y415">
        <v>974</v>
      </c>
      <c r="AB415">
        <v>0</v>
      </c>
      <c r="AC415">
        <v>24</v>
      </c>
      <c r="AD415">
        <v>0</v>
      </c>
      <c r="AE415">
        <v>5</v>
      </c>
      <c r="AF415">
        <v>0</v>
      </c>
      <c r="AG415">
        <v>86</v>
      </c>
      <c r="AH415">
        <v>0</v>
      </c>
      <c r="AI415">
        <v>0</v>
      </c>
      <c r="AJ415">
        <v>0</v>
      </c>
      <c r="AK415">
        <v>70</v>
      </c>
      <c r="AL415">
        <v>0</v>
      </c>
      <c r="AM415">
        <v>0</v>
      </c>
      <c r="AN415">
        <v>0</v>
      </c>
      <c r="AO415">
        <v>61</v>
      </c>
      <c r="AT415">
        <v>26</v>
      </c>
      <c r="AU415">
        <v>1026</v>
      </c>
    </row>
    <row r="416" spans="1:47" x14ac:dyDescent="0.25">
      <c r="A416" s="1">
        <v>38670</v>
      </c>
      <c r="B416">
        <v>3177</v>
      </c>
      <c r="C416">
        <v>15510</v>
      </c>
      <c r="X416">
        <v>27</v>
      </c>
      <c r="Y416">
        <v>999</v>
      </c>
      <c r="AB416">
        <v>6</v>
      </c>
      <c r="AC416">
        <v>30</v>
      </c>
      <c r="AD416">
        <v>0</v>
      </c>
      <c r="AE416">
        <v>5</v>
      </c>
      <c r="AF416">
        <v>3</v>
      </c>
      <c r="AG416">
        <v>89</v>
      </c>
      <c r="AH416">
        <v>0</v>
      </c>
      <c r="AI416">
        <v>0</v>
      </c>
      <c r="AJ416">
        <v>0</v>
      </c>
      <c r="AK416">
        <v>70</v>
      </c>
      <c r="AL416">
        <v>0</v>
      </c>
      <c r="AM416">
        <v>0</v>
      </c>
      <c r="AN416">
        <v>0</v>
      </c>
      <c r="AO416">
        <v>61</v>
      </c>
      <c r="AT416">
        <v>6</v>
      </c>
      <c r="AU416">
        <v>1026</v>
      </c>
    </row>
    <row r="417" spans="1:47" x14ac:dyDescent="0.25">
      <c r="A417" s="1">
        <v>38671</v>
      </c>
      <c r="B417">
        <v>979</v>
      </c>
      <c r="C417">
        <v>14209</v>
      </c>
      <c r="X417">
        <v>1</v>
      </c>
      <c r="Y417">
        <v>999</v>
      </c>
      <c r="AB417">
        <v>0</v>
      </c>
      <c r="AC417">
        <v>30</v>
      </c>
      <c r="AD417">
        <v>0</v>
      </c>
      <c r="AE417">
        <v>5</v>
      </c>
      <c r="AF417">
        <v>24</v>
      </c>
      <c r="AG417">
        <v>113</v>
      </c>
      <c r="AH417">
        <v>0</v>
      </c>
      <c r="AI417">
        <v>0</v>
      </c>
      <c r="AJ417">
        <v>24</v>
      </c>
      <c r="AK417">
        <v>94</v>
      </c>
      <c r="AL417">
        <v>0</v>
      </c>
      <c r="AM417">
        <v>0</v>
      </c>
      <c r="AN417">
        <v>10</v>
      </c>
      <c r="AO417">
        <v>71</v>
      </c>
      <c r="AT417">
        <v>47</v>
      </c>
      <c r="AU417">
        <v>1032</v>
      </c>
    </row>
    <row r="418" spans="1:47" x14ac:dyDescent="0.25">
      <c r="A418" s="1">
        <v>38672</v>
      </c>
      <c r="B418">
        <v>108</v>
      </c>
      <c r="C418">
        <v>13359</v>
      </c>
      <c r="X418">
        <v>0</v>
      </c>
      <c r="Y418">
        <v>999</v>
      </c>
      <c r="AB418">
        <v>31</v>
      </c>
      <c r="AC418">
        <v>61</v>
      </c>
      <c r="AD418">
        <v>0</v>
      </c>
      <c r="AE418">
        <v>5</v>
      </c>
      <c r="AF418">
        <v>0</v>
      </c>
      <c r="AG418">
        <v>113</v>
      </c>
      <c r="AH418">
        <v>31</v>
      </c>
      <c r="AI418">
        <v>31</v>
      </c>
      <c r="AJ418">
        <v>0</v>
      </c>
      <c r="AK418">
        <v>94</v>
      </c>
      <c r="AL418">
        <v>0</v>
      </c>
      <c r="AM418">
        <v>0</v>
      </c>
      <c r="AN418">
        <v>0</v>
      </c>
      <c r="AO418">
        <v>71</v>
      </c>
      <c r="AT418">
        <v>25</v>
      </c>
      <c r="AU418">
        <v>1042</v>
      </c>
    </row>
    <row r="419" spans="1:47" x14ac:dyDescent="0.25">
      <c r="A419" s="1">
        <v>38673</v>
      </c>
      <c r="B419">
        <v>228</v>
      </c>
      <c r="C419">
        <v>7424</v>
      </c>
      <c r="X419">
        <v>6</v>
      </c>
      <c r="Y419">
        <v>999</v>
      </c>
      <c r="AB419">
        <v>0</v>
      </c>
      <c r="AC419">
        <v>61</v>
      </c>
      <c r="AD419">
        <v>0</v>
      </c>
      <c r="AE419">
        <v>5</v>
      </c>
      <c r="AF419">
        <v>0</v>
      </c>
      <c r="AG419">
        <v>113</v>
      </c>
      <c r="AH419">
        <v>0</v>
      </c>
      <c r="AI419">
        <v>31</v>
      </c>
      <c r="AJ419">
        <v>0</v>
      </c>
      <c r="AK419">
        <v>94</v>
      </c>
      <c r="AL419">
        <v>0</v>
      </c>
      <c r="AM419">
        <v>0</v>
      </c>
      <c r="AN419">
        <v>0</v>
      </c>
      <c r="AO419">
        <v>71</v>
      </c>
      <c r="AT419">
        <v>21</v>
      </c>
      <c r="AU419">
        <v>849</v>
      </c>
    </row>
    <row r="420" spans="1:47" x14ac:dyDescent="0.25">
      <c r="A420" s="1">
        <v>38674</v>
      </c>
      <c r="B420">
        <v>388</v>
      </c>
      <c r="C420">
        <v>7658</v>
      </c>
      <c r="X420">
        <v>1</v>
      </c>
      <c r="Y420">
        <v>999</v>
      </c>
      <c r="AB420">
        <v>0</v>
      </c>
      <c r="AC420">
        <v>61</v>
      </c>
      <c r="AD420">
        <v>0</v>
      </c>
      <c r="AE420">
        <v>5</v>
      </c>
      <c r="AF420">
        <v>0</v>
      </c>
      <c r="AG420">
        <v>113</v>
      </c>
      <c r="AH420">
        <v>0</v>
      </c>
      <c r="AI420">
        <v>31</v>
      </c>
      <c r="AJ420">
        <v>0</v>
      </c>
      <c r="AK420">
        <v>94</v>
      </c>
      <c r="AL420">
        <v>0</v>
      </c>
      <c r="AM420">
        <v>0</v>
      </c>
      <c r="AN420">
        <v>0</v>
      </c>
      <c r="AO420">
        <v>71</v>
      </c>
      <c r="AT420">
        <v>114</v>
      </c>
      <c r="AU420">
        <v>944</v>
      </c>
    </row>
    <row r="421" spans="1:47" x14ac:dyDescent="0.25">
      <c r="A421" s="1">
        <v>38677</v>
      </c>
      <c r="B421">
        <v>346</v>
      </c>
      <c r="C421">
        <v>7839</v>
      </c>
      <c r="X421">
        <v>1</v>
      </c>
      <c r="Y421">
        <v>999</v>
      </c>
      <c r="AB421">
        <v>30</v>
      </c>
      <c r="AC421">
        <v>91</v>
      </c>
      <c r="AD421">
        <v>0</v>
      </c>
      <c r="AE421">
        <v>5</v>
      </c>
      <c r="AF421">
        <v>0</v>
      </c>
      <c r="AG421">
        <v>113</v>
      </c>
      <c r="AH421">
        <v>0</v>
      </c>
      <c r="AI421">
        <v>31</v>
      </c>
      <c r="AJ421">
        <v>0</v>
      </c>
      <c r="AK421">
        <v>94</v>
      </c>
      <c r="AL421">
        <v>0</v>
      </c>
      <c r="AM421">
        <v>0</v>
      </c>
      <c r="AN421">
        <v>0</v>
      </c>
      <c r="AO421">
        <v>61</v>
      </c>
      <c r="AT421">
        <v>51</v>
      </c>
      <c r="AU421">
        <v>984</v>
      </c>
    </row>
    <row r="422" spans="1:47" x14ac:dyDescent="0.25">
      <c r="A422" s="1">
        <v>38678</v>
      </c>
      <c r="B422">
        <v>318</v>
      </c>
      <c r="C422">
        <v>8111</v>
      </c>
      <c r="X422">
        <v>0</v>
      </c>
      <c r="Y422">
        <v>999</v>
      </c>
      <c r="AB422">
        <v>9</v>
      </c>
      <c r="AC422">
        <v>100</v>
      </c>
      <c r="AD422">
        <v>0</v>
      </c>
      <c r="AE422">
        <v>5</v>
      </c>
      <c r="AF422">
        <v>8</v>
      </c>
      <c r="AG422">
        <v>121</v>
      </c>
      <c r="AH422">
        <v>0</v>
      </c>
      <c r="AI422">
        <v>31</v>
      </c>
      <c r="AJ422">
        <v>20</v>
      </c>
      <c r="AK422">
        <v>114</v>
      </c>
      <c r="AL422">
        <v>0</v>
      </c>
      <c r="AM422">
        <v>0</v>
      </c>
      <c r="AN422">
        <v>0</v>
      </c>
      <c r="AO422">
        <v>61</v>
      </c>
      <c r="AT422">
        <v>106</v>
      </c>
      <c r="AU422">
        <v>1059</v>
      </c>
    </row>
    <row r="423" spans="1:47" x14ac:dyDescent="0.25">
      <c r="A423" s="1">
        <v>38679</v>
      </c>
      <c r="B423">
        <v>66</v>
      </c>
      <c r="C423">
        <v>8136</v>
      </c>
      <c r="X423">
        <v>0</v>
      </c>
      <c r="Y423">
        <v>999</v>
      </c>
      <c r="AB423">
        <v>0</v>
      </c>
      <c r="AC423">
        <v>100</v>
      </c>
      <c r="AD423">
        <v>0</v>
      </c>
      <c r="AE423">
        <v>5</v>
      </c>
      <c r="AF423">
        <v>0</v>
      </c>
      <c r="AG423">
        <v>121</v>
      </c>
      <c r="AH423">
        <v>0</v>
      </c>
      <c r="AI423">
        <v>31</v>
      </c>
      <c r="AJ423">
        <v>0</v>
      </c>
      <c r="AK423">
        <v>110</v>
      </c>
      <c r="AL423">
        <v>0</v>
      </c>
      <c r="AM423">
        <v>0</v>
      </c>
      <c r="AN423">
        <v>1</v>
      </c>
      <c r="AO423">
        <v>61</v>
      </c>
      <c r="AT423">
        <v>46</v>
      </c>
      <c r="AU423">
        <v>1105</v>
      </c>
    </row>
    <row r="424" spans="1:47" x14ac:dyDescent="0.25">
      <c r="A424" s="1">
        <v>38681</v>
      </c>
      <c r="B424">
        <v>19</v>
      </c>
      <c r="C424">
        <v>8101</v>
      </c>
      <c r="X424">
        <v>0</v>
      </c>
      <c r="Y424">
        <v>871</v>
      </c>
      <c r="AB424">
        <v>0</v>
      </c>
      <c r="AC424">
        <v>100</v>
      </c>
      <c r="AD424">
        <v>0</v>
      </c>
      <c r="AE424">
        <v>5</v>
      </c>
      <c r="AF424">
        <v>0</v>
      </c>
      <c r="AG424">
        <v>121</v>
      </c>
      <c r="AH424">
        <v>0</v>
      </c>
      <c r="AI424">
        <v>31</v>
      </c>
      <c r="AJ424">
        <v>0</v>
      </c>
      <c r="AK424">
        <v>110</v>
      </c>
      <c r="AL424">
        <v>0</v>
      </c>
      <c r="AM424">
        <v>0</v>
      </c>
      <c r="AN424">
        <v>0</v>
      </c>
      <c r="AO424">
        <v>61</v>
      </c>
      <c r="AT424">
        <v>30</v>
      </c>
      <c r="AU424">
        <v>981</v>
      </c>
    </row>
    <row r="425" spans="1:47" x14ac:dyDescent="0.25">
      <c r="A425" s="1">
        <v>38684</v>
      </c>
      <c r="B425">
        <v>147</v>
      </c>
      <c r="C425">
        <v>8171</v>
      </c>
      <c r="X425">
        <v>0</v>
      </c>
      <c r="Y425">
        <v>871</v>
      </c>
      <c r="AB425">
        <v>0</v>
      </c>
      <c r="AC425">
        <v>100</v>
      </c>
      <c r="AD425">
        <v>0</v>
      </c>
      <c r="AE425">
        <v>5</v>
      </c>
      <c r="AF425">
        <v>0</v>
      </c>
      <c r="AG425">
        <v>121</v>
      </c>
      <c r="AH425">
        <v>0</v>
      </c>
      <c r="AI425">
        <v>31</v>
      </c>
      <c r="AJ425">
        <v>0</v>
      </c>
      <c r="AK425">
        <v>110</v>
      </c>
      <c r="AL425">
        <v>0</v>
      </c>
      <c r="AM425">
        <v>0</v>
      </c>
      <c r="AN425">
        <v>0</v>
      </c>
      <c r="AO425">
        <v>61</v>
      </c>
      <c r="AT425">
        <v>84</v>
      </c>
      <c r="AU425">
        <v>1006</v>
      </c>
    </row>
    <row r="426" spans="1:47" x14ac:dyDescent="0.25">
      <c r="A426" s="1">
        <v>38685</v>
      </c>
      <c r="B426">
        <v>39</v>
      </c>
      <c r="C426">
        <v>8198</v>
      </c>
      <c r="X426">
        <v>0</v>
      </c>
      <c r="Y426">
        <v>871</v>
      </c>
      <c r="AB426">
        <v>0</v>
      </c>
      <c r="AC426">
        <v>100</v>
      </c>
      <c r="AD426">
        <v>0</v>
      </c>
      <c r="AE426">
        <v>5</v>
      </c>
      <c r="AF426">
        <v>0</v>
      </c>
      <c r="AG426">
        <v>121</v>
      </c>
      <c r="AH426">
        <v>0</v>
      </c>
      <c r="AI426">
        <v>31</v>
      </c>
      <c r="AJ426">
        <v>0</v>
      </c>
      <c r="AK426">
        <v>110</v>
      </c>
      <c r="AL426">
        <v>0</v>
      </c>
      <c r="AM426">
        <v>0</v>
      </c>
      <c r="AN426">
        <v>0</v>
      </c>
      <c r="AO426">
        <v>61</v>
      </c>
      <c r="AT426">
        <v>60</v>
      </c>
      <c r="AU426">
        <v>1056</v>
      </c>
    </row>
    <row r="427" spans="1:47" x14ac:dyDescent="0.25">
      <c r="A427" s="1">
        <v>38686</v>
      </c>
      <c r="B427">
        <v>146</v>
      </c>
      <c r="C427">
        <v>8326</v>
      </c>
      <c r="X427">
        <v>0</v>
      </c>
      <c r="Y427">
        <v>871</v>
      </c>
      <c r="AB427">
        <v>0</v>
      </c>
      <c r="AC427">
        <v>100</v>
      </c>
      <c r="AD427">
        <v>0</v>
      </c>
      <c r="AE427">
        <v>5</v>
      </c>
      <c r="AF427">
        <v>0</v>
      </c>
      <c r="AG427">
        <v>121</v>
      </c>
      <c r="AH427">
        <v>0</v>
      </c>
      <c r="AI427">
        <v>31</v>
      </c>
      <c r="AJ427">
        <v>0</v>
      </c>
      <c r="AK427">
        <v>110</v>
      </c>
      <c r="AL427">
        <v>0</v>
      </c>
      <c r="AM427">
        <v>0</v>
      </c>
      <c r="AN427">
        <v>0</v>
      </c>
      <c r="AO427">
        <v>61</v>
      </c>
      <c r="AT427">
        <v>141</v>
      </c>
      <c r="AU427">
        <v>1141</v>
      </c>
    </row>
    <row r="428" spans="1:47" x14ac:dyDescent="0.25">
      <c r="A428" s="1">
        <v>38687</v>
      </c>
      <c r="B428">
        <v>174</v>
      </c>
      <c r="C428">
        <v>8345</v>
      </c>
      <c r="X428">
        <v>0</v>
      </c>
      <c r="Y428">
        <v>871</v>
      </c>
      <c r="AB428">
        <v>0</v>
      </c>
      <c r="AC428">
        <v>100</v>
      </c>
      <c r="AD428">
        <v>0</v>
      </c>
      <c r="AE428">
        <v>5</v>
      </c>
      <c r="AF428">
        <v>0</v>
      </c>
      <c r="AG428">
        <v>121</v>
      </c>
      <c r="AH428">
        <v>0</v>
      </c>
      <c r="AI428">
        <v>31</v>
      </c>
      <c r="AJ428">
        <v>0</v>
      </c>
      <c r="AK428">
        <v>110</v>
      </c>
      <c r="AL428">
        <v>0</v>
      </c>
      <c r="AM428">
        <v>0</v>
      </c>
      <c r="AN428">
        <v>0</v>
      </c>
      <c r="AO428">
        <v>61</v>
      </c>
      <c r="AT428">
        <v>25</v>
      </c>
      <c r="AU428">
        <v>1156</v>
      </c>
    </row>
    <row r="429" spans="1:47" x14ac:dyDescent="0.25">
      <c r="A429" s="1">
        <v>38688</v>
      </c>
      <c r="B429">
        <v>146</v>
      </c>
      <c r="C429">
        <v>8440</v>
      </c>
      <c r="X429">
        <v>0</v>
      </c>
      <c r="Y429">
        <v>871</v>
      </c>
      <c r="AB429">
        <v>15</v>
      </c>
      <c r="AC429">
        <v>115</v>
      </c>
      <c r="AD429">
        <v>0</v>
      </c>
      <c r="AE429">
        <v>5</v>
      </c>
      <c r="AF429">
        <v>0</v>
      </c>
      <c r="AG429">
        <v>121</v>
      </c>
      <c r="AH429">
        <v>0</v>
      </c>
      <c r="AI429">
        <v>31</v>
      </c>
      <c r="AJ429">
        <v>0</v>
      </c>
      <c r="AK429">
        <v>110</v>
      </c>
      <c r="AL429">
        <v>0</v>
      </c>
      <c r="AM429">
        <v>0</v>
      </c>
      <c r="AN429">
        <v>0</v>
      </c>
      <c r="AO429">
        <v>61</v>
      </c>
      <c r="AT429">
        <v>94</v>
      </c>
      <c r="AU429">
        <v>1245</v>
      </c>
    </row>
    <row r="430" spans="1:47" x14ac:dyDescent="0.25">
      <c r="A430" s="1">
        <v>38691</v>
      </c>
      <c r="B430">
        <v>48</v>
      </c>
      <c r="C430">
        <v>8461</v>
      </c>
      <c r="X430">
        <v>0</v>
      </c>
      <c r="Y430">
        <v>871</v>
      </c>
      <c r="AB430">
        <v>0</v>
      </c>
      <c r="AC430">
        <v>115</v>
      </c>
      <c r="AD430">
        <v>0</v>
      </c>
      <c r="AE430">
        <v>5</v>
      </c>
      <c r="AF430">
        <v>0</v>
      </c>
      <c r="AG430">
        <v>121</v>
      </c>
      <c r="AH430">
        <v>0</v>
      </c>
      <c r="AI430">
        <v>31</v>
      </c>
      <c r="AJ430">
        <v>0</v>
      </c>
      <c r="AK430">
        <v>110</v>
      </c>
      <c r="AL430">
        <v>0</v>
      </c>
      <c r="AM430">
        <v>0</v>
      </c>
      <c r="AN430">
        <v>0</v>
      </c>
      <c r="AO430">
        <v>61</v>
      </c>
      <c r="AT430">
        <v>114</v>
      </c>
      <c r="AU430">
        <v>1223</v>
      </c>
    </row>
    <row r="431" spans="1:47" x14ac:dyDescent="0.25">
      <c r="A431" s="1">
        <v>38692</v>
      </c>
      <c r="B431">
        <v>144</v>
      </c>
      <c r="C431">
        <v>8428</v>
      </c>
      <c r="X431">
        <v>22</v>
      </c>
      <c r="Y431">
        <v>871</v>
      </c>
      <c r="AB431">
        <v>0</v>
      </c>
      <c r="AC431">
        <v>115</v>
      </c>
      <c r="AD431">
        <v>0</v>
      </c>
      <c r="AE431">
        <v>5</v>
      </c>
      <c r="AF431">
        <v>0</v>
      </c>
      <c r="AG431">
        <v>121</v>
      </c>
      <c r="AH431">
        <v>0</v>
      </c>
      <c r="AI431">
        <v>31</v>
      </c>
      <c r="AJ431">
        <v>0</v>
      </c>
      <c r="AK431">
        <v>110</v>
      </c>
      <c r="AL431">
        <v>0</v>
      </c>
      <c r="AM431">
        <v>0</v>
      </c>
      <c r="AN431">
        <v>0</v>
      </c>
      <c r="AO431">
        <v>61</v>
      </c>
      <c r="AT431">
        <v>138</v>
      </c>
      <c r="AU431">
        <v>1219</v>
      </c>
    </row>
    <row r="432" spans="1:47" x14ac:dyDescent="0.25">
      <c r="A432" s="1">
        <v>38693</v>
      </c>
      <c r="B432">
        <v>207</v>
      </c>
      <c r="C432">
        <v>8524</v>
      </c>
      <c r="X432">
        <v>0</v>
      </c>
      <c r="Y432">
        <v>871</v>
      </c>
      <c r="AB432">
        <v>0</v>
      </c>
      <c r="AC432">
        <v>115</v>
      </c>
      <c r="AD432">
        <v>0</v>
      </c>
      <c r="AE432">
        <v>5</v>
      </c>
      <c r="AF432">
        <v>0</v>
      </c>
      <c r="AG432">
        <v>121</v>
      </c>
      <c r="AH432">
        <v>0</v>
      </c>
      <c r="AI432">
        <v>31</v>
      </c>
      <c r="AJ432">
        <v>0</v>
      </c>
      <c r="AK432">
        <v>110</v>
      </c>
      <c r="AL432">
        <v>0</v>
      </c>
      <c r="AM432">
        <v>0</v>
      </c>
      <c r="AN432">
        <v>10</v>
      </c>
      <c r="AO432">
        <v>71</v>
      </c>
      <c r="AT432">
        <v>142</v>
      </c>
      <c r="AU432">
        <v>1302</v>
      </c>
    </row>
    <row r="433" spans="1:47" x14ac:dyDescent="0.25">
      <c r="A433" s="1">
        <v>38694</v>
      </c>
      <c r="B433">
        <v>106</v>
      </c>
      <c r="C433">
        <v>8447</v>
      </c>
      <c r="X433">
        <v>0</v>
      </c>
      <c r="Y433">
        <v>871</v>
      </c>
      <c r="AB433">
        <v>0</v>
      </c>
      <c r="AC433">
        <v>115</v>
      </c>
      <c r="AD433">
        <v>0</v>
      </c>
      <c r="AE433">
        <v>5</v>
      </c>
      <c r="AF433">
        <v>0</v>
      </c>
      <c r="AG433">
        <v>121</v>
      </c>
      <c r="AH433">
        <v>0</v>
      </c>
      <c r="AI433">
        <v>31</v>
      </c>
      <c r="AJ433">
        <v>0</v>
      </c>
      <c r="AK433">
        <v>110</v>
      </c>
      <c r="AL433">
        <v>0</v>
      </c>
      <c r="AM433">
        <v>0</v>
      </c>
      <c r="AN433">
        <v>0</v>
      </c>
      <c r="AO433">
        <v>71</v>
      </c>
      <c r="AT433">
        <v>13</v>
      </c>
      <c r="AU433">
        <v>1252</v>
      </c>
    </row>
    <row r="434" spans="1:47" x14ac:dyDescent="0.25">
      <c r="A434" s="1">
        <v>38695</v>
      </c>
      <c r="B434">
        <v>69</v>
      </c>
      <c r="C434">
        <v>8481</v>
      </c>
      <c r="X434">
        <v>0</v>
      </c>
      <c r="Y434">
        <v>871</v>
      </c>
      <c r="AB434">
        <v>0</v>
      </c>
      <c r="AC434">
        <v>115</v>
      </c>
      <c r="AD434">
        <v>0</v>
      </c>
      <c r="AE434">
        <v>5</v>
      </c>
      <c r="AF434">
        <v>0</v>
      </c>
      <c r="AG434">
        <v>121</v>
      </c>
      <c r="AH434">
        <v>0</v>
      </c>
      <c r="AI434">
        <v>31</v>
      </c>
      <c r="AJ434">
        <v>0</v>
      </c>
      <c r="AK434">
        <v>110</v>
      </c>
      <c r="AL434">
        <v>0</v>
      </c>
      <c r="AM434">
        <v>0</v>
      </c>
      <c r="AN434">
        <v>0</v>
      </c>
      <c r="AO434">
        <v>71</v>
      </c>
      <c r="AT434">
        <v>10</v>
      </c>
      <c r="AU434">
        <v>1262</v>
      </c>
    </row>
    <row r="435" spans="1:47" x14ac:dyDescent="0.25">
      <c r="A435" s="1">
        <v>38698</v>
      </c>
      <c r="B435">
        <v>90</v>
      </c>
      <c r="C435">
        <v>8608</v>
      </c>
      <c r="X435">
        <v>0</v>
      </c>
      <c r="Y435">
        <v>871</v>
      </c>
      <c r="AB435">
        <v>0</v>
      </c>
      <c r="AC435">
        <v>115</v>
      </c>
      <c r="AD435">
        <v>0</v>
      </c>
      <c r="AE435">
        <v>5</v>
      </c>
      <c r="AF435">
        <v>0</v>
      </c>
      <c r="AG435">
        <v>121</v>
      </c>
      <c r="AH435">
        <v>0</v>
      </c>
      <c r="AI435">
        <v>31</v>
      </c>
      <c r="AJ435">
        <v>0</v>
      </c>
      <c r="AK435">
        <v>110</v>
      </c>
      <c r="AL435">
        <v>0</v>
      </c>
      <c r="AM435">
        <v>0</v>
      </c>
      <c r="AN435">
        <v>0</v>
      </c>
      <c r="AO435">
        <v>71</v>
      </c>
      <c r="AT435">
        <v>60</v>
      </c>
      <c r="AU435">
        <v>1312</v>
      </c>
    </row>
    <row r="436" spans="1:47" x14ac:dyDescent="0.25">
      <c r="A436" s="1">
        <v>38699</v>
      </c>
      <c r="B436">
        <v>221</v>
      </c>
      <c r="C436">
        <v>8732</v>
      </c>
      <c r="X436">
        <v>2</v>
      </c>
      <c r="Y436">
        <v>872</v>
      </c>
      <c r="AB436">
        <v>0</v>
      </c>
      <c r="AC436">
        <v>115</v>
      </c>
      <c r="AD436">
        <v>0</v>
      </c>
      <c r="AE436">
        <v>5</v>
      </c>
      <c r="AF436">
        <v>0</v>
      </c>
      <c r="AG436">
        <v>121</v>
      </c>
      <c r="AH436">
        <v>0</v>
      </c>
      <c r="AI436">
        <v>31</v>
      </c>
      <c r="AJ436">
        <v>0</v>
      </c>
      <c r="AK436">
        <v>110</v>
      </c>
      <c r="AL436">
        <v>0</v>
      </c>
      <c r="AM436">
        <v>0</v>
      </c>
      <c r="AN436">
        <v>0</v>
      </c>
      <c r="AO436">
        <v>71</v>
      </c>
      <c r="AT436">
        <v>137</v>
      </c>
      <c r="AU436">
        <v>1342</v>
      </c>
    </row>
    <row r="437" spans="1:47" x14ac:dyDescent="0.25">
      <c r="A437" s="1">
        <v>38700</v>
      </c>
      <c r="B437">
        <v>400</v>
      </c>
      <c r="C437">
        <v>8753</v>
      </c>
      <c r="X437">
        <v>0</v>
      </c>
      <c r="Y437">
        <v>872</v>
      </c>
      <c r="AB437">
        <v>0</v>
      </c>
      <c r="AC437">
        <v>115</v>
      </c>
      <c r="AD437">
        <v>0</v>
      </c>
      <c r="AE437">
        <v>5</v>
      </c>
      <c r="AF437">
        <v>0</v>
      </c>
      <c r="AG437">
        <v>121</v>
      </c>
      <c r="AH437">
        <v>0</v>
      </c>
      <c r="AI437">
        <v>31</v>
      </c>
      <c r="AJ437">
        <v>0</v>
      </c>
      <c r="AK437">
        <v>110</v>
      </c>
      <c r="AL437">
        <v>0</v>
      </c>
      <c r="AM437">
        <v>0</v>
      </c>
      <c r="AN437">
        <v>0</v>
      </c>
      <c r="AO437">
        <v>71</v>
      </c>
      <c r="AT437">
        <v>102</v>
      </c>
      <c r="AU437">
        <v>1395</v>
      </c>
    </row>
    <row r="438" spans="1:47" x14ac:dyDescent="0.25">
      <c r="A438" s="1">
        <v>38701</v>
      </c>
      <c r="B438">
        <v>434</v>
      </c>
      <c r="C438">
        <v>9216</v>
      </c>
      <c r="X438">
        <v>0</v>
      </c>
      <c r="Y438">
        <v>870</v>
      </c>
      <c r="AB438">
        <v>0</v>
      </c>
      <c r="AC438">
        <v>115</v>
      </c>
      <c r="AD438">
        <v>0</v>
      </c>
      <c r="AE438">
        <v>5</v>
      </c>
      <c r="AF438">
        <v>0</v>
      </c>
      <c r="AG438">
        <v>121</v>
      </c>
      <c r="AH438">
        <v>0</v>
      </c>
      <c r="AI438">
        <v>31</v>
      </c>
      <c r="AJ438">
        <v>0</v>
      </c>
      <c r="AK438">
        <v>110</v>
      </c>
      <c r="AL438">
        <v>0</v>
      </c>
      <c r="AM438">
        <v>0</v>
      </c>
      <c r="AN438">
        <v>0</v>
      </c>
      <c r="AO438">
        <v>71</v>
      </c>
      <c r="AT438">
        <v>71</v>
      </c>
      <c r="AU438">
        <v>1371</v>
      </c>
    </row>
    <row r="439" spans="1:47" x14ac:dyDescent="0.25">
      <c r="A439" s="1">
        <v>38702</v>
      </c>
      <c r="B439">
        <v>223</v>
      </c>
      <c r="C439">
        <v>9260</v>
      </c>
      <c r="X439">
        <v>0</v>
      </c>
      <c r="Y439">
        <v>845</v>
      </c>
      <c r="AB439">
        <v>0</v>
      </c>
      <c r="AC439">
        <v>115</v>
      </c>
      <c r="AD439">
        <v>0</v>
      </c>
      <c r="AE439">
        <v>5</v>
      </c>
      <c r="AF439">
        <v>0</v>
      </c>
      <c r="AG439">
        <v>121</v>
      </c>
      <c r="AH439">
        <v>0</v>
      </c>
      <c r="AI439">
        <v>31</v>
      </c>
      <c r="AJ439">
        <v>0</v>
      </c>
      <c r="AK439">
        <v>110</v>
      </c>
      <c r="AL439">
        <v>0</v>
      </c>
      <c r="AM439">
        <v>0</v>
      </c>
      <c r="AN439">
        <v>0</v>
      </c>
      <c r="AO439">
        <v>71</v>
      </c>
      <c r="AT439">
        <v>17</v>
      </c>
      <c r="AU439">
        <v>1371</v>
      </c>
    </row>
    <row r="440" spans="1:47" x14ac:dyDescent="0.25">
      <c r="A440" s="1">
        <v>38705</v>
      </c>
      <c r="B440">
        <v>249</v>
      </c>
      <c r="C440">
        <v>9069</v>
      </c>
      <c r="X440">
        <v>5</v>
      </c>
      <c r="Y440">
        <v>207</v>
      </c>
      <c r="AB440">
        <v>0</v>
      </c>
      <c r="AC440">
        <v>115</v>
      </c>
      <c r="AD440">
        <v>0</v>
      </c>
      <c r="AE440">
        <v>5</v>
      </c>
      <c r="AF440">
        <v>0</v>
      </c>
      <c r="AG440">
        <v>121</v>
      </c>
      <c r="AH440">
        <v>0</v>
      </c>
      <c r="AI440">
        <v>31</v>
      </c>
      <c r="AJ440">
        <v>0</v>
      </c>
      <c r="AK440">
        <v>110</v>
      </c>
      <c r="AL440">
        <v>0</v>
      </c>
      <c r="AM440">
        <v>0</v>
      </c>
      <c r="AN440">
        <v>0</v>
      </c>
      <c r="AO440">
        <v>21</v>
      </c>
      <c r="AT440">
        <v>10</v>
      </c>
      <c r="AU440">
        <v>1371</v>
      </c>
    </row>
    <row r="441" spans="1:47" x14ac:dyDescent="0.25">
      <c r="A441" s="1">
        <v>38706</v>
      </c>
      <c r="B441">
        <v>550</v>
      </c>
      <c r="C441">
        <v>9332</v>
      </c>
      <c r="X441">
        <v>0</v>
      </c>
      <c r="Y441">
        <v>207</v>
      </c>
      <c r="AB441">
        <v>0</v>
      </c>
      <c r="AC441">
        <v>13</v>
      </c>
      <c r="AD441">
        <v>0</v>
      </c>
      <c r="AE441">
        <v>5</v>
      </c>
      <c r="AF441">
        <v>0</v>
      </c>
      <c r="AG441">
        <v>67</v>
      </c>
      <c r="AH441">
        <v>0</v>
      </c>
      <c r="AI441">
        <v>0</v>
      </c>
      <c r="AJ441">
        <v>0</v>
      </c>
      <c r="AK441">
        <v>65</v>
      </c>
      <c r="AL441">
        <v>0</v>
      </c>
      <c r="AM441">
        <v>0</v>
      </c>
      <c r="AN441">
        <v>0</v>
      </c>
      <c r="AO441">
        <v>21</v>
      </c>
      <c r="AT441">
        <v>0</v>
      </c>
      <c r="AU441">
        <v>1371</v>
      </c>
    </row>
    <row r="442" spans="1:47" x14ac:dyDescent="0.25">
      <c r="A442" s="1">
        <v>38707</v>
      </c>
      <c r="B442">
        <v>177</v>
      </c>
      <c r="C442">
        <v>9335</v>
      </c>
      <c r="X442">
        <v>0</v>
      </c>
      <c r="Y442">
        <v>207</v>
      </c>
      <c r="AB442">
        <v>0</v>
      </c>
      <c r="AC442">
        <v>13</v>
      </c>
      <c r="AD442">
        <v>0</v>
      </c>
      <c r="AE442">
        <v>5</v>
      </c>
      <c r="AF442">
        <v>0</v>
      </c>
      <c r="AG442">
        <v>67</v>
      </c>
      <c r="AH442">
        <v>0</v>
      </c>
      <c r="AI442">
        <v>0</v>
      </c>
      <c r="AJ442">
        <v>0</v>
      </c>
      <c r="AK442">
        <v>65</v>
      </c>
      <c r="AL442">
        <v>0</v>
      </c>
      <c r="AM442">
        <v>0</v>
      </c>
      <c r="AN442">
        <v>0</v>
      </c>
      <c r="AO442">
        <v>21</v>
      </c>
      <c r="AT442">
        <v>40</v>
      </c>
      <c r="AU442">
        <v>1411</v>
      </c>
    </row>
    <row r="443" spans="1:47" x14ac:dyDescent="0.25">
      <c r="A443" s="1">
        <v>38708</v>
      </c>
      <c r="B443">
        <v>524</v>
      </c>
      <c r="C443">
        <v>8041</v>
      </c>
      <c r="X443">
        <v>0</v>
      </c>
      <c r="Y443">
        <v>207</v>
      </c>
      <c r="AB443">
        <v>0</v>
      </c>
      <c r="AC443">
        <v>13</v>
      </c>
      <c r="AD443">
        <v>0</v>
      </c>
      <c r="AE443">
        <v>5</v>
      </c>
      <c r="AF443">
        <v>0</v>
      </c>
      <c r="AG443">
        <v>67</v>
      </c>
      <c r="AH443">
        <v>0</v>
      </c>
      <c r="AI443">
        <v>0</v>
      </c>
      <c r="AJ443">
        <v>0</v>
      </c>
      <c r="AK443">
        <v>65</v>
      </c>
      <c r="AL443">
        <v>0</v>
      </c>
      <c r="AM443">
        <v>0</v>
      </c>
      <c r="AN443">
        <v>0</v>
      </c>
      <c r="AO443">
        <v>21</v>
      </c>
      <c r="AT443">
        <v>2</v>
      </c>
      <c r="AU443">
        <v>1296</v>
      </c>
    </row>
    <row r="444" spans="1:47" x14ac:dyDescent="0.25">
      <c r="A444" s="1">
        <v>38709</v>
      </c>
      <c r="B444">
        <v>343</v>
      </c>
      <c r="C444">
        <v>8102</v>
      </c>
      <c r="X444">
        <v>1</v>
      </c>
      <c r="Y444">
        <v>207</v>
      </c>
      <c r="AB444">
        <v>0</v>
      </c>
      <c r="AC444">
        <v>13</v>
      </c>
      <c r="AD444">
        <v>0</v>
      </c>
      <c r="AE444">
        <v>5</v>
      </c>
      <c r="AF444">
        <v>0</v>
      </c>
      <c r="AG444">
        <v>67</v>
      </c>
      <c r="AH444">
        <v>0</v>
      </c>
      <c r="AI444">
        <v>0</v>
      </c>
      <c r="AJ444">
        <v>0</v>
      </c>
      <c r="AK444">
        <v>65</v>
      </c>
      <c r="AL444">
        <v>0</v>
      </c>
      <c r="AM444">
        <v>0</v>
      </c>
      <c r="AN444">
        <v>0</v>
      </c>
      <c r="AO444">
        <v>21</v>
      </c>
      <c r="AT444">
        <v>11</v>
      </c>
      <c r="AU444">
        <v>1307</v>
      </c>
    </row>
    <row r="445" spans="1:47" x14ac:dyDescent="0.25">
      <c r="A445" s="1">
        <v>38713</v>
      </c>
      <c r="B445">
        <v>234</v>
      </c>
      <c r="C445">
        <v>8241</v>
      </c>
      <c r="X445">
        <v>2</v>
      </c>
      <c r="Y445">
        <v>207</v>
      </c>
      <c r="AB445">
        <v>0</v>
      </c>
      <c r="AC445">
        <v>13</v>
      </c>
      <c r="AD445">
        <v>0</v>
      </c>
      <c r="AE445">
        <v>5</v>
      </c>
      <c r="AF445">
        <v>0</v>
      </c>
      <c r="AG445">
        <v>67</v>
      </c>
      <c r="AH445">
        <v>0</v>
      </c>
      <c r="AI445">
        <v>0</v>
      </c>
      <c r="AJ445">
        <v>0</v>
      </c>
      <c r="AK445">
        <v>65</v>
      </c>
      <c r="AL445">
        <v>0</v>
      </c>
      <c r="AM445">
        <v>0</v>
      </c>
      <c r="AN445">
        <v>0</v>
      </c>
      <c r="AO445">
        <v>21</v>
      </c>
      <c r="AT445">
        <v>18</v>
      </c>
      <c r="AU445">
        <v>1311</v>
      </c>
    </row>
    <row r="446" spans="1:47" x14ac:dyDescent="0.25">
      <c r="A446" s="1">
        <v>38714</v>
      </c>
      <c r="B446">
        <v>147</v>
      </c>
      <c r="C446">
        <v>8316</v>
      </c>
      <c r="X446">
        <v>0</v>
      </c>
      <c r="Y446">
        <v>132</v>
      </c>
      <c r="AB446">
        <v>0</v>
      </c>
      <c r="AC446">
        <v>13</v>
      </c>
      <c r="AD446">
        <v>0</v>
      </c>
      <c r="AE446">
        <v>5</v>
      </c>
      <c r="AF446">
        <v>0</v>
      </c>
      <c r="AG446">
        <v>67</v>
      </c>
      <c r="AH446">
        <v>0</v>
      </c>
      <c r="AI446">
        <v>0</v>
      </c>
      <c r="AJ446">
        <v>0</v>
      </c>
      <c r="AK446">
        <v>65</v>
      </c>
      <c r="AL446">
        <v>0</v>
      </c>
      <c r="AM446">
        <v>0</v>
      </c>
      <c r="AN446">
        <v>0</v>
      </c>
      <c r="AO446">
        <v>21</v>
      </c>
      <c r="AT446">
        <v>0</v>
      </c>
      <c r="AU446">
        <v>1311</v>
      </c>
    </row>
    <row r="447" spans="1:47" x14ac:dyDescent="0.25">
      <c r="A447" s="1">
        <v>38715</v>
      </c>
      <c r="B447">
        <v>116</v>
      </c>
      <c r="C447">
        <v>8613</v>
      </c>
      <c r="X447">
        <v>0</v>
      </c>
      <c r="Y447">
        <v>132</v>
      </c>
      <c r="AB447">
        <v>0</v>
      </c>
      <c r="AC447">
        <v>13</v>
      </c>
      <c r="AD447">
        <v>0</v>
      </c>
      <c r="AE447">
        <v>5</v>
      </c>
      <c r="AF447">
        <v>0</v>
      </c>
      <c r="AG447">
        <v>67</v>
      </c>
      <c r="AH447">
        <v>0</v>
      </c>
      <c r="AI447">
        <v>0</v>
      </c>
      <c r="AJ447">
        <v>0</v>
      </c>
      <c r="AK447">
        <v>65</v>
      </c>
      <c r="AL447">
        <v>0</v>
      </c>
      <c r="AM447">
        <v>0</v>
      </c>
      <c r="AN447">
        <v>0</v>
      </c>
      <c r="AO447">
        <v>21</v>
      </c>
      <c r="AT447">
        <v>14</v>
      </c>
      <c r="AU447">
        <v>1318</v>
      </c>
    </row>
    <row r="448" spans="1:47" x14ac:dyDescent="0.25">
      <c r="A448" s="1">
        <v>38716</v>
      </c>
      <c r="B448">
        <v>35</v>
      </c>
      <c r="C448">
        <v>8618</v>
      </c>
      <c r="X448">
        <v>0</v>
      </c>
      <c r="Y448">
        <v>132</v>
      </c>
      <c r="AB448">
        <v>10</v>
      </c>
      <c r="AC448">
        <v>23</v>
      </c>
      <c r="AD448">
        <v>0</v>
      </c>
      <c r="AE448">
        <v>5</v>
      </c>
      <c r="AF448">
        <v>0</v>
      </c>
      <c r="AG448">
        <v>67</v>
      </c>
      <c r="AH448">
        <v>0</v>
      </c>
      <c r="AI448">
        <v>0</v>
      </c>
      <c r="AJ448">
        <v>0</v>
      </c>
      <c r="AK448">
        <v>65</v>
      </c>
      <c r="AL448">
        <v>0</v>
      </c>
      <c r="AM448">
        <v>0</v>
      </c>
      <c r="AN448">
        <v>0</v>
      </c>
      <c r="AO448">
        <v>21</v>
      </c>
      <c r="AT448">
        <v>63</v>
      </c>
      <c r="AU448">
        <v>1357</v>
      </c>
    </row>
    <row r="449" spans="1:47" x14ac:dyDescent="0.25">
      <c r="A449" s="1">
        <v>38720</v>
      </c>
      <c r="B449">
        <v>633</v>
      </c>
      <c r="C449">
        <v>8669</v>
      </c>
      <c r="X449">
        <v>26</v>
      </c>
      <c r="Y449">
        <v>157</v>
      </c>
      <c r="AB449">
        <v>10</v>
      </c>
      <c r="AC449">
        <v>33</v>
      </c>
      <c r="AD449">
        <v>0</v>
      </c>
      <c r="AE449">
        <v>5</v>
      </c>
      <c r="AF449">
        <v>0</v>
      </c>
      <c r="AG449">
        <v>67</v>
      </c>
      <c r="AH449">
        <v>0</v>
      </c>
      <c r="AI449">
        <v>0</v>
      </c>
      <c r="AJ449">
        <v>0</v>
      </c>
      <c r="AK449">
        <v>65</v>
      </c>
      <c r="AL449">
        <v>0</v>
      </c>
      <c r="AM449">
        <v>0</v>
      </c>
      <c r="AN449">
        <v>0</v>
      </c>
      <c r="AO449">
        <v>21</v>
      </c>
      <c r="AT449">
        <v>96</v>
      </c>
      <c r="AU449">
        <v>1412</v>
      </c>
    </row>
    <row r="450" spans="1:47" x14ac:dyDescent="0.25">
      <c r="A450" s="1">
        <v>38721</v>
      </c>
      <c r="B450">
        <v>336</v>
      </c>
      <c r="C450">
        <v>8770</v>
      </c>
      <c r="X450">
        <v>0</v>
      </c>
      <c r="Y450">
        <v>151</v>
      </c>
      <c r="AB450">
        <v>0</v>
      </c>
      <c r="AC450">
        <v>33</v>
      </c>
      <c r="AD450">
        <v>0</v>
      </c>
      <c r="AE450">
        <v>5</v>
      </c>
      <c r="AF450">
        <v>2</v>
      </c>
      <c r="AG450">
        <v>69</v>
      </c>
      <c r="AH450">
        <v>0</v>
      </c>
      <c r="AI450">
        <v>0</v>
      </c>
      <c r="AJ450">
        <v>0</v>
      </c>
      <c r="AK450">
        <v>65</v>
      </c>
      <c r="AL450">
        <v>0</v>
      </c>
      <c r="AM450">
        <v>0</v>
      </c>
      <c r="AN450">
        <v>10</v>
      </c>
      <c r="AO450">
        <v>31</v>
      </c>
      <c r="AT450">
        <v>50</v>
      </c>
      <c r="AU450">
        <v>1295</v>
      </c>
    </row>
    <row r="451" spans="1:47" x14ac:dyDescent="0.25">
      <c r="A451" s="1">
        <v>38722</v>
      </c>
      <c r="B451">
        <v>63</v>
      </c>
      <c r="C451">
        <v>8746</v>
      </c>
      <c r="X451">
        <v>0</v>
      </c>
      <c r="Y451">
        <v>151</v>
      </c>
      <c r="AB451">
        <v>0</v>
      </c>
      <c r="AC451">
        <v>33</v>
      </c>
      <c r="AD451">
        <v>0</v>
      </c>
      <c r="AE451">
        <v>5</v>
      </c>
      <c r="AF451">
        <v>0</v>
      </c>
      <c r="AG451">
        <v>69</v>
      </c>
      <c r="AH451">
        <v>0</v>
      </c>
      <c r="AI451">
        <v>0</v>
      </c>
      <c r="AJ451">
        <v>0</v>
      </c>
      <c r="AK451">
        <v>65</v>
      </c>
      <c r="AL451">
        <v>0</v>
      </c>
      <c r="AM451">
        <v>0</v>
      </c>
      <c r="AN451">
        <v>0</v>
      </c>
      <c r="AO451">
        <v>31</v>
      </c>
      <c r="AT451">
        <v>53</v>
      </c>
      <c r="AU451">
        <v>1308</v>
      </c>
    </row>
    <row r="452" spans="1:47" x14ac:dyDescent="0.25">
      <c r="A452" s="1">
        <v>38723</v>
      </c>
      <c r="B452">
        <v>417</v>
      </c>
      <c r="C452">
        <v>8764</v>
      </c>
      <c r="X452">
        <v>0</v>
      </c>
      <c r="Y452">
        <v>151</v>
      </c>
      <c r="AB452">
        <v>0</v>
      </c>
      <c r="AC452">
        <v>33</v>
      </c>
      <c r="AD452">
        <v>0</v>
      </c>
      <c r="AE452">
        <v>5</v>
      </c>
      <c r="AF452">
        <v>0</v>
      </c>
      <c r="AG452">
        <v>67</v>
      </c>
      <c r="AH452">
        <v>0</v>
      </c>
      <c r="AI452">
        <v>0</v>
      </c>
      <c r="AJ452">
        <v>0</v>
      </c>
      <c r="AK452">
        <v>65</v>
      </c>
      <c r="AL452">
        <v>0</v>
      </c>
      <c r="AM452">
        <v>0</v>
      </c>
      <c r="AN452">
        <v>0</v>
      </c>
      <c r="AO452">
        <v>31</v>
      </c>
      <c r="AT452">
        <v>116</v>
      </c>
      <c r="AU452">
        <v>1369</v>
      </c>
    </row>
    <row r="453" spans="1:47" x14ac:dyDescent="0.25">
      <c r="A453" s="1">
        <v>38726</v>
      </c>
      <c r="B453">
        <v>312</v>
      </c>
      <c r="C453">
        <v>8895</v>
      </c>
      <c r="X453">
        <v>0</v>
      </c>
      <c r="Y453">
        <v>151</v>
      </c>
      <c r="AB453">
        <v>0</v>
      </c>
      <c r="AC453">
        <v>33</v>
      </c>
      <c r="AD453">
        <v>0</v>
      </c>
      <c r="AE453">
        <v>5</v>
      </c>
      <c r="AF453">
        <v>0</v>
      </c>
      <c r="AG453">
        <v>67</v>
      </c>
      <c r="AH453">
        <v>0</v>
      </c>
      <c r="AI453">
        <v>0</v>
      </c>
      <c r="AJ453">
        <v>0</v>
      </c>
      <c r="AK453">
        <v>65</v>
      </c>
      <c r="AL453">
        <v>0</v>
      </c>
      <c r="AM453">
        <v>0</v>
      </c>
      <c r="AN453">
        <v>0</v>
      </c>
      <c r="AO453">
        <v>31</v>
      </c>
      <c r="AT453">
        <v>75</v>
      </c>
      <c r="AU453">
        <v>1404</v>
      </c>
    </row>
    <row r="454" spans="1:47" x14ac:dyDescent="0.25">
      <c r="A454" s="1">
        <v>38727</v>
      </c>
      <c r="B454">
        <v>217</v>
      </c>
      <c r="C454">
        <v>8873</v>
      </c>
      <c r="X454">
        <v>0</v>
      </c>
      <c r="Y454">
        <v>151</v>
      </c>
      <c r="AB454">
        <v>0</v>
      </c>
      <c r="AC454">
        <v>33</v>
      </c>
      <c r="AD454">
        <v>0</v>
      </c>
      <c r="AE454">
        <v>5</v>
      </c>
      <c r="AF454">
        <v>0</v>
      </c>
      <c r="AG454">
        <v>67</v>
      </c>
      <c r="AH454">
        <v>0</v>
      </c>
      <c r="AI454">
        <v>0</v>
      </c>
      <c r="AJ454">
        <v>0</v>
      </c>
      <c r="AK454">
        <v>65</v>
      </c>
      <c r="AL454">
        <v>0</v>
      </c>
      <c r="AM454">
        <v>0</v>
      </c>
      <c r="AN454">
        <v>10</v>
      </c>
      <c r="AO454">
        <v>31</v>
      </c>
      <c r="AT454">
        <v>314</v>
      </c>
      <c r="AU454">
        <v>1414</v>
      </c>
    </row>
    <row r="455" spans="1:47" x14ac:dyDescent="0.25">
      <c r="A455" s="1">
        <v>38728</v>
      </c>
      <c r="B455">
        <v>182</v>
      </c>
      <c r="C455">
        <v>8876</v>
      </c>
      <c r="X455">
        <v>0</v>
      </c>
      <c r="Y455">
        <v>151</v>
      </c>
      <c r="AB455">
        <v>0</v>
      </c>
      <c r="AC455">
        <v>33</v>
      </c>
      <c r="AD455">
        <v>0</v>
      </c>
      <c r="AE455">
        <v>5</v>
      </c>
      <c r="AF455">
        <v>0</v>
      </c>
      <c r="AG455">
        <v>67</v>
      </c>
      <c r="AH455">
        <v>0</v>
      </c>
      <c r="AI455">
        <v>0</v>
      </c>
      <c r="AJ455">
        <v>0</v>
      </c>
      <c r="AK455">
        <v>65</v>
      </c>
      <c r="AL455">
        <v>0</v>
      </c>
      <c r="AM455">
        <v>0</v>
      </c>
      <c r="AN455">
        <v>0</v>
      </c>
      <c r="AO455">
        <v>21</v>
      </c>
      <c r="AT455">
        <v>75</v>
      </c>
      <c r="AU455">
        <v>1318</v>
      </c>
    </row>
    <row r="456" spans="1:47" x14ac:dyDescent="0.25">
      <c r="A456" s="1">
        <v>38729</v>
      </c>
      <c r="B456">
        <v>3418</v>
      </c>
      <c r="C456">
        <v>12244</v>
      </c>
      <c r="X456">
        <v>0</v>
      </c>
      <c r="Y456">
        <v>151</v>
      </c>
      <c r="AB456">
        <v>0</v>
      </c>
      <c r="AC456">
        <v>33</v>
      </c>
      <c r="AD456">
        <v>0</v>
      </c>
      <c r="AE456">
        <v>5</v>
      </c>
      <c r="AF456">
        <v>0</v>
      </c>
      <c r="AG456">
        <v>67</v>
      </c>
      <c r="AH456">
        <v>0</v>
      </c>
      <c r="AI456">
        <v>0</v>
      </c>
      <c r="AJ456">
        <v>0</v>
      </c>
      <c r="AK456">
        <v>65</v>
      </c>
      <c r="AL456">
        <v>0</v>
      </c>
      <c r="AM456">
        <v>0</v>
      </c>
      <c r="AN456">
        <v>0</v>
      </c>
      <c r="AO456">
        <v>21</v>
      </c>
      <c r="AT456">
        <v>33</v>
      </c>
      <c r="AU456">
        <v>1276</v>
      </c>
    </row>
    <row r="457" spans="1:47" x14ac:dyDescent="0.25">
      <c r="A457" s="1">
        <v>38730</v>
      </c>
      <c r="B457">
        <v>2275</v>
      </c>
      <c r="C457">
        <v>14176</v>
      </c>
      <c r="X457">
        <v>1</v>
      </c>
      <c r="Y457">
        <v>151</v>
      </c>
      <c r="AB457">
        <v>0</v>
      </c>
      <c r="AC457">
        <v>33</v>
      </c>
      <c r="AD457">
        <v>0</v>
      </c>
      <c r="AE457">
        <v>5</v>
      </c>
      <c r="AF457">
        <v>0</v>
      </c>
      <c r="AG457">
        <v>67</v>
      </c>
      <c r="AH457">
        <v>0</v>
      </c>
      <c r="AI457">
        <v>0</v>
      </c>
      <c r="AJ457">
        <v>0</v>
      </c>
      <c r="AK457">
        <v>65</v>
      </c>
      <c r="AL457">
        <v>0</v>
      </c>
      <c r="AM457">
        <v>0</v>
      </c>
      <c r="AN457">
        <v>0</v>
      </c>
      <c r="AO457">
        <v>21</v>
      </c>
      <c r="AT457">
        <v>32</v>
      </c>
      <c r="AU457">
        <v>1283</v>
      </c>
    </row>
    <row r="458" spans="1:47" x14ac:dyDescent="0.25">
      <c r="A458" s="1">
        <v>38734</v>
      </c>
      <c r="B458">
        <v>475</v>
      </c>
      <c r="C458">
        <v>14118</v>
      </c>
      <c r="X458">
        <v>50</v>
      </c>
      <c r="Y458">
        <v>201</v>
      </c>
      <c r="AB458">
        <v>12</v>
      </c>
      <c r="AC458">
        <v>45</v>
      </c>
      <c r="AD458">
        <v>2</v>
      </c>
      <c r="AE458">
        <v>7</v>
      </c>
      <c r="AF458">
        <v>0</v>
      </c>
      <c r="AG458">
        <v>67</v>
      </c>
      <c r="AH458">
        <v>0</v>
      </c>
      <c r="AI458">
        <v>0</v>
      </c>
      <c r="AJ458">
        <v>0</v>
      </c>
      <c r="AK458">
        <v>65</v>
      </c>
      <c r="AL458">
        <v>0</v>
      </c>
      <c r="AM458">
        <v>0</v>
      </c>
      <c r="AN458">
        <v>10</v>
      </c>
      <c r="AO458">
        <v>31</v>
      </c>
      <c r="AT458">
        <v>44</v>
      </c>
      <c r="AU458">
        <v>1295</v>
      </c>
    </row>
    <row r="459" spans="1:47" x14ac:dyDescent="0.25">
      <c r="A459" s="1">
        <v>38735</v>
      </c>
      <c r="B459">
        <v>1199</v>
      </c>
      <c r="C459">
        <v>14831</v>
      </c>
      <c r="X459">
        <v>6</v>
      </c>
      <c r="Y459">
        <v>207</v>
      </c>
      <c r="AB459">
        <v>0</v>
      </c>
      <c r="AC459">
        <v>45</v>
      </c>
      <c r="AD459">
        <v>0</v>
      </c>
      <c r="AE459">
        <v>7</v>
      </c>
      <c r="AF459">
        <v>0</v>
      </c>
      <c r="AG459">
        <v>67</v>
      </c>
      <c r="AH459">
        <v>0</v>
      </c>
      <c r="AI459">
        <v>0</v>
      </c>
      <c r="AJ459">
        <v>0</v>
      </c>
      <c r="AK459">
        <v>65</v>
      </c>
      <c r="AL459">
        <v>0</v>
      </c>
      <c r="AM459">
        <v>0</v>
      </c>
      <c r="AN459">
        <v>0</v>
      </c>
      <c r="AO459">
        <v>31</v>
      </c>
      <c r="AT459">
        <v>25</v>
      </c>
      <c r="AU459">
        <v>1320</v>
      </c>
    </row>
    <row r="460" spans="1:47" x14ac:dyDescent="0.25">
      <c r="A460" s="1">
        <v>38736</v>
      </c>
      <c r="B460">
        <v>151</v>
      </c>
      <c r="C460">
        <v>14067</v>
      </c>
      <c r="X460">
        <v>0</v>
      </c>
      <c r="Y460">
        <v>207</v>
      </c>
      <c r="AB460">
        <v>0</v>
      </c>
      <c r="AC460">
        <v>45</v>
      </c>
      <c r="AD460">
        <v>2</v>
      </c>
      <c r="AE460">
        <v>7</v>
      </c>
      <c r="AF460">
        <v>0</v>
      </c>
      <c r="AG460">
        <v>67</v>
      </c>
      <c r="AH460">
        <v>6</v>
      </c>
      <c r="AI460">
        <v>6</v>
      </c>
      <c r="AJ460">
        <v>0</v>
      </c>
      <c r="AK460">
        <v>65</v>
      </c>
      <c r="AL460">
        <v>0</v>
      </c>
      <c r="AM460">
        <v>0</v>
      </c>
      <c r="AN460">
        <v>0</v>
      </c>
      <c r="AO460">
        <v>31</v>
      </c>
      <c r="AT460">
        <v>30</v>
      </c>
      <c r="AU460">
        <v>1244</v>
      </c>
    </row>
    <row r="461" spans="1:47" x14ac:dyDescent="0.25">
      <c r="A461" s="1">
        <v>38737</v>
      </c>
      <c r="B461">
        <v>211</v>
      </c>
      <c r="C461">
        <v>14023</v>
      </c>
      <c r="X461">
        <v>5</v>
      </c>
      <c r="Y461">
        <v>212</v>
      </c>
      <c r="AB461">
        <v>0</v>
      </c>
      <c r="AC461">
        <v>45</v>
      </c>
      <c r="AD461">
        <v>0</v>
      </c>
      <c r="AE461">
        <v>7</v>
      </c>
      <c r="AF461">
        <v>0</v>
      </c>
      <c r="AG461">
        <v>67</v>
      </c>
      <c r="AH461">
        <v>0</v>
      </c>
      <c r="AI461">
        <v>6</v>
      </c>
      <c r="AJ461">
        <v>0</v>
      </c>
      <c r="AK461">
        <v>65</v>
      </c>
      <c r="AL461">
        <v>6</v>
      </c>
      <c r="AM461">
        <v>6</v>
      </c>
      <c r="AN461">
        <v>0</v>
      </c>
      <c r="AO461">
        <v>31</v>
      </c>
      <c r="AT461">
        <v>45</v>
      </c>
      <c r="AU461">
        <v>1254</v>
      </c>
    </row>
    <row r="462" spans="1:47" x14ac:dyDescent="0.25">
      <c r="A462" s="1">
        <v>38740</v>
      </c>
      <c r="B462">
        <v>698</v>
      </c>
      <c r="C462">
        <v>14522</v>
      </c>
      <c r="X462">
        <v>1</v>
      </c>
      <c r="Y462">
        <v>213</v>
      </c>
      <c r="AB462">
        <v>0</v>
      </c>
      <c r="AC462">
        <v>45</v>
      </c>
      <c r="AD462">
        <v>0</v>
      </c>
      <c r="AE462">
        <v>7</v>
      </c>
      <c r="AF462">
        <v>0</v>
      </c>
      <c r="AG462">
        <v>67</v>
      </c>
      <c r="AH462">
        <v>0</v>
      </c>
      <c r="AI462">
        <v>6</v>
      </c>
      <c r="AJ462">
        <v>0</v>
      </c>
      <c r="AK462">
        <v>65</v>
      </c>
      <c r="AL462">
        <v>0</v>
      </c>
      <c r="AM462">
        <v>6</v>
      </c>
      <c r="AN462">
        <v>0</v>
      </c>
      <c r="AO462">
        <v>21</v>
      </c>
      <c r="AT462">
        <v>70</v>
      </c>
      <c r="AU462">
        <v>1274</v>
      </c>
    </row>
    <row r="463" spans="1:47" x14ac:dyDescent="0.25">
      <c r="A463" s="1">
        <v>38741</v>
      </c>
      <c r="B463">
        <v>1449</v>
      </c>
      <c r="C463">
        <v>14792</v>
      </c>
      <c r="X463">
        <v>0</v>
      </c>
      <c r="Y463">
        <v>213</v>
      </c>
      <c r="AB463">
        <v>0</v>
      </c>
      <c r="AC463">
        <v>2</v>
      </c>
      <c r="AD463">
        <v>0</v>
      </c>
      <c r="AE463">
        <v>2</v>
      </c>
      <c r="AF463">
        <v>0</v>
      </c>
      <c r="AG463">
        <v>39</v>
      </c>
      <c r="AH463">
        <v>0</v>
      </c>
      <c r="AI463">
        <v>0</v>
      </c>
      <c r="AJ463">
        <v>0</v>
      </c>
      <c r="AK463">
        <v>40</v>
      </c>
      <c r="AL463">
        <v>0</v>
      </c>
      <c r="AM463">
        <v>0</v>
      </c>
      <c r="AN463">
        <v>0</v>
      </c>
      <c r="AO463">
        <v>21</v>
      </c>
      <c r="AT463">
        <v>561</v>
      </c>
      <c r="AU463">
        <v>1325</v>
      </c>
    </row>
    <row r="464" spans="1:47" x14ac:dyDescent="0.25">
      <c r="A464" s="1">
        <v>38742</v>
      </c>
      <c r="B464">
        <v>1241</v>
      </c>
      <c r="C464">
        <v>15369</v>
      </c>
      <c r="X464">
        <v>0</v>
      </c>
      <c r="Y464">
        <v>155</v>
      </c>
      <c r="AB464">
        <v>0</v>
      </c>
      <c r="AC464">
        <v>2</v>
      </c>
      <c r="AD464">
        <v>0</v>
      </c>
      <c r="AE464">
        <v>2</v>
      </c>
      <c r="AF464">
        <v>0</v>
      </c>
      <c r="AG464">
        <v>39</v>
      </c>
      <c r="AH464">
        <v>0</v>
      </c>
      <c r="AI464">
        <v>0</v>
      </c>
      <c r="AJ464">
        <v>0</v>
      </c>
      <c r="AK464">
        <v>40</v>
      </c>
      <c r="AL464">
        <v>0</v>
      </c>
      <c r="AM464">
        <v>0</v>
      </c>
      <c r="AN464">
        <v>0</v>
      </c>
      <c r="AO464">
        <v>21</v>
      </c>
      <c r="AT464">
        <v>10</v>
      </c>
      <c r="AU464">
        <v>1173</v>
      </c>
    </row>
    <row r="465" spans="1:47" x14ac:dyDescent="0.25">
      <c r="A465" s="1">
        <v>38743</v>
      </c>
      <c r="B465">
        <v>581</v>
      </c>
      <c r="C465">
        <v>15520</v>
      </c>
      <c r="X465">
        <v>0</v>
      </c>
      <c r="Y465">
        <v>155</v>
      </c>
      <c r="AB465">
        <v>0</v>
      </c>
      <c r="AC465">
        <v>2</v>
      </c>
      <c r="AD465">
        <v>0</v>
      </c>
      <c r="AE465">
        <v>2</v>
      </c>
      <c r="AF465">
        <v>0</v>
      </c>
      <c r="AG465">
        <v>39</v>
      </c>
      <c r="AH465">
        <v>0</v>
      </c>
      <c r="AI465">
        <v>0</v>
      </c>
      <c r="AJ465">
        <v>0</v>
      </c>
      <c r="AK465">
        <v>40</v>
      </c>
      <c r="AL465">
        <v>0</v>
      </c>
      <c r="AM465">
        <v>0</v>
      </c>
      <c r="AN465">
        <v>0</v>
      </c>
      <c r="AO465">
        <v>21</v>
      </c>
      <c r="AT465">
        <v>30</v>
      </c>
      <c r="AU465">
        <v>1193</v>
      </c>
    </row>
    <row r="466" spans="1:47" x14ac:dyDescent="0.25">
      <c r="A466" s="1">
        <v>38744</v>
      </c>
      <c r="B466">
        <v>92</v>
      </c>
      <c r="C466">
        <v>15469</v>
      </c>
      <c r="X466">
        <v>0</v>
      </c>
      <c r="Y466">
        <v>155</v>
      </c>
      <c r="AB466">
        <v>0</v>
      </c>
      <c r="AC466">
        <v>2</v>
      </c>
      <c r="AD466">
        <v>0</v>
      </c>
      <c r="AE466">
        <v>2</v>
      </c>
      <c r="AF466">
        <v>0</v>
      </c>
      <c r="AG466">
        <v>39</v>
      </c>
      <c r="AH466">
        <v>0</v>
      </c>
      <c r="AI466">
        <v>0</v>
      </c>
      <c r="AJ466">
        <v>0</v>
      </c>
      <c r="AK466">
        <v>40</v>
      </c>
      <c r="AL466">
        <v>0</v>
      </c>
      <c r="AM466">
        <v>0</v>
      </c>
      <c r="AN466">
        <v>0</v>
      </c>
      <c r="AO466">
        <v>21</v>
      </c>
      <c r="AT466">
        <v>80</v>
      </c>
      <c r="AU466">
        <v>1223</v>
      </c>
    </row>
    <row r="467" spans="1:47" x14ac:dyDescent="0.25">
      <c r="A467" s="1">
        <v>38747</v>
      </c>
      <c r="B467">
        <v>2948</v>
      </c>
      <c r="C467">
        <v>17748</v>
      </c>
      <c r="X467">
        <v>1</v>
      </c>
      <c r="Y467">
        <v>156</v>
      </c>
      <c r="AB467">
        <v>0</v>
      </c>
      <c r="AC467">
        <v>2</v>
      </c>
      <c r="AD467">
        <v>0</v>
      </c>
      <c r="AE467">
        <v>2</v>
      </c>
      <c r="AF467">
        <v>0</v>
      </c>
      <c r="AG467">
        <v>39</v>
      </c>
      <c r="AH467">
        <v>0</v>
      </c>
      <c r="AI467">
        <v>0</v>
      </c>
      <c r="AJ467">
        <v>0</v>
      </c>
      <c r="AK467">
        <v>40</v>
      </c>
      <c r="AL467">
        <v>0</v>
      </c>
      <c r="AM467">
        <v>0</v>
      </c>
      <c r="AN467">
        <v>0</v>
      </c>
      <c r="AO467">
        <v>21</v>
      </c>
      <c r="AT467">
        <v>43</v>
      </c>
      <c r="AU467">
        <v>1242</v>
      </c>
    </row>
    <row r="468" spans="1:47" x14ac:dyDescent="0.25">
      <c r="A468" s="1">
        <v>38748</v>
      </c>
      <c r="B468">
        <v>4604</v>
      </c>
      <c r="C468">
        <v>19476</v>
      </c>
      <c r="X468">
        <v>0</v>
      </c>
      <c r="Y468">
        <v>156</v>
      </c>
      <c r="AB468">
        <v>0</v>
      </c>
      <c r="AC468">
        <v>2</v>
      </c>
      <c r="AD468">
        <v>0</v>
      </c>
      <c r="AE468">
        <v>2</v>
      </c>
      <c r="AF468">
        <v>0</v>
      </c>
      <c r="AG468">
        <v>39</v>
      </c>
      <c r="AH468">
        <v>0</v>
      </c>
      <c r="AI468">
        <v>0</v>
      </c>
      <c r="AJ468">
        <v>0</v>
      </c>
      <c r="AK468">
        <v>40</v>
      </c>
      <c r="AL468">
        <v>0</v>
      </c>
      <c r="AM468">
        <v>0</v>
      </c>
      <c r="AN468">
        <v>0</v>
      </c>
      <c r="AO468">
        <v>21</v>
      </c>
      <c r="AT468">
        <v>482</v>
      </c>
      <c r="AU468">
        <v>1182</v>
      </c>
    </row>
    <row r="469" spans="1:47" x14ac:dyDescent="0.25">
      <c r="A469" s="1">
        <v>38749</v>
      </c>
      <c r="B469">
        <v>2363</v>
      </c>
      <c r="C469">
        <v>21478</v>
      </c>
      <c r="X469">
        <v>0</v>
      </c>
      <c r="Y469">
        <v>156</v>
      </c>
      <c r="AB469">
        <v>0</v>
      </c>
      <c r="AC469">
        <v>2</v>
      </c>
      <c r="AD469">
        <v>0</v>
      </c>
      <c r="AE469">
        <v>2</v>
      </c>
      <c r="AF469">
        <v>0</v>
      </c>
      <c r="AG469">
        <v>39</v>
      </c>
      <c r="AH469">
        <v>0</v>
      </c>
      <c r="AI469">
        <v>0</v>
      </c>
      <c r="AJ469">
        <v>0</v>
      </c>
      <c r="AK469">
        <v>40</v>
      </c>
      <c r="AL469">
        <v>0</v>
      </c>
      <c r="AM469">
        <v>0</v>
      </c>
      <c r="AN469">
        <v>0</v>
      </c>
      <c r="AO469">
        <v>21</v>
      </c>
      <c r="AT469">
        <v>655</v>
      </c>
      <c r="AU469">
        <v>1195</v>
      </c>
    </row>
    <row r="470" spans="1:47" x14ac:dyDescent="0.25">
      <c r="A470" s="1">
        <v>38750</v>
      </c>
      <c r="B470">
        <v>1241</v>
      </c>
      <c r="C470">
        <v>21984</v>
      </c>
      <c r="X470">
        <v>0</v>
      </c>
      <c r="Y470">
        <v>156</v>
      </c>
      <c r="AB470">
        <v>0</v>
      </c>
      <c r="AC470">
        <v>2</v>
      </c>
      <c r="AD470">
        <v>0</v>
      </c>
      <c r="AE470">
        <v>2</v>
      </c>
      <c r="AF470">
        <v>0</v>
      </c>
      <c r="AG470">
        <v>39</v>
      </c>
      <c r="AH470">
        <v>0</v>
      </c>
      <c r="AI470">
        <v>0</v>
      </c>
      <c r="AJ470">
        <v>0</v>
      </c>
      <c r="AK470">
        <v>40</v>
      </c>
      <c r="AL470">
        <v>0</v>
      </c>
      <c r="AM470">
        <v>0</v>
      </c>
      <c r="AN470">
        <v>0</v>
      </c>
      <c r="AO470">
        <v>21</v>
      </c>
      <c r="AT470">
        <v>168</v>
      </c>
      <c r="AU470">
        <v>1353</v>
      </c>
    </row>
    <row r="471" spans="1:47" x14ac:dyDescent="0.25">
      <c r="A471" s="1">
        <v>38751</v>
      </c>
      <c r="B471">
        <v>2759</v>
      </c>
      <c r="C471">
        <v>24146</v>
      </c>
      <c r="X471">
        <v>0</v>
      </c>
      <c r="Y471">
        <v>156</v>
      </c>
      <c r="AB471">
        <v>6</v>
      </c>
      <c r="AC471">
        <v>8</v>
      </c>
      <c r="AD471">
        <v>0</v>
      </c>
      <c r="AE471">
        <v>2</v>
      </c>
      <c r="AF471">
        <v>0</v>
      </c>
      <c r="AG471">
        <v>39</v>
      </c>
      <c r="AH471">
        <v>0</v>
      </c>
      <c r="AI471">
        <v>0</v>
      </c>
      <c r="AJ471">
        <v>0</v>
      </c>
      <c r="AK471">
        <v>40</v>
      </c>
      <c r="AL471">
        <v>0</v>
      </c>
      <c r="AM471">
        <v>0</v>
      </c>
      <c r="AN471">
        <v>0</v>
      </c>
      <c r="AO471">
        <v>21</v>
      </c>
      <c r="AT471">
        <v>498</v>
      </c>
      <c r="AU471">
        <v>1377</v>
      </c>
    </row>
    <row r="472" spans="1:47" x14ac:dyDescent="0.25">
      <c r="A472" s="1">
        <v>38754</v>
      </c>
      <c r="B472">
        <v>108</v>
      </c>
      <c r="C472">
        <v>21723</v>
      </c>
      <c r="X472">
        <v>0</v>
      </c>
      <c r="Y472">
        <v>156</v>
      </c>
      <c r="AB472">
        <v>3</v>
      </c>
      <c r="AC472">
        <v>11</v>
      </c>
      <c r="AD472">
        <v>0</v>
      </c>
      <c r="AE472">
        <v>2</v>
      </c>
      <c r="AF472">
        <v>0</v>
      </c>
      <c r="AG472">
        <v>39</v>
      </c>
      <c r="AH472">
        <v>0</v>
      </c>
      <c r="AI472">
        <v>0</v>
      </c>
      <c r="AJ472">
        <v>0</v>
      </c>
      <c r="AK472">
        <v>40</v>
      </c>
      <c r="AL472">
        <v>0</v>
      </c>
      <c r="AM472">
        <v>0</v>
      </c>
      <c r="AN472">
        <v>0</v>
      </c>
      <c r="AO472">
        <v>21</v>
      </c>
      <c r="AT472">
        <v>313</v>
      </c>
      <c r="AU472">
        <v>1301</v>
      </c>
    </row>
    <row r="473" spans="1:47" x14ac:dyDescent="0.25">
      <c r="A473" s="1">
        <v>38755</v>
      </c>
      <c r="B473">
        <v>1866</v>
      </c>
      <c r="C473">
        <v>23241</v>
      </c>
      <c r="X473">
        <v>0</v>
      </c>
      <c r="Y473">
        <v>156</v>
      </c>
      <c r="AB473">
        <v>3</v>
      </c>
      <c r="AC473">
        <v>14</v>
      </c>
      <c r="AD473">
        <v>0</v>
      </c>
      <c r="AE473">
        <v>2</v>
      </c>
      <c r="AF473">
        <v>0</v>
      </c>
      <c r="AG473">
        <v>39</v>
      </c>
      <c r="AH473">
        <v>0</v>
      </c>
      <c r="AI473">
        <v>0</v>
      </c>
      <c r="AJ473">
        <v>0</v>
      </c>
      <c r="AK473">
        <v>40</v>
      </c>
      <c r="AL473">
        <v>0</v>
      </c>
      <c r="AM473">
        <v>0</v>
      </c>
      <c r="AN473">
        <v>1</v>
      </c>
      <c r="AO473">
        <v>21</v>
      </c>
      <c r="AT473">
        <v>174</v>
      </c>
      <c r="AU473">
        <v>1393</v>
      </c>
    </row>
    <row r="474" spans="1:47" x14ac:dyDescent="0.25">
      <c r="A474" s="1">
        <v>38756</v>
      </c>
      <c r="B474">
        <v>972</v>
      </c>
      <c r="C474">
        <v>23415</v>
      </c>
      <c r="X474">
        <v>0</v>
      </c>
      <c r="Y474">
        <v>156</v>
      </c>
      <c r="AB474">
        <v>0</v>
      </c>
      <c r="AC474">
        <v>14</v>
      </c>
      <c r="AD474">
        <v>0</v>
      </c>
      <c r="AE474">
        <v>2</v>
      </c>
      <c r="AF474">
        <v>0</v>
      </c>
      <c r="AG474">
        <v>39</v>
      </c>
      <c r="AH474">
        <v>0</v>
      </c>
      <c r="AI474">
        <v>0</v>
      </c>
      <c r="AJ474">
        <v>0</v>
      </c>
      <c r="AK474">
        <v>40</v>
      </c>
      <c r="AL474">
        <v>0</v>
      </c>
      <c r="AM474">
        <v>0</v>
      </c>
      <c r="AN474">
        <v>1</v>
      </c>
      <c r="AO474">
        <v>22</v>
      </c>
      <c r="AT474">
        <v>102</v>
      </c>
      <c r="AU474">
        <v>1375</v>
      </c>
    </row>
    <row r="475" spans="1:47" x14ac:dyDescent="0.25">
      <c r="A475" s="1">
        <v>38757</v>
      </c>
      <c r="B475">
        <v>578</v>
      </c>
      <c r="C475">
        <v>23503</v>
      </c>
      <c r="X475">
        <v>54</v>
      </c>
      <c r="Y475">
        <v>156</v>
      </c>
      <c r="AB475">
        <v>0</v>
      </c>
      <c r="AC475">
        <v>14</v>
      </c>
      <c r="AD475">
        <v>0</v>
      </c>
      <c r="AE475">
        <v>2</v>
      </c>
      <c r="AF475">
        <v>0</v>
      </c>
      <c r="AG475">
        <v>39</v>
      </c>
      <c r="AH475">
        <v>0</v>
      </c>
      <c r="AI475">
        <v>0</v>
      </c>
      <c r="AJ475">
        <v>0</v>
      </c>
      <c r="AK475">
        <v>40</v>
      </c>
      <c r="AL475">
        <v>0</v>
      </c>
      <c r="AM475">
        <v>0</v>
      </c>
      <c r="AN475">
        <v>0</v>
      </c>
      <c r="AO475">
        <v>21</v>
      </c>
      <c r="AT475">
        <v>180</v>
      </c>
      <c r="AU475">
        <v>1377</v>
      </c>
    </row>
    <row r="476" spans="1:47" x14ac:dyDescent="0.25">
      <c r="A476" s="1">
        <v>38758</v>
      </c>
      <c r="B476">
        <v>485</v>
      </c>
      <c r="C476">
        <v>23653</v>
      </c>
      <c r="X476">
        <v>50</v>
      </c>
      <c r="Y476">
        <v>206</v>
      </c>
      <c r="AB476">
        <v>18</v>
      </c>
      <c r="AC476">
        <v>32</v>
      </c>
      <c r="AD476">
        <v>0</v>
      </c>
      <c r="AE476">
        <v>2</v>
      </c>
      <c r="AF476">
        <v>0</v>
      </c>
      <c r="AG476">
        <v>39</v>
      </c>
      <c r="AH476">
        <v>0</v>
      </c>
      <c r="AI476">
        <v>0</v>
      </c>
      <c r="AJ476">
        <v>0</v>
      </c>
      <c r="AK476">
        <v>40</v>
      </c>
      <c r="AL476">
        <v>0</v>
      </c>
      <c r="AM476">
        <v>0</v>
      </c>
      <c r="AN476">
        <v>0</v>
      </c>
      <c r="AO476">
        <v>21</v>
      </c>
      <c r="AT476">
        <v>73</v>
      </c>
      <c r="AU476">
        <v>1357</v>
      </c>
    </row>
    <row r="477" spans="1:47" x14ac:dyDescent="0.25">
      <c r="A477" s="1">
        <v>38761</v>
      </c>
      <c r="B477">
        <v>3472</v>
      </c>
      <c r="C477">
        <v>25686</v>
      </c>
      <c r="X477">
        <v>0</v>
      </c>
      <c r="Y477">
        <v>206</v>
      </c>
      <c r="AB477">
        <v>0</v>
      </c>
      <c r="AC477">
        <v>32</v>
      </c>
      <c r="AD477">
        <v>0</v>
      </c>
      <c r="AE477">
        <v>2</v>
      </c>
      <c r="AF477">
        <v>0</v>
      </c>
      <c r="AG477">
        <v>39</v>
      </c>
      <c r="AH477">
        <v>0</v>
      </c>
      <c r="AI477">
        <v>0</v>
      </c>
      <c r="AJ477">
        <v>0</v>
      </c>
      <c r="AK477">
        <v>40</v>
      </c>
      <c r="AL477">
        <v>0</v>
      </c>
      <c r="AM477">
        <v>0</v>
      </c>
      <c r="AN477">
        <v>0</v>
      </c>
      <c r="AO477">
        <v>21</v>
      </c>
      <c r="AT477">
        <v>24</v>
      </c>
      <c r="AU477">
        <v>1367</v>
      </c>
    </row>
    <row r="478" spans="1:47" x14ac:dyDescent="0.25">
      <c r="A478" s="1">
        <v>38762</v>
      </c>
      <c r="B478">
        <v>1412</v>
      </c>
      <c r="C478">
        <v>25764</v>
      </c>
      <c r="X478">
        <v>0</v>
      </c>
      <c r="Y478">
        <v>206</v>
      </c>
      <c r="AB478">
        <v>0</v>
      </c>
      <c r="AC478">
        <v>32</v>
      </c>
      <c r="AD478">
        <v>0</v>
      </c>
      <c r="AE478">
        <v>2</v>
      </c>
      <c r="AF478">
        <v>0</v>
      </c>
      <c r="AG478">
        <v>39</v>
      </c>
      <c r="AH478">
        <v>0</v>
      </c>
      <c r="AI478">
        <v>0</v>
      </c>
      <c r="AJ478">
        <v>0</v>
      </c>
      <c r="AK478">
        <v>40</v>
      </c>
      <c r="AL478">
        <v>0</v>
      </c>
      <c r="AM478">
        <v>0</v>
      </c>
      <c r="AN478">
        <v>0</v>
      </c>
      <c r="AO478">
        <v>21</v>
      </c>
      <c r="AT478">
        <v>102</v>
      </c>
      <c r="AU478">
        <v>1447</v>
      </c>
    </row>
    <row r="479" spans="1:47" x14ac:dyDescent="0.25">
      <c r="A479" s="1">
        <v>38763</v>
      </c>
      <c r="B479">
        <v>338</v>
      </c>
      <c r="C479">
        <v>25665</v>
      </c>
      <c r="X479">
        <v>0</v>
      </c>
      <c r="Y479">
        <v>206</v>
      </c>
      <c r="AB479">
        <v>0</v>
      </c>
      <c r="AC479">
        <v>32</v>
      </c>
      <c r="AD479">
        <v>0</v>
      </c>
      <c r="AE479">
        <v>2</v>
      </c>
      <c r="AF479">
        <v>0</v>
      </c>
      <c r="AG479">
        <v>39</v>
      </c>
      <c r="AH479">
        <v>0</v>
      </c>
      <c r="AI479">
        <v>0</v>
      </c>
      <c r="AJ479">
        <v>0</v>
      </c>
      <c r="AK479">
        <v>40</v>
      </c>
      <c r="AL479">
        <v>0</v>
      </c>
      <c r="AM479">
        <v>0</v>
      </c>
      <c r="AN479">
        <v>0</v>
      </c>
      <c r="AO479">
        <v>21</v>
      </c>
      <c r="AT479">
        <v>21</v>
      </c>
      <c r="AU479">
        <v>1428</v>
      </c>
    </row>
    <row r="480" spans="1:47" x14ac:dyDescent="0.25">
      <c r="A480" s="1">
        <v>38764</v>
      </c>
      <c r="B480">
        <v>141</v>
      </c>
      <c r="C480">
        <v>18443</v>
      </c>
      <c r="X480">
        <v>50</v>
      </c>
      <c r="Y480">
        <v>156</v>
      </c>
      <c r="AB480">
        <v>0</v>
      </c>
      <c r="AC480">
        <v>32</v>
      </c>
      <c r="AD480">
        <v>0</v>
      </c>
      <c r="AE480">
        <v>2</v>
      </c>
      <c r="AF480">
        <v>0</v>
      </c>
      <c r="AG480">
        <v>39</v>
      </c>
      <c r="AH480">
        <v>0</v>
      </c>
      <c r="AI480">
        <v>0</v>
      </c>
      <c r="AJ480">
        <v>0</v>
      </c>
      <c r="AK480">
        <v>40</v>
      </c>
      <c r="AL480">
        <v>0</v>
      </c>
      <c r="AM480">
        <v>0</v>
      </c>
      <c r="AN480">
        <v>0</v>
      </c>
      <c r="AO480">
        <v>21</v>
      </c>
      <c r="AT480">
        <v>12</v>
      </c>
      <c r="AU480">
        <v>810</v>
      </c>
    </row>
    <row r="481" spans="1:47" x14ac:dyDescent="0.25">
      <c r="A481" s="1">
        <v>38765</v>
      </c>
      <c r="B481">
        <v>223</v>
      </c>
      <c r="C481">
        <v>18603</v>
      </c>
      <c r="X481">
        <v>0</v>
      </c>
      <c r="Y481">
        <v>156</v>
      </c>
      <c r="AB481">
        <v>0</v>
      </c>
      <c r="AC481">
        <v>32</v>
      </c>
      <c r="AD481">
        <v>0</v>
      </c>
      <c r="AE481">
        <v>2</v>
      </c>
      <c r="AF481">
        <v>0</v>
      </c>
      <c r="AG481">
        <v>39</v>
      </c>
      <c r="AH481">
        <v>0</v>
      </c>
      <c r="AI481">
        <v>0</v>
      </c>
      <c r="AJ481">
        <v>0</v>
      </c>
      <c r="AK481">
        <v>40</v>
      </c>
      <c r="AL481">
        <v>2</v>
      </c>
      <c r="AM481">
        <v>2</v>
      </c>
      <c r="AN481">
        <v>0</v>
      </c>
      <c r="AO481">
        <v>21</v>
      </c>
      <c r="AT481">
        <v>20</v>
      </c>
      <c r="AU481">
        <v>818</v>
      </c>
    </row>
    <row r="482" spans="1:47" x14ac:dyDescent="0.25">
      <c r="A482" s="1">
        <v>38769</v>
      </c>
      <c r="B482">
        <v>83</v>
      </c>
      <c r="C482">
        <v>18540</v>
      </c>
      <c r="X482">
        <v>0</v>
      </c>
      <c r="Y482">
        <v>156</v>
      </c>
      <c r="AB482">
        <v>0</v>
      </c>
      <c r="AC482">
        <v>32</v>
      </c>
      <c r="AD482">
        <v>0</v>
      </c>
      <c r="AE482">
        <v>2</v>
      </c>
      <c r="AF482">
        <v>0</v>
      </c>
      <c r="AG482">
        <v>39</v>
      </c>
      <c r="AH482">
        <v>0</v>
      </c>
      <c r="AI482">
        <v>0</v>
      </c>
      <c r="AJ482">
        <v>0</v>
      </c>
      <c r="AK482">
        <v>40</v>
      </c>
      <c r="AL482">
        <v>0</v>
      </c>
      <c r="AM482">
        <v>2</v>
      </c>
      <c r="AN482">
        <v>0</v>
      </c>
      <c r="AO482">
        <v>11</v>
      </c>
      <c r="AT482">
        <v>29</v>
      </c>
      <c r="AU482">
        <v>839</v>
      </c>
    </row>
    <row r="483" spans="1:47" x14ac:dyDescent="0.25">
      <c r="A483" s="1">
        <v>38770</v>
      </c>
      <c r="B483">
        <v>175</v>
      </c>
      <c r="C483">
        <v>18731</v>
      </c>
      <c r="X483">
        <v>1</v>
      </c>
      <c r="Y483">
        <v>156</v>
      </c>
      <c r="AB483">
        <v>0</v>
      </c>
      <c r="AC483">
        <v>6</v>
      </c>
      <c r="AD483">
        <v>0</v>
      </c>
      <c r="AE483">
        <v>2</v>
      </c>
      <c r="AF483">
        <v>0</v>
      </c>
      <c r="AG483">
        <v>39</v>
      </c>
      <c r="AH483">
        <v>0</v>
      </c>
      <c r="AI483">
        <v>0</v>
      </c>
      <c r="AJ483">
        <v>0</v>
      </c>
      <c r="AK483">
        <v>40</v>
      </c>
      <c r="AL483">
        <v>0</v>
      </c>
      <c r="AM483">
        <v>0</v>
      </c>
      <c r="AN483">
        <v>0</v>
      </c>
      <c r="AO483">
        <v>11</v>
      </c>
      <c r="AT483">
        <v>21</v>
      </c>
      <c r="AU483">
        <v>860</v>
      </c>
    </row>
    <row r="484" spans="1:47" x14ac:dyDescent="0.25">
      <c r="A484" s="1">
        <v>38771</v>
      </c>
      <c r="B484">
        <v>179</v>
      </c>
      <c r="C484">
        <v>18806</v>
      </c>
      <c r="X484">
        <v>0</v>
      </c>
      <c r="Y484">
        <v>156</v>
      </c>
      <c r="AB484">
        <v>0</v>
      </c>
      <c r="AC484">
        <v>6</v>
      </c>
      <c r="AD484">
        <v>0</v>
      </c>
      <c r="AE484">
        <v>2</v>
      </c>
      <c r="AF484">
        <v>0</v>
      </c>
      <c r="AG484">
        <v>39</v>
      </c>
      <c r="AH484">
        <v>0</v>
      </c>
      <c r="AI484">
        <v>0</v>
      </c>
      <c r="AJ484">
        <v>0</v>
      </c>
      <c r="AK484">
        <v>40</v>
      </c>
      <c r="AL484">
        <v>0</v>
      </c>
      <c r="AM484">
        <v>0</v>
      </c>
      <c r="AN484">
        <v>0</v>
      </c>
      <c r="AO484">
        <v>11</v>
      </c>
      <c r="AT484">
        <v>38</v>
      </c>
      <c r="AU484">
        <v>870</v>
      </c>
    </row>
    <row r="485" spans="1:47" x14ac:dyDescent="0.25">
      <c r="A485" s="1">
        <v>38772</v>
      </c>
      <c r="B485">
        <v>126</v>
      </c>
      <c r="C485">
        <v>18854</v>
      </c>
      <c r="X485">
        <v>0</v>
      </c>
      <c r="Y485">
        <v>156</v>
      </c>
      <c r="AB485">
        <v>0</v>
      </c>
      <c r="AC485">
        <v>6</v>
      </c>
      <c r="AD485">
        <v>0</v>
      </c>
      <c r="AE485">
        <v>2</v>
      </c>
      <c r="AF485">
        <v>0</v>
      </c>
      <c r="AG485">
        <v>39</v>
      </c>
      <c r="AH485">
        <v>0</v>
      </c>
      <c r="AI485">
        <v>0</v>
      </c>
      <c r="AJ485">
        <v>0</v>
      </c>
      <c r="AK485">
        <v>40</v>
      </c>
      <c r="AL485">
        <v>0</v>
      </c>
      <c r="AM485">
        <v>0</v>
      </c>
      <c r="AN485">
        <v>0</v>
      </c>
      <c r="AO485">
        <v>11</v>
      </c>
      <c r="AT485">
        <v>46</v>
      </c>
      <c r="AU485">
        <v>916</v>
      </c>
    </row>
    <row r="486" spans="1:47" x14ac:dyDescent="0.25">
      <c r="A486" s="1">
        <v>38775</v>
      </c>
      <c r="B486">
        <v>207</v>
      </c>
      <c r="C486">
        <v>18931</v>
      </c>
      <c r="X486">
        <v>1</v>
      </c>
      <c r="Y486">
        <v>157</v>
      </c>
      <c r="AB486">
        <v>0</v>
      </c>
      <c r="AC486">
        <v>6</v>
      </c>
      <c r="AD486">
        <v>0</v>
      </c>
      <c r="AE486">
        <v>2</v>
      </c>
      <c r="AF486">
        <v>0</v>
      </c>
      <c r="AG486">
        <v>39</v>
      </c>
      <c r="AH486">
        <v>0</v>
      </c>
      <c r="AI486">
        <v>0</v>
      </c>
      <c r="AJ486">
        <v>0</v>
      </c>
      <c r="AK486">
        <v>40</v>
      </c>
      <c r="AL486">
        <v>0</v>
      </c>
      <c r="AM486">
        <v>0</v>
      </c>
      <c r="AN486">
        <v>0</v>
      </c>
      <c r="AO486">
        <v>11</v>
      </c>
      <c r="AT486">
        <v>47</v>
      </c>
      <c r="AU486">
        <v>916</v>
      </c>
    </row>
    <row r="487" spans="1:47" x14ac:dyDescent="0.25">
      <c r="A487" s="1">
        <v>38776</v>
      </c>
      <c r="B487">
        <v>992</v>
      </c>
      <c r="C487">
        <v>19819</v>
      </c>
      <c r="X487">
        <v>0</v>
      </c>
      <c r="Y487">
        <v>157</v>
      </c>
      <c r="AB487">
        <v>0</v>
      </c>
      <c r="AC487">
        <v>6</v>
      </c>
      <c r="AD487">
        <v>0</v>
      </c>
      <c r="AE487">
        <v>2</v>
      </c>
      <c r="AF487">
        <v>0</v>
      </c>
      <c r="AG487">
        <v>39</v>
      </c>
      <c r="AH487">
        <v>0</v>
      </c>
      <c r="AI487">
        <v>0</v>
      </c>
      <c r="AJ487">
        <v>0</v>
      </c>
      <c r="AK487">
        <v>40</v>
      </c>
      <c r="AL487">
        <v>0</v>
      </c>
      <c r="AM487">
        <v>0</v>
      </c>
      <c r="AN487">
        <v>0</v>
      </c>
      <c r="AO487">
        <v>11</v>
      </c>
      <c r="AT487">
        <v>21</v>
      </c>
      <c r="AU487">
        <v>830</v>
      </c>
    </row>
    <row r="488" spans="1:47" x14ac:dyDescent="0.25">
      <c r="A488" s="1">
        <v>38777</v>
      </c>
      <c r="B488">
        <v>269</v>
      </c>
      <c r="C488">
        <v>19728</v>
      </c>
      <c r="X488">
        <v>0</v>
      </c>
      <c r="Y488">
        <v>157</v>
      </c>
      <c r="AB488">
        <v>0</v>
      </c>
      <c r="AC488">
        <v>6</v>
      </c>
      <c r="AD488">
        <v>0</v>
      </c>
      <c r="AE488">
        <v>2</v>
      </c>
      <c r="AF488">
        <v>0</v>
      </c>
      <c r="AG488">
        <v>39</v>
      </c>
      <c r="AH488">
        <v>0</v>
      </c>
      <c r="AI488">
        <v>0</v>
      </c>
      <c r="AJ488">
        <v>0</v>
      </c>
      <c r="AK488">
        <v>40</v>
      </c>
      <c r="AL488">
        <v>0</v>
      </c>
      <c r="AM488">
        <v>0</v>
      </c>
      <c r="AN488">
        <v>10</v>
      </c>
      <c r="AO488">
        <v>21</v>
      </c>
      <c r="AT488">
        <v>20</v>
      </c>
      <c r="AU488">
        <v>850</v>
      </c>
    </row>
    <row r="489" spans="1:47" x14ac:dyDescent="0.25">
      <c r="A489" s="1">
        <v>38778</v>
      </c>
      <c r="B489">
        <v>467</v>
      </c>
      <c r="C489">
        <v>20019</v>
      </c>
      <c r="X489">
        <v>50</v>
      </c>
      <c r="Y489">
        <v>207</v>
      </c>
      <c r="AB489">
        <v>0</v>
      </c>
      <c r="AC489">
        <v>6</v>
      </c>
      <c r="AD489">
        <v>0</v>
      </c>
      <c r="AE489">
        <v>2</v>
      </c>
      <c r="AF489">
        <v>0</v>
      </c>
      <c r="AG489">
        <v>39</v>
      </c>
      <c r="AH489">
        <v>0</v>
      </c>
      <c r="AI489">
        <v>0</v>
      </c>
      <c r="AJ489">
        <v>0</v>
      </c>
      <c r="AK489">
        <v>40</v>
      </c>
      <c r="AL489">
        <v>0</v>
      </c>
      <c r="AM489">
        <v>0</v>
      </c>
      <c r="AN489">
        <v>0</v>
      </c>
      <c r="AO489">
        <v>21</v>
      </c>
      <c r="AT489">
        <v>60</v>
      </c>
      <c r="AU489">
        <v>880</v>
      </c>
    </row>
    <row r="490" spans="1:47" x14ac:dyDescent="0.25">
      <c r="A490" s="1">
        <v>38779</v>
      </c>
      <c r="B490">
        <v>694</v>
      </c>
      <c r="C490">
        <v>20580</v>
      </c>
      <c r="X490">
        <v>0</v>
      </c>
      <c r="Y490">
        <v>207</v>
      </c>
      <c r="AB490">
        <v>0</v>
      </c>
      <c r="AC490">
        <v>6</v>
      </c>
      <c r="AD490">
        <v>0</v>
      </c>
      <c r="AE490">
        <v>2</v>
      </c>
      <c r="AF490">
        <v>0</v>
      </c>
      <c r="AG490">
        <v>39</v>
      </c>
      <c r="AH490">
        <v>0</v>
      </c>
      <c r="AI490">
        <v>0</v>
      </c>
      <c r="AJ490">
        <v>0</v>
      </c>
      <c r="AK490">
        <v>40</v>
      </c>
      <c r="AL490">
        <v>0</v>
      </c>
      <c r="AM490">
        <v>0</v>
      </c>
      <c r="AN490">
        <v>0</v>
      </c>
      <c r="AO490">
        <v>21</v>
      </c>
      <c r="AT490">
        <v>50</v>
      </c>
      <c r="AU490">
        <v>905</v>
      </c>
    </row>
    <row r="491" spans="1:47" x14ac:dyDescent="0.25">
      <c r="A491" s="1">
        <v>38782</v>
      </c>
      <c r="B491">
        <v>192</v>
      </c>
      <c r="C491">
        <v>20176</v>
      </c>
      <c r="X491">
        <v>0</v>
      </c>
      <c r="Y491">
        <v>207</v>
      </c>
      <c r="AB491">
        <v>0</v>
      </c>
      <c r="AC491">
        <v>6</v>
      </c>
      <c r="AD491">
        <v>0</v>
      </c>
      <c r="AE491">
        <v>2</v>
      </c>
      <c r="AF491">
        <v>0</v>
      </c>
      <c r="AG491">
        <v>39</v>
      </c>
      <c r="AH491">
        <v>0</v>
      </c>
      <c r="AI491">
        <v>0</v>
      </c>
      <c r="AJ491">
        <v>0</v>
      </c>
      <c r="AK491">
        <v>40</v>
      </c>
      <c r="AL491">
        <v>0</v>
      </c>
      <c r="AM491">
        <v>0</v>
      </c>
      <c r="AN491">
        <v>0</v>
      </c>
      <c r="AO491">
        <v>21</v>
      </c>
      <c r="AT491">
        <v>30</v>
      </c>
      <c r="AU491">
        <v>905</v>
      </c>
    </row>
    <row r="492" spans="1:47" x14ac:dyDescent="0.25">
      <c r="A492" s="1">
        <v>38783</v>
      </c>
      <c r="B492">
        <v>405</v>
      </c>
      <c r="C492">
        <v>19609</v>
      </c>
      <c r="X492">
        <v>3</v>
      </c>
      <c r="Y492">
        <v>210</v>
      </c>
      <c r="AB492">
        <v>0</v>
      </c>
      <c r="AC492">
        <v>6</v>
      </c>
      <c r="AD492">
        <v>0</v>
      </c>
      <c r="AE492">
        <v>2</v>
      </c>
      <c r="AF492">
        <v>0</v>
      </c>
      <c r="AG492">
        <v>39</v>
      </c>
      <c r="AH492">
        <v>0</v>
      </c>
      <c r="AI492">
        <v>0</v>
      </c>
      <c r="AJ492">
        <v>0</v>
      </c>
      <c r="AK492">
        <v>40</v>
      </c>
      <c r="AL492">
        <v>0</v>
      </c>
      <c r="AM492">
        <v>0</v>
      </c>
      <c r="AN492">
        <v>10</v>
      </c>
      <c r="AO492">
        <v>31</v>
      </c>
      <c r="AT492">
        <v>3</v>
      </c>
      <c r="AU492">
        <v>908</v>
      </c>
    </row>
    <row r="493" spans="1:47" x14ac:dyDescent="0.25">
      <c r="A493" s="1">
        <v>38784</v>
      </c>
      <c r="B493">
        <v>161</v>
      </c>
      <c r="C493">
        <v>19512</v>
      </c>
      <c r="X493">
        <v>0</v>
      </c>
      <c r="Y493">
        <v>209</v>
      </c>
      <c r="AB493">
        <v>0</v>
      </c>
      <c r="AC493">
        <v>6</v>
      </c>
      <c r="AD493">
        <v>0</v>
      </c>
      <c r="AE493">
        <v>2</v>
      </c>
      <c r="AF493">
        <v>0</v>
      </c>
      <c r="AG493">
        <v>39</v>
      </c>
      <c r="AH493">
        <v>0</v>
      </c>
      <c r="AI493">
        <v>0</v>
      </c>
      <c r="AJ493">
        <v>0</v>
      </c>
      <c r="AK493">
        <v>40</v>
      </c>
      <c r="AL493">
        <v>0</v>
      </c>
      <c r="AM493">
        <v>0</v>
      </c>
      <c r="AN493">
        <v>0</v>
      </c>
      <c r="AO493">
        <v>31</v>
      </c>
      <c r="AT493">
        <v>10</v>
      </c>
      <c r="AU493">
        <v>827</v>
      </c>
    </row>
    <row r="494" spans="1:47" x14ac:dyDescent="0.25">
      <c r="A494" s="1">
        <v>38785</v>
      </c>
      <c r="B494">
        <v>203</v>
      </c>
      <c r="C494">
        <v>19607</v>
      </c>
      <c r="X494">
        <v>0</v>
      </c>
      <c r="Y494">
        <v>209</v>
      </c>
      <c r="AB494">
        <v>0</v>
      </c>
      <c r="AC494">
        <v>6</v>
      </c>
      <c r="AD494">
        <v>0</v>
      </c>
      <c r="AE494">
        <v>2</v>
      </c>
      <c r="AF494">
        <v>0</v>
      </c>
      <c r="AG494">
        <v>39</v>
      </c>
      <c r="AH494">
        <v>0</v>
      </c>
      <c r="AI494">
        <v>0</v>
      </c>
      <c r="AJ494">
        <v>0</v>
      </c>
      <c r="AK494">
        <v>40</v>
      </c>
      <c r="AL494">
        <v>0</v>
      </c>
      <c r="AM494">
        <v>0</v>
      </c>
      <c r="AN494">
        <v>0</v>
      </c>
      <c r="AO494">
        <v>31</v>
      </c>
      <c r="AT494">
        <v>7</v>
      </c>
      <c r="AU494">
        <v>832</v>
      </c>
    </row>
    <row r="495" spans="1:47" x14ac:dyDescent="0.25">
      <c r="A495" s="1">
        <v>38786</v>
      </c>
      <c r="B495">
        <v>274</v>
      </c>
      <c r="C495">
        <v>19779</v>
      </c>
      <c r="X495">
        <v>0</v>
      </c>
      <c r="Y495">
        <v>209</v>
      </c>
      <c r="AB495">
        <v>0</v>
      </c>
      <c r="AC495">
        <v>6</v>
      </c>
      <c r="AD495">
        <v>0</v>
      </c>
      <c r="AE495">
        <v>2</v>
      </c>
      <c r="AF495">
        <v>0</v>
      </c>
      <c r="AG495">
        <v>39</v>
      </c>
      <c r="AH495">
        <v>0</v>
      </c>
      <c r="AI495">
        <v>0</v>
      </c>
      <c r="AJ495">
        <v>0</v>
      </c>
      <c r="AK495">
        <v>40</v>
      </c>
      <c r="AL495">
        <v>0</v>
      </c>
      <c r="AM495">
        <v>0</v>
      </c>
      <c r="AN495">
        <v>0</v>
      </c>
      <c r="AO495">
        <v>31</v>
      </c>
      <c r="AT495">
        <v>26</v>
      </c>
      <c r="AU495">
        <v>845</v>
      </c>
    </row>
    <row r="496" spans="1:47" x14ac:dyDescent="0.25">
      <c r="A496" s="1">
        <v>38789</v>
      </c>
      <c r="B496">
        <v>192</v>
      </c>
      <c r="C496">
        <v>19726</v>
      </c>
      <c r="X496">
        <v>0</v>
      </c>
      <c r="Y496">
        <v>209</v>
      </c>
      <c r="AB496">
        <v>0</v>
      </c>
      <c r="AC496">
        <v>6</v>
      </c>
      <c r="AD496">
        <v>0</v>
      </c>
      <c r="AE496">
        <v>2</v>
      </c>
      <c r="AF496">
        <v>0</v>
      </c>
      <c r="AG496">
        <v>39</v>
      </c>
      <c r="AH496">
        <v>0</v>
      </c>
      <c r="AI496">
        <v>0</v>
      </c>
      <c r="AJ496">
        <v>0</v>
      </c>
      <c r="AK496">
        <v>40</v>
      </c>
      <c r="AL496">
        <v>0</v>
      </c>
      <c r="AM496">
        <v>0</v>
      </c>
      <c r="AN496">
        <v>0</v>
      </c>
      <c r="AO496">
        <v>31</v>
      </c>
      <c r="AT496">
        <v>27</v>
      </c>
      <c r="AU496">
        <v>852</v>
      </c>
    </row>
    <row r="497" spans="1:47" x14ac:dyDescent="0.25">
      <c r="A497" s="1">
        <v>38790</v>
      </c>
      <c r="B497">
        <v>589</v>
      </c>
      <c r="C497">
        <v>20164</v>
      </c>
      <c r="X497">
        <v>0</v>
      </c>
      <c r="Y497">
        <v>209</v>
      </c>
      <c r="AB497">
        <v>0</v>
      </c>
      <c r="AC497">
        <v>6</v>
      </c>
      <c r="AD497">
        <v>0</v>
      </c>
      <c r="AE497">
        <v>2</v>
      </c>
      <c r="AF497">
        <v>0</v>
      </c>
      <c r="AG497">
        <v>39</v>
      </c>
      <c r="AH497">
        <v>0</v>
      </c>
      <c r="AI497">
        <v>0</v>
      </c>
      <c r="AJ497">
        <v>0</v>
      </c>
      <c r="AK497">
        <v>40</v>
      </c>
      <c r="AL497">
        <v>0</v>
      </c>
      <c r="AM497">
        <v>0</v>
      </c>
      <c r="AN497">
        <v>0</v>
      </c>
      <c r="AO497">
        <v>31</v>
      </c>
      <c r="AT497">
        <v>59</v>
      </c>
      <c r="AU497">
        <v>901</v>
      </c>
    </row>
    <row r="498" spans="1:47" x14ac:dyDescent="0.25">
      <c r="A498" s="1">
        <v>38791</v>
      </c>
      <c r="B498">
        <v>287</v>
      </c>
      <c r="C498">
        <v>20701</v>
      </c>
      <c r="X498">
        <v>0</v>
      </c>
      <c r="Y498">
        <v>209</v>
      </c>
      <c r="AB498">
        <v>0</v>
      </c>
      <c r="AC498">
        <v>6</v>
      </c>
      <c r="AD498">
        <v>0</v>
      </c>
      <c r="AE498">
        <v>2</v>
      </c>
      <c r="AF498">
        <v>0</v>
      </c>
      <c r="AG498">
        <v>39</v>
      </c>
      <c r="AH498">
        <v>0</v>
      </c>
      <c r="AI498">
        <v>0</v>
      </c>
      <c r="AJ498">
        <v>0</v>
      </c>
      <c r="AK498">
        <v>40</v>
      </c>
      <c r="AL498">
        <v>0</v>
      </c>
      <c r="AM498">
        <v>0</v>
      </c>
      <c r="AN498">
        <v>0</v>
      </c>
      <c r="AO498">
        <v>31</v>
      </c>
      <c r="AT498">
        <v>101</v>
      </c>
      <c r="AU498">
        <v>981</v>
      </c>
    </row>
    <row r="499" spans="1:47" x14ac:dyDescent="0.25">
      <c r="A499" s="1">
        <v>38792</v>
      </c>
      <c r="B499">
        <v>324</v>
      </c>
      <c r="C499">
        <v>20796</v>
      </c>
      <c r="X499">
        <v>0</v>
      </c>
      <c r="Y499">
        <v>209</v>
      </c>
      <c r="AB499">
        <v>0</v>
      </c>
      <c r="AC499">
        <v>6</v>
      </c>
      <c r="AD499">
        <v>0</v>
      </c>
      <c r="AE499">
        <v>2</v>
      </c>
      <c r="AF499">
        <v>0</v>
      </c>
      <c r="AG499">
        <v>39</v>
      </c>
      <c r="AH499">
        <v>0</v>
      </c>
      <c r="AI499">
        <v>0</v>
      </c>
      <c r="AJ499">
        <v>0</v>
      </c>
      <c r="AK499">
        <v>40</v>
      </c>
      <c r="AL499">
        <v>0</v>
      </c>
      <c r="AM499">
        <v>0</v>
      </c>
      <c r="AN499">
        <v>0</v>
      </c>
      <c r="AO499">
        <v>31</v>
      </c>
      <c r="AT499">
        <v>117</v>
      </c>
      <c r="AU499">
        <v>954</v>
      </c>
    </row>
    <row r="500" spans="1:47" x14ac:dyDescent="0.25">
      <c r="A500" s="1">
        <v>38793</v>
      </c>
      <c r="B500">
        <v>172</v>
      </c>
      <c r="C500">
        <v>20802</v>
      </c>
      <c r="X500">
        <v>0</v>
      </c>
      <c r="Y500">
        <v>209</v>
      </c>
      <c r="AB500">
        <v>0</v>
      </c>
      <c r="AC500">
        <v>6</v>
      </c>
      <c r="AD500">
        <v>0</v>
      </c>
      <c r="AE500">
        <v>2</v>
      </c>
      <c r="AF500">
        <v>0</v>
      </c>
      <c r="AG500">
        <v>39</v>
      </c>
      <c r="AH500">
        <v>0</v>
      </c>
      <c r="AI500">
        <v>0</v>
      </c>
      <c r="AJ500">
        <v>0</v>
      </c>
      <c r="AK500">
        <v>40</v>
      </c>
      <c r="AL500">
        <v>0</v>
      </c>
      <c r="AM500">
        <v>0</v>
      </c>
      <c r="AN500">
        <v>0</v>
      </c>
      <c r="AO500">
        <v>31</v>
      </c>
      <c r="AT500">
        <v>251</v>
      </c>
      <c r="AU500">
        <v>1023</v>
      </c>
    </row>
    <row r="501" spans="1:47" x14ac:dyDescent="0.25">
      <c r="A501" s="1">
        <v>38796</v>
      </c>
      <c r="B501">
        <v>696</v>
      </c>
      <c r="C501">
        <v>21363</v>
      </c>
      <c r="X501">
        <v>1</v>
      </c>
      <c r="Y501">
        <v>132</v>
      </c>
      <c r="AB501">
        <v>0</v>
      </c>
      <c r="AC501">
        <v>6</v>
      </c>
      <c r="AD501">
        <v>0</v>
      </c>
      <c r="AE501">
        <v>2</v>
      </c>
      <c r="AF501">
        <v>0</v>
      </c>
      <c r="AG501">
        <v>39</v>
      </c>
      <c r="AH501">
        <v>0</v>
      </c>
      <c r="AI501">
        <v>0</v>
      </c>
      <c r="AJ501">
        <v>0</v>
      </c>
      <c r="AK501">
        <v>40</v>
      </c>
      <c r="AL501">
        <v>0</v>
      </c>
      <c r="AM501">
        <v>0</v>
      </c>
      <c r="AN501">
        <v>0</v>
      </c>
      <c r="AO501">
        <v>30</v>
      </c>
      <c r="AT501">
        <v>72</v>
      </c>
      <c r="AU501">
        <v>1065</v>
      </c>
    </row>
    <row r="502" spans="1:47" x14ac:dyDescent="0.25">
      <c r="A502" s="1">
        <v>38797</v>
      </c>
      <c r="B502">
        <v>3211</v>
      </c>
      <c r="C502">
        <v>21139</v>
      </c>
      <c r="X502">
        <v>0</v>
      </c>
      <c r="Y502">
        <v>132</v>
      </c>
      <c r="AB502">
        <v>0</v>
      </c>
      <c r="AC502">
        <v>6</v>
      </c>
      <c r="AD502">
        <v>0</v>
      </c>
      <c r="AE502">
        <v>2</v>
      </c>
      <c r="AF502">
        <v>0</v>
      </c>
      <c r="AG502">
        <v>21</v>
      </c>
      <c r="AH502">
        <v>0</v>
      </c>
      <c r="AI502">
        <v>0</v>
      </c>
      <c r="AJ502">
        <v>0</v>
      </c>
      <c r="AK502">
        <v>20</v>
      </c>
      <c r="AL502">
        <v>0</v>
      </c>
      <c r="AM502">
        <v>0</v>
      </c>
      <c r="AN502">
        <v>0</v>
      </c>
      <c r="AO502">
        <v>30</v>
      </c>
      <c r="AT502">
        <v>84</v>
      </c>
      <c r="AU502">
        <v>940</v>
      </c>
    </row>
    <row r="503" spans="1:47" x14ac:dyDescent="0.25">
      <c r="A503" s="1">
        <v>38798</v>
      </c>
      <c r="B503">
        <v>8285</v>
      </c>
      <c r="C503">
        <v>25573</v>
      </c>
      <c r="X503">
        <v>3</v>
      </c>
      <c r="Y503">
        <v>132</v>
      </c>
      <c r="AB503">
        <v>0</v>
      </c>
      <c r="AC503">
        <v>6</v>
      </c>
      <c r="AD503">
        <v>0</v>
      </c>
      <c r="AE503">
        <v>2</v>
      </c>
      <c r="AF503">
        <v>0</v>
      </c>
      <c r="AG503">
        <v>21</v>
      </c>
      <c r="AH503">
        <v>0</v>
      </c>
      <c r="AI503">
        <v>0</v>
      </c>
      <c r="AJ503">
        <v>0</v>
      </c>
      <c r="AK503">
        <v>20</v>
      </c>
      <c r="AL503">
        <v>0</v>
      </c>
      <c r="AM503">
        <v>0</v>
      </c>
      <c r="AN503">
        <v>0</v>
      </c>
      <c r="AO503">
        <v>30</v>
      </c>
      <c r="AT503">
        <v>33</v>
      </c>
      <c r="AU503">
        <v>940</v>
      </c>
    </row>
    <row r="504" spans="1:47" x14ac:dyDescent="0.25">
      <c r="A504" s="1">
        <v>38799</v>
      </c>
      <c r="B504">
        <v>2089</v>
      </c>
      <c r="C504">
        <v>24830</v>
      </c>
      <c r="X504">
        <v>3</v>
      </c>
      <c r="Y504">
        <v>134</v>
      </c>
      <c r="Z504">
        <v>0</v>
      </c>
      <c r="AA504">
        <v>0</v>
      </c>
      <c r="AB504">
        <v>0</v>
      </c>
      <c r="AC504">
        <v>0</v>
      </c>
      <c r="AD504">
        <v>0</v>
      </c>
      <c r="AE504">
        <v>6</v>
      </c>
      <c r="AF504">
        <v>0</v>
      </c>
      <c r="AG504">
        <v>2</v>
      </c>
      <c r="AH504">
        <v>0</v>
      </c>
      <c r="AI504">
        <v>21</v>
      </c>
      <c r="AJ504">
        <v>0</v>
      </c>
      <c r="AK504">
        <v>0</v>
      </c>
      <c r="AL504">
        <v>0</v>
      </c>
      <c r="AM504">
        <v>20</v>
      </c>
      <c r="AN504">
        <v>0</v>
      </c>
      <c r="AO504">
        <v>0</v>
      </c>
      <c r="AT504">
        <v>0</v>
      </c>
      <c r="AU504">
        <v>4</v>
      </c>
    </row>
    <row r="505" spans="1:47" x14ac:dyDescent="0.25">
      <c r="A505" s="1">
        <v>38800</v>
      </c>
      <c r="B505">
        <v>55</v>
      </c>
      <c r="C505">
        <v>24732</v>
      </c>
      <c r="X505">
        <v>0</v>
      </c>
      <c r="Y505">
        <v>134</v>
      </c>
      <c r="Z505">
        <v>0</v>
      </c>
      <c r="AA505">
        <v>0</v>
      </c>
      <c r="AB505">
        <v>0</v>
      </c>
      <c r="AC505">
        <v>0</v>
      </c>
      <c r="AD505">
        <v>0</v>
      </c>
      <c r="AE505">
        <v>6</v>
      </c>
      <c r="AF505">
        <v>0</v>
      </c>
      <c r="AG505">
        <v>2</v>
      </c>
      <c r="AH505">
        <v>0</v>
      </c>
      <c r="AI505">
        <v>21</v>
      </c>
      <c r="AJ505">
        <v>0</v>
      </c>
      <c r="AK505">
        <v>0</v>
      </c>
      <c r="AL505">
        <v>0</v>
      </c>
      <c r="AM505">
        <v>20</v>
      </c>
      <c r="AN505">
        <v>100</v>
      </c>
      <c r="AO505">
        <v>100</v>
      </c>
      <c r="AT505">
        <v>0</v>
      </c>
      <c r="AU505">
        <v>4</v>
      </c>
    </row>
    <row r="506" spans="1:47" x14ac:dyDescent="0.25">
      <c r="A506" s="1">
        <v>38803</v>
      </c>
      <c r="B506">
        <v>35</v>
      </c>
      <c r="C506">
        <v>24712</v>
      </c>
      <c r="X506">
        <v>0</v>
      </c>
      <c r="Y506">
        <v>134</v>
      </c>
      <c r="Z506">
        <v>0</v>
      </c>
      <c r="AA506">
        <v>0</v>
      </c>
      <c r="AB506">
        <v>0</v>
      </c>
      <c r="AC506">
        <v>0</v>
      </c>
      <c r="AD506">
        <v>0</v>
      </c>
      <c r="AE506">
        <v>6</v>
      </c>
      <c r="AF506">
        <v>0</v>
      </c>
      <c r="AG506">
        <v>2</v>
      </c>
      <c r="AH506">
        <v>0</v>
      </c>
      <c r="AI506">
        <v>21</v>
      </c>
      <c r="AJ506">
        <v>0</v>
      </c>
      <c r="AK506">
        <v>0</v>
      </c>
      <c r="AL506">
        <v>0</v>
      </c>
      <c r="AM506">
        <v>20</v>
      </c>
      <c r="AN506">
        <v>0</v>
      </c>
      <c r="AO506">
        <v>100</v>
      </c>
      <c r="AT506">
        <v>0</v>
      </c>
      <c r="AU506">
        <v>4</v>
      </c>
    </row>
    <row r="507" spans="1:47" x14ac:dyDescent="0.25">
      <c r="A507" s="1">
        <v>38804</v>
      </c>
      <c r="B507">
        <v>157</v>
      </c>
      <c r="C507">
        <v>24180</v>
      </c>
      <c r="X507">
        <v>1</v>
      </c>
      <c r="Y507">
        <v>132</v>
      </c>
      <c r="Z507">
        <v>0</v>
      </c>
      <c r="AA507">
        <v>0</v>
      </c>
      <c r="AB507">
        <v>0</v>
      </c>
      <c r="AC507">
        <v>0</v>
      </c>
      <c r="AD507">
        <v>0</v>
      </c>
      <c r="AE507">
        <v>6</v>
      </c>
      <c r="AF507">
        <v>0</v>
      </c>
      <c r="AG507">
        <v>2</v>
      </c>
      <c r="AH507">
        <v>0</v>
      </c>
      <c r="AI507">
        <v>21</v>
      </c>
      <c r="AJ507">
        <v>0</v>
      </c>
      <c r="AK507">
        <v>0</v>
      </c>
      <c r="AL507">
        <v>0</v>
      </c>
      <c r="AM507">
        <v>20</v>
      </c>
      <c r="AN507">
        <v>0</v>
      </c>
      <c r="AO507">
        <v>100</v>
      </c>
      <c r="AT507">
        <v>0</v>
      </c>
      <c r="AU507">
        <v>4</v>
      </c>
    </row>
    <row r="508" spans="1:47" x14ac:dyDescent="0.25">
      <c r="A508" s="1">
        <v>38805</v>
      </c>
      <c r="B508">
        <v>2109</v>
      </c>
      <c r="C508">
        <v>26175</v>
      </c>
      <c r="X508">
        <v>0</v>
      </c>
      <c r="Y508">
        <v>132</v>
      </c>
      <c r="Z508">
        <v>0</v>
      </c>
      <c r="AA508">
        <v>0</v>
      </c>
      <c r="AB508">
        <v>0</v>
      </c>
      <c r="AC508">
        <v>0</v>
      </c>
      <c r="AD508">
        <v>0</v>
      </c>
      <c r="AE508">
        <v>6</v>
      </c>
      <c r="AF508">
        <v>0</v>
      </c>
      <c r="AG508">
        <v>2</v>
      </c>
      <c r="AH508">
        <v>0</v>
      </c>
      <c r="AI508">
        <v>21</v>
      </c>
      <c r="AJ508">
        <v>0</v>
      </c>
      <c r="AK508">
        <v>0</v>
      </c>
      <c r="AL508">
        <v>0</v>
      </c>
      <c r="AM508">
        <v>20</v>
      </c>
      <c r="AN508">
        <v>0</v>
      </c>
      <c r="AO508">
        <v>100</v>
      </c>
      <c r="AT508">
        <v>0</v>
      </c>
      <c r="AU508">
        <v>4</v>
      </c>
    </row>
    <row r="509" spans="1:47" x14ac:dyDescent="0.25">
      <c r="A509" s="1">
        <v>38806</v>
      </c>
      <c r="B509">
        <v>214</v>
      </c>
      <c r="C509">
        <v>26208</v>
      </c>
      <c r="X509">
        <v>0</v>
      </c>
      <c r="Y509">
        <v>132</v>
      </c>
      <c r="Z509">
        <v>10</v>
      </c>
      <c r="AA509">
        <v>110</v>
      </c>
      <c r="AB509">
        <v>0</v>
      </c>
      <c r="AC509">
        <v>6</v>
      </c>
      <c r="AD509">
        <v>0</v>
      </c>
      <c r="AE509">
        <v>2</v>
      </c>
      <c r="AF509">
        <v>0</v>
      </c>
      <c r="AG509">
        <v>21</v>
      </c>
      <c r="AH509">
        <v>0</v>
      </c>
      <c r="AI509">
        <v>0</v>
      </c>
      <c r="AJ509">
        <v>0</v>
      </c>
      <c r="AK509">
        <v>20</v>
      </c>
      <c r="AL509">
        <v>0</v>
      </c>
      <c r="AM509">
        <v>0</v>
      </c>
      <c r="AN509">
        <v>0</v>
      </c>
      <c r="AO509">
        <v>40</v>
      </c>
      <c r="AT509">
        <v>125</v>
      </c>
      <c r="AU509">
        <v>889</v>
      </c>
    </row>
    <row r="510" spans="1:47" x14ac:dyDescent="0.25">
      <c r="A510" s="1">
        <v>38807</v>
      </c>
      <c r="B510">
        <v>286</v>
      </c>
      <c r="C510">
        <v>26393</v>
      </c>
      <c r="X510">
        <v>0</v>
      </c>
      <c r="Y510">
        <v>132</v>
      </c>
      <c r="Z510">
        <v>0</v>
      </c>
      <c r="AA510">
        <v>110</v>
      </c>
      <c r="AB510">
        <v>0</v>
      </c>
      <c r="AC510">
        <v>6</v>
      </c>
      <c r="AD510">
        <v>0</v>
      </c>
      <c r="AE510">
        <v>2</v>
      </c>
      <c r="AF510">
        <v>0</v>
      </c>
      <c r="AG510">
        <v>21</v>
      </c>
      <c r="AH510">
        <v>0</v>
      </c>
      <c r="AI510">
        <v>0</v>
      </c>
      <c r="AJ510">
        <v>0</v>
      </c>
      <c r="AK510">
        <v>20</v>
      </c>
      <c r="AL510">
        <v>0</v>
      </c>
      <c r="AM510">
        <v>0</v>
      </c>
      <c r="AN510">
        <v>0</v>
      </c>
      <c r="AO510">
        <v>40</v>
      </c>
      <c r="AT510">
        <v>0</v>
      </c>
      <c r="AU510">
        <v>834</v>
      </c>
    </row>
    <row r="511" spans="1:47" x14ac:dyDescent="0.25">
      <c r="A511" s="1">
        <v>38810</v>
      </c>
      <c r="B511">
        <v>243</v>
      </c>
      <c r="C511">
        <v>26492</v>
      </c>
      <c r="X511">
        <v>2</v>
      </c>
      <c r="Y511">
        <v>132</v>
      </c>
      <c r="Z511">
        <v>0</v>
      </c>
      <c r="AA511">
        <v>110</v>
      </c>
      <c r="AB511">
        <v>0</v>
      </c>
      <c r="AC511">
        <v>6</v>
      </c>
      <c r="AD511">
        <v>0</v>
      </c>
      <c r="AE511">
        <v>2</v>
      </c>
      <c r="AF511">
        <v>0</v>
      </c>
      <c r="AG511">
        <v>21</v>
      </c>
      <c r="AH511">
        <v>0</v>
      </c>
      <c r="AI511">
        <v>0</v>
      </c>
      <c r="AJ511">
        <v>0</v>
      </c>
      <c r="AK511">
        <v>20</v>
      </c>
      <c r="AL511">
        <v>0</v>
      </c>
      <c r="AM511">
        <v>0</v>
      </c>
      <c r="AN511">
        <v>1</v>
      </c>
      <c r="AO511">
        <v>41</v>
      </c>
      <c r="AT511">
        <v>100</v>
      </c>
      <c r="AU511">
        <v>894</v>
      </c>
    </row>
    <row r="512" spans="1:47" x14ac:dyDescent="0.25">
      <c r="A512" s="1">
        <v>38811</v>
      </c>
      <c r="B512">
        <v>257</v>
      </c>
      <c r="C512">
        <v>26642</v>
      </c>
      <c r="X512">
        <v>0</v>
      </c>
      <c r="Y512">
        <v>132</v>
      </c>
      <c r="Z512">
        <v>0</v>
      </c>
      <c r="AA512">
        <v>110</v>
      </c>
      <c r="AB512">
        <v>0</v>
      </c>
      <c r="AC512">
        <v>6</v>
      </c>
      <c r="AD512">
        <v>0</v>
      </c>
      <c r="AE512">
        <v>2</v>
      </c>
      <c r="AF512">
        <v>0</v>
      </c>
      <c r="AG512">
        <v>21</v>
      </c>
      <c r="AH512">
        <v>0</v>
      </c>
      <c r="AI512">
        <v>0</v>
      </c>
      <c r="AJ512">
        <v>0</v>
      </c>
      <c r="AK512">
        <v>20</v>
      </c>
      <c r="AL512">
        <v>0</v>
      </c>
      <c r="AM512">
        <v>0</v>
      </c>
      <c r="AN512">
        <v>0</v>
      </c>
      <c r="AO512">
        <v>41</v>
      </c>
      <c r="AT512">
        <v>20</v>
      </c>
      <c r="AU512">
        <v>894</v>
      </c>
    </row>
    <row r="513" spans="1:47" x14ac:dyDescent="0.25">
      <c r="A513" s="1">
        <v>38812</v>
      </c>
      <c r="B513">
        <v>2905</v>
      </c>
      <c r="C513">
        <v>27061</v>
      </c>
      <c r="X513">
        <v>0</v>
      </c>
      <c r="Y513">
        <v>130</v>
      </c>
      <c r="Z513">
        <v>0</v>
      </c>
      <c r="AA513">
        <v>110</v>
      </c>
      <c r="AB513">
        <v>0</v>
      </c>
      <c r="AC513">
        <v>6</v>
      </c>
      <c r="AD513">
        <v>0</v>
      </c>
      <c r="AE513">
        <v>2</v>
      </c>
      <c r="AF513">
        <v>0</v>
      </c>
      <c r="AG513">
        <v>21</v>
      </c>
      <c r="AH513">
        <v>0</v>
      </c>
      <c r="AI513">
        <v>0</v>
      </c>
      <c r="AJ513">
        <v>0</v>
      </c>
      <c r="AK513">
        <v>20</v>
      </c>
      <c r="AL513">
        <v>0</v>
      </c>
      <c r="AM513">
        <v>0</v>
      </c>
      <c r="AN513">
        <v>0</v>
      </c>
      <c r="AO513">
        <v>41</v>
      </c>
      <c r="AT513">
        <v>80</v>
      </c>
      <c r="AU513">
        <v>884</v>
      </c>
    </row>
    <row r="514" spans="1:47" x14ac:dyDescent="0.25">
      <c r="A514" s="1">
        <v>38813</v>
      </c>
      <c r="B514">
        <v>101</v>
      </c>
      <c r="C514">
        <v>27116</v>
      </c>
      <c r="X514">
        <v>0</v>
      </c>
      <c r="Y514">
        <v>130</v>
      </c>
      <c r="Z514">
        <v>0</v>
      </c>
      <c r="AA514">
        <v>110</v>
      </c>
      <c r="AB514">
        <v>0</v>
      </c>
      <c r="AC514">
        <v>6</v>
      </c>
      <c r="AD514">
        <v>0</v>
      </c>
      <c r="AE514">
        <v>2</v>
      </c>
      <c r="AF514">
        <v>0</v>
      </c>
      <c r="AG514">
        <v>21</v>
      </c>
      <c r="AH514">
        <v>0</v>
      </c>
      <c r="AI514">
        <v>0</v>
      </c>
      <c r="AJ514">
        <v>0</v>
      </c>
      <c r="AK514">
        <v>20</v>
      </c>
      <c r="AL514">
        <v>0</v>
      </c>
      <c r="AM514">
        <v>0</v>
      </c>
      <c r="AN514">
        <v>0</v>
      </c>
      <c r="AO514">
        <v>41</v>
      </c>
      <c r="AT514">
        <v>120</v>
      </c>
      <c r="AU514">
        <v>924</v>
      </c>
    </row>
    <row r="515" spans="1:47" x14ac:dyDescent="0.25">
      <c r="A515" s="1">
        <v>38814</v>
      </c>
      <c r="B515">
        <v>174</v>
      </c>
      <c r="C515">
        <v>27322</v>
      </c>
      <c r="X515">
        <v>0</v>
      </c>
      <c r="Y515">
        <v>130</v>
      </c>
      <c r="Z515">
        <v>0</v>
      </c>
      <c r="AA515">
        <v>110</v>
      </c>
      <c r="AB515">
        <v>0</v>
      </c>
      <c r="AC515">
        <v>6</v>
      </c>
      <c r="AD515">
        <v>0</v>
      </c>
      <c r="AE515">
        <v>2</v>
      </c>
      <c r="AF515">
        <v>0</v>
      </c>
      <c r="AG515">
        <v>21</v>
      </c>
      <c r="AH515">
        <v>0</v>
      </c>
      <c r="AI515">
        <v>0</v>
      </c>
      <c r="AJ515">
        <v>0</v>
      </c>
      <c r="AK515">
        <v>20</v>
      </c>
      <c r="AL515">
        <v>0</v>
      </c>
      <c r="AM515">
        <v>0</v>
      </c>
      <c r="AN515">
        <v>0</v>
      </c>
      <c r="AO515">
        <v>41</v>
      </c>
      <c r="AT515">
        <v>139</v>
      </c>
      <c r="AU515">
        <v>944</v>
      </c>
    </row>
    <row r="516" spans="1:47" x14ac:dyDescent="0.25">
      <c r="A516" s="1">
        <v>38817</v>
      </c>
      <c r="B516">
        <v>1671</v>
      </c>
      <c r="C516">
        <v>27781</v>
      </c>
      <c r="X516">
        <v>200</v>
      </c>
      <c r="Y516">
        <v>330</v>
      </c>
      <c r="Z516">
        <v>0</v>
      </c>
      <c r="AA516">
        <v>110</v>
      </c>
      <c r="AB516">
        <v>0</v>
      </c>
      <c r="AC516">
        <v>6</v>
      </c>
      <c r="AD516">
        <v>0</v>
      </c>
      <c r="AE516">
        <v>2</v>
      </c>
      <c r="AF516">
        <v>0</v>
      </c>
      <c r="AG516">
        <v>21</v>
      </c>
      <c r="AH516">
        <v>0</v>
      </c>
      <c r="AI516">
        <v>0</v>
      </c>
      <c r="AJ516">
        <v>0</v>
      </c>
      <c r="AK516">
        <v>20</v>
      </c>
      <c r="AL516">
        <v>0</v>
      </c>
      <c r="AM516">
        <v>0</v>
      </c>
      <c r="AN516">
        <v>0</v>
      </c>
      <c r="AO516">
        <v>41</v>
      </c>
      <c r="AT516">
        <v>150</v>
      </c>
      <c r="AU516">
        <v>1035</v>
      </c>
    </row>
    <row r="517" spans="1:47" x14ac:dyDescent="0.25">
      <c r="A517" s="1">
        <v>38818</v>
      </c>
      <c r="B517">
        <v>2276</v>
      </c>
      <c r="C517">
        <v>28244</v>
      </c>
      <c r="X517">
        <v>3</v>
      </c>
      <c r="Y517">
        <v>333</v>
      </c>
      <c r="Z517">
        <v>0</v>
      </c>
      <c r="AA517">
        <v>110</v>
      </c>
      <c r="AB517">
        <v>0</v>
      </c>
      <c r="AC517">
        <v>6</v>
      </c>
      <c r="AD517">
        <v>0</v>
      </c>
      <c r="AE517">
        <v>2</v>
      </c>
      <c r="AF517">
        <v>0</v>
      </c>
      <c r="AG517">
        <v>21</v>
      </c>
      <c r="AH517">
        <v>0</v>
      </c>
      <c r="AI517">
        <v>0</v>
      </c>
      <c r="AJ517">
        <v>0</v>
      </c>
      <c r="AK517">
        <v>20</v>
      </c>
      <c r="AL517">
        <v>0</v>
      </c>
      <c r="AM517">
        <v>0</v>
      </c>
      <c r="AN517">
        <v>0</v>
      </c>
      <c r="AO517">
        <v>41</v>
      </c>
      <c r="AT517">
        <v>24</v>
      </c>
      <c r="AU517">
        <v>867</v>
      </c>
    </row>
    <row r="518" spans="1:47" x14ac:dyDescent="0.25">
      <c r="A518" s="1">
        <v>38819</v>
      </c>
      <c r="B518">
        <v>2241</v>
      </c>
      <c r="C518">
        <v>29921</v>
      </c>
      <c r="X518">
        <v>1</v>
      </c>
      <c r="Y518">
        <v>332</v>
      </c>
      <c r="Z518">
        <v>100</v>
      </c>
      <c r="AA518">
        <v>210</v>
      </c>
      <c r="AB518">
        <v>0</v>
      </c>
      <c r="AC518">
        <v>6</v>
      </c>
      <c r="AD518">
        <v>0</v>
      </c>
      <c r="AE518">
        <v>2</v>
      </c>
      <c r="AF518">
        <v>0</v>
      </c>
      <c r="AG518">
        <v>21</v>
      </c>
      <c r="AH518">
        <v>0</v>
      </c>
      <c r="AI518">
        <v>0</v>
      </c>
      <c r="AJ518">
        <v>0</v>
      </c>
      <c r="AK518">
        <v>20</v>
      </c>
      <c r="AL518">
        <v>0</v>
      </c>
      <c r="AM518">
        <v>0</v>
      </c>
      <c r="AN518">
        <v>0</v>
      </c>
      <c r="AO518">
        <v>41</v>
      </c>
      <c r="AT518">
        <v>0</v>
      </c>
      <c r="AU518">
        <v>835</v>
      </c>
    </row>
    <row r="519" spans="1:47" x14ac:dyDescent="0.25">
      <c r="A519" s="1">
        <v>38820</v>
      </c>
      <c r="B519">
        <v>285</v>
      </c>
      <c r="C519">
        <v>28216</v>
      </c>
      <c r="X519">
        <v>0</v>
      </c>
      <c r="Y519">
        <v>332</v>
      </c>
      <c r="Z519">
        <v>0</v>
      </c>
      <c r="AA519">
        <v>210</v>
      </c>
      <c r="AB519">
        <v>0</v>
      </c>
      <c r="AC519">
        <v>6</v>
      </c>
      <c r="AD519">
        <v>0</v>
      </c>
      <c r="AE519">
        <v>2</v>
      </c>
      <c r="AF519">
        <v>0</v>
      </c>
      <c r="AG519">
        <v>21</v>
      </c>
      <c r="AH519">
        <v>0</v>
      </c>
      <c r="AI519">
        <v>0</v>
      </c>
      <c r="AJ519">
        <v>0</v>
      </c>
      <c r="AK519">
        <v>20</v>
      </c>
      <c r="AL519">
        <v>0</v>
      </c>
      <c r="AM519">
        <v>0</v>
      </c>
      <c r="AN519">
        <v>0</v>
      </c>
      <c r="AO519">
        <v>41</v>
      </c>
      <c r="AT519">
        <v>88</v>
      </c>
      <c r="AU519">
        <v>875</v>
      </c>
    </row>
    <row r="520" spans="1:47" x14ac:dyDescent="0.25">
      <c r="A520" s="1">
        <v>38824</v>
      </c>
      <c r="B520">
        <v>1470</v>
      </c>
      <c r="C520">
        <v>27141</v>
      </c>
      <c r="X520">
        <v>0</v>
      </c>
      <c r="Y520">
        <v>332</v>
      </c>
      <c r="Z520">
        <v>0</v>
      </c>
      <c r="AA520">
        <v>210</v>
      </c>
      <c r="AB520">
        <v>0</v>
      </c>
      <c r="AC520">
        <v>6</v>
      </c>
      <c r="AD520">
        <v>0</v>
      </c>
      <c r="AE520">
        <v>2</v>
      </c>
      <c r="AF520">
        <v>0</v>
      </c>
      <c r="AG520">
        <v>21</v>
      </c>
      <c r="AH520">
        <v>0</v>
      </c>
      <c r="AI520">
        <v>0</v>
      </c>
      <c r="AJ520">
        <v>0</v>
      </c>
      <c r="AK520">
        <v>20</v>
      </c>
      <c r="AL520">
        <v>0</v>
      </c>
      <c r="AM520">
        <v>0</v>
      </c>
      <c r="AN520">
        <v>0</v>
      </c>
      <c r="AO520">
        <v>41</v>
      </c>
      <c r="AT520">
        <v>66</v>
      </c>
      <c r="AU520">
        <v>878</v>
      </c>
    </row>
    <row r="521" spans="1:47" x14ac:dyDescent="0.25">
      <c r="A521" s="1">
        <v>38825</v>
      </c>
      <c r="B521">
        <v>1281</v>
      </c>
      <c r="C521">
        <v>28107</v>
      </c>
      <c r="X521">
        <v>0</v>
      </c>
      <c r="Y521">
        <v>332</v>
      </c>
      <c r="Z521">
        <v>0</v>
      </c>
      <c r="AA521">
        <v>210</v>
      </c>
      <c r="AB521">
        <v>0</v>
      </c>
      <c r="AC521">
        <v>6</v>
      </c>
      <c r="AD521">
        <v>0</v>
      </c>
      <c r="AE521">
        <v>2</v>
      </c>
      <c r="AF521">
        <v>0</v>
      </c>
      <c r="AG521">
        <v>21</v>
      </c>
      <c r="AH521">
        <v>0</v>
      </c>
      <c r="AI521">
        <v>0</v>
      </c>
      <c r="AJ521">
        <v>0</v>
      </c>
      <c r="AK521">
        <v>20</v>
      </c>
      <c r="AL521">
        <v>0</v>
      </c>
      <c r="AM521">
        <v>0</v>
      </c>
      <c r="AN521">
        <v>0</v>
      </c>
      <c r="AO521">
        <v>41</v>
      </c>
      <c r="AT521">
        <v>50</v>
      </c>
      <c r="AU521">
        <v>908</v>
      </c>
    </row>
    <row r="522" spans="1:47" x14ac:dyDescent="0.25">
      <c r="A522" s="1">
        <v>38826</v>
      </c>
      <c r="B522">
        <v>406</v>
      </c>
      <c r="C522">
        <v>27252</v>
      </c>
      <c r="X522">
        <v>0</v>
      </c>
      <c r="Y522">
        <v>332</v>
      </c>
      <c r="Z522">
        <v>0</v>
      </c>
      <c r="AA522">
        <v>210</v>
      </c>
      <c r="AB522">
        <v>0</v>
      </c>
      <c r="AC522">
        <v>6</v>
      </c>
      <c r="AD522">
        <v>0</v>
      </c>
      <c r="AE522">
        <v>2</v>
      </c>
      <c r="AF522">
        <v>0</v>
      </c>
      <c r="AG522">
        <v>21</v>
      </c>
      <c r="AH522">
        <v>0</v>
      </c>
      <c r="AI522">
        <v>0</v>
      </c>
      <c r="AJ522">
        <v>0</v>
      </c>
      <c r="AK522">
        <v>20</v>
      </c>
      <c r="AL522">
        <v>0</v>
      </c>
      <c r="AM522">
        <v>0</v>
      </c>
      <c r="AN522">
        <v>0</v>
      </c>
      <c r="AO522">
        <v>41</v>
      </c>
      <c r="AT522">
        <v>220</v>
      </c>
      <c r="AU522">
        <v>829</v>
      </c>
    </row>
    <row r="523" spans="1:47" x14ac:dyDescent="0.25">
      <c r="A523" s="1">
        <v>38827</v>
      </c>
      <c r="B523">
        <v>165</v>
      </c>
      <c r="C523">
        <v>26432</v>
      </c>
      <c r="X523">
        <v>0</v>
      </c>
      <c r="Y523">
        <v>332</v>
      </c>
      <c r="Z523">
        <v>0</v>
      </c>
      <c r="AA523">
        <v>210</v>
      </c>
      <c r="AB523">
        <v>0</v>
      </c>
      <c r="AC523">
        <v>6</v>
      </c>
      <c r="AD523">
        <v>0</v>
      </c>
      <c r="AE523">
        <v>2</v>
      </c>
      <c r="AF523">
        <v>0</v>
      </c>
      <c r="AG523">
        <v>21</v>
      </c>
      <c r="AH523">
        <v>0</v>
      </c>
      <c r="AI523">
        <v>0</v>
      </c>
      <c r="AJ523">
        <v>0</v>
      </c>
      <c r="AK523">
        <v>20</v>
      </c>
      <c r="AL523">
        <v>0</v>
      </c>
      <c r="AM523">
        <v>0</v>
      </c>
      <c r="AN523">
        <v>0</v>
      </c>
      <c r="AO523">
        <v>41</v>
      </c>
      <c r="AT523">
        <v>60</v>
      </c>
      <c r="AU523">
        <v>847</v>
      </c>
    </row>
    <row r="524" spans="1:47" x14ac:dyDescent="0.25">
      <c r="A524" s="1">
        <v>38828</v>
      </c>
      <c r="B524">
        <v>387</v>
      </c>
      <c r="C524">
        <v>26739</v>
      </c>
      <c r="X524">
        <v>0</v>
      </c>
      <c r="Y524">
        <v>332</v>
      </c>
      <c r="Z524">
        <v>0</v>
      </c>
      <c r="AA524">
        <v>210</v>
      </c>
      <c r="AB524">
        <v>0</v>
      </c>
      <c r="AC524">
        <v>6</v>
      </c>
      <c r="AD524">
        <v>0</v>
      </c>
      <c r="AE524">
        <v>2</v>
      </c>
      <c r="AF524">
        <v>0</v>
      </c>
      <c r="AG524">
        <v>21</v>
      </c>
      <c r="AH524">
        <v>0</v>
      </c>
      <c r="AI524">
        <v>0</v>
      </c>
      <c r="AJ524">
        <v>0</v>
      </c>
      <c r="AK524">
        <v>20</v>
      </c>
      <c r="AL524">
        <v>0</v>
      </c>
      <c r="AM524">
        <v>0</v>
      </c>
      <c r="AN524">
        <v>0</v>
      </c>
      <c r="AO524">
        <v>41</v>
      </c>
      <c r="AT524">
        <v>20</v>
      </c>
      <c r="AU524">
        <v>867</v>
      </c>
    </row>
    <row r="525" spans="1:47" x14ac:dyDescent="0.25">
      <c r="A525" s="1">
        <v>38831</v>
      </c>
      <c r="B525">
        <v>315</v>
      </c>
      <c r="C525">
        <v>26889</v>
      </c>
      <c r="X525">
        <v>1</v>
      </c>
      <c r="Y525">
        <v>332</v>
      </c>
      <c r="Z525">
        <v>0</v>
      </c>
      <c r="AA525">
        <v>210</v>
      </c>
      <c r="AB525">
        <v>0</v>
      </c>
      <c r="AC525">
        <v>6</v>
      </c>
      <c r="AD525">
        <v>0</v>
      </c>
      <c r="AE525">
        <v>2</v>
      </c>
      <c r="AF525">
        <v>0</v>
      </c>
      <c r="AG525">
        <v>21</v>
      </c>
      <c r="AH525">
        <v>0</v>
      </c>
      <c r="AI525">
        <v>0</v>
      </c>
      <c r="AJ525">
        <v>0</v>
      </c>
      <c r="AK525">
        <v>20</v>
      </c>
      <c r="AL525">
        <v>0</v>
      </c>
      <c r="AM525">
        <v>0</v>
      </c>
      <c r="AN525">
        <v>0</v>
      </c>
      <c r="AO525">
        <v>31</v>
      </c>
      <c r="AT525">
        <v>44</v>
      </c>
      <c r="AU525">
        <v>854</v>
      </c>
    </row>
    <row r="526" spans="1:47" x14ac:dyDescent="0.25">
      <c r="A526" s="1">
        <v>38832</v>
      </c>
      <c r="B526">
        <v>469</v>
      </c>
      <c r="C526">
        <v>26923</v>
      </c>
      <c r="X526">
        <v>0</v>
      </c>
      <c r="Y526">
        <v>331</v>
      </c>
      <c r="Z526">
        <v>0</v>
      </c>
      <c r="AA526">
        <v>210</v>
      </c>
      <c r="AB526">
        <v>0</v>
      </c>
      <c r="AC526">
        <v>6</v>
      </c>
      <c r="AD526">
        <v>0</v>
      </c>
      <c r="AE526">
        <v>2</v>
      </c>
      <c r="AF526">
        <v>0</v>
      </c>
      <c r="AG526">
        <v>21</v>
      </c>
      <c r="AH526">
        <v>0</v>
      </c>
      <c r="AI526">
        <v>0</v>
      </c>
      <c r="AJ526">
        <v>0</v>
      </c>
      <c r="AK526">
        <v>20</v>
      </c>
      <c r="AL526">
        <v>0</v>
      </c>
      <c r="AM526">
        <v>0</v>
      </c>
      <c r="AN526">
        <v>0</v>
      </c>
      <c r="AO526">
        <v>31</v>
      </c>
      <c r="AT526">
        <v>20</v>
      </c>
      <c r="AU526">
        <v>837</v>
      </c>
    </row>
    <row r="527" spans="1:47" x14ac:dyDescent="0.25">
      <c r="A527" s="1">
        <v>38833</v>
      </c>
      <c r="B527">
        <v>257</v>
      </c>
      <c r="C527">
        <v>26963</v>
      </c>
      <c r="X527">
        <v>0</v>
      </c>
      <c r="Y527">
        <v>331</v>
      </c>
      <c r="Z527">
        <v>0</v>
      </c>
      <c r="AA527">
        <v>210</v>
      </c>
      <c r="AB527">
        <v>0</v>
      </c>
      <c r="AC527">
        <v>6</v>
      </c>
      <c r="AD527">
        <v>0</v>
      </c>
      <c r="AE527">
        <v>2</v>
      </c>
      <c r="AF527">
        <v>0</v>
      </c>
      <c r="AG527">
        <v>21</v>
      </c>
      <c r="AH527">
        <v>0</v>
      </c>
      <c r="AI527">
        <v>0</v>
      </c>
      <c r="AJ527">
        <v>0</v>
      </c>
      <c r="AK527">
        <v>20</v>
      </c>
      <c r="AL527">
        <v>0</v>
      </c>
      <c r="AM527">
        <v>0</v>
      </c>
      <c r="AN527">
        <v>0</v>
      </c>
      <c r="AO527">
        <v>31</v>
      </c>
      <c r="AT527">
        <v>40</v>
      </c>
      <c r="AU527">
        <v>847</v>
      </c>
    </row>
    <row r="528" spans="1:47" x14ac:dyDescent="0.25">
      <c r="A528" s="1">
        <v>38834</v>
      </c>
      <c r="B528">
        <v>453</v>
      </c>
      <c r="C528">
        <v>27068</v>
      </c>
      <c r="X528">
        <v>0</v>
      </c>
      <c r="Y528">
        <v>331</v>
      </c>
      <c r="Z528">
        <v>0</v>
      </c>
      <c r="AA528">
        <v>210</v>
      </c>
      <c r="AB528">
        <v>0</v>
      </c>
      <c r="AC528">
        <v>6</v>
      </c>
      <c r="AD528">
        <v>0</v>
      </c>
      <c r="AE528">
        <v>2</v>
      </c>
      <c r="AF528">
        <v>0</v>
      </c>
      <c r="AG528">
        <v>21</v>
      </c>
      <c r="AH528">
        <v>0</v>
      </c>
      <c r="AI528">
        <v>0</v>
      </c>
      <c r="AJ528">
        <v>0</v>
      </c>
      <c r="AK528">
        <v>20</v>
      </c>
      <c r="AL528">
        <v>0</v>
      </c>
      <c r="AM528">
        <v>0</v>
      </c>
      <c r="AN528">
        <v>0</v>
      </c>
      <c r="AO528">
        <v>31</v>
      </c>
      <c r="AT528">
        <v>290</v>
      </c>
      <c r="AU528">
        <v>1097</v>
      </c>
    </row>
    <row r="529" spans="1:47" x14ac:dyDescent="0.25">
      <c r="A529" s="1">
        <v>38835</v>
      </c>
      <c r="B529">
        <v>377</v>
      </c>
      <c r="C529">
        <v>27254</v>
      </c>
      <c r="X529">
        <v>0</v>
      </c>
      <c r="Y529">
        <v>331</v>
      </c>
      <c r="Z529">
        <v>0</v>
      </c>
      <c r="AA529">
        <v>210</v>
      </c>
      <c r="AB529">
        <v>0</v>
      </c>
      <c r="AC529">
        <v>6</v>
      </c>
      <c r="AD529">
        <v>0</v>
      </c>
      <c r="AE529">
        <v>2</v>
      </c>
      <c r="AF529">
        <v>0</v>
      </c>
      <c r="AG529">
        <v>21</v>
      </c>
      <c r="AH529">
        <v>0</v>
      </c>
      <c r="AI529">
        <v>0</v>
      </c>
      <c r="AJ529">
        <v>0</v>
      </c>
      <c r="AK529">
        <v>20</v>
      </c>
      <c r="AL529">
        <v>0</v>
      </c>
      <c r="AM529">
        <v>0</v>
      </c>
      <c r="AN529">
        <v>0</v>
      </c>
      <c r="AO529">
        <v>31</v>
      </c>
      <c r="AT529">
        <v>68</v>
      </c>
      <c r="AU529">
        <v>1076</v>
      </c>
    </row>
    <row r="530" spans="1:47" x14ac:dyDescent="0.25">
      <c r="A530" s="1">
        <v>38838</v>
      </c>
      <c r="B530">
        <v>851</v>
      </c>
      <c r="C530">
        <v>27597</v>
      </c>
      <c r="X530">
        <v>25</v>
      </c>
      <c r="Y530">
        <v>356</v>
      </c>
      <c r="Z530">
        <v>0</v>
      </c>
      <c r="AA530">
        <v>210</v>
      </c>
      <c r="AB530">
        <v>0</v>
      </c>
      <c r="AC530">
        <v>6</v>
      </c>
      <c r="AD530">
        <v>0</v>
      </c>
      <c r="AE530">
        <v>2</v>
      </c>
      <c r="AF530">
        <v>0</v>
      </c>
      <c r="AG530">
        <v>21</v>
      </c>
      <c r="AH530">
        <v>0</v>
      </c>
      <c r="AI530">
        <v>0</v>
      </c>
      <c r="AJ530">
        <v>0</v>
      </c>
      <c r="AK530">
        <v>20</v>
      </c>
      <c r="AL530">
        <v>0</v>
      </c>
      <c r="AM530">
        <v>0</v>
      </c>
      <c r="AN530">
        <v>1</v>
      </c>
      <c r="AO530">
        <v>32</v>
      </c>
      <c r="AT530">
        <v>252</v>
      </c>
      <c r="AU530">
        <v>1106</v>
      </c>
    </row>
    <row r="531" spans="1:47" x14ac:dyDescent="0.25">
      <c r="A531" s="1">
        <v>38839</v>
      </c>
      <c r="B531">
        <v>420</v>
      </c>
      <c r="C531">
        <v>27618</v>
      </c>
      <c r="X531">
        <v>4</v>
      </c>
      <c r="Y531">
        <v>360</v>
      </c>
      <c r="Z531">
        <v>0</v>
      </c>
      <c r="AA531">
        <v>210</v>
      </c>
      <c r="AB531">
        <v>0</v>
      </c>
      <c r="AC531">
        <v>6</v>
      </c>
      <c r="AD531">
        <v>0</v>
      </c>
      <c r="AE531">
        <v>2</v>
      </c>
      <c r="AF531">
        <v>0</v>
      </c>
      <c r="AG531">
        <v>21</v>
      </c>
      <c r="AH531">
        <v>0</v>
      </c>
      <c r="AI531">
        <v>0</v>
      </c>
      <c r="AJ531">
        <v>0</v>
      </c>
      <c r="AK531">
        <v>20</v>
      </c>
      <c r="AL531">
        <v>0</v>
      </c>
      <c r="AM531">
        <v>0</v>
      </c>
      <c r="AN531">
        <v>0</v>
      </c>
      <c r="AO531">
        <v>32</v>
      </c>
      <c r="AT531">
        <v>274</v>
      </c>
      <c r="AU531">
        <v>1156</v>
      </c>
    </row>
    <row r="532" spans="1:47" x14ac:dyDescent="0.25">
      <c r="A532" s="1">
        <v>38840</v>
      </c>
      <c r="B532">
        <v>9148</v>
      </c>
      <c r="C532">
        <v>30489</v>
      </c>
      <c r="X532">
        <v>0</v>
      </c>
      <c r="Y532">
        <v>359</v>
      </c>
      <c r="Z532">
        <v>0</v>
      </c>
      <c r="AA532">
        <v>210</v>
      </c>
      <c r="AB532">
        <v>0</v>
      </c>
      <c r="AC532">
        <v>6</v>
      </c>
      <c r="AD532">
        <v>0</v>
      </c>
      <c r="AE532">
        <v>2</v>
      </c>
      <c r="AF532">
        <v>0</v>
      </c>
      <c r="AG532">
        <v>21</v>
      </c>
      <c r="AH532">
        <v>0</v>
      </c>
      <c r="AI532">
        <v>0</v>
      </c>
      <c r="AJ532">
        <v>0</v>
      </c>
      <c r="AK532">
        <v>20</v>
      </c>
      <c r="AL532">
        <v>0</v>
      </c>
      <c r="AM532">
        <v>0</v>
      </c>
      <c r="AN532">
        <v>0</v>
      </c>
      <c r="AO532">
        <v>32</v>
      </c>
      <c r="AT532">
        <v>254</v>
      </c>
      <c r="AU532">
        <v>1157</v>
      </c>
    </row>
    <row r="533" spans="1:47" x14ac:dyDescent="0.25">
      <c r="A533" s="1">
        <v>38841</v>
      </c>
      <c r="B533">
        <v>2002</v>
      </c>
      <c r="C533">
        <v>30543</v>
      </c>
      <c r="X533">
        <v>0</v>
      </c>
      <c r="Y533">
        <v>359</v>
      </c>
      <c r="Z533">
        <v>0</v>
      </c>
      <c r="AA533">
        <v>210</v>
      </c>
      <c r="AB533">
        <v>0</v>
      </c>
      <c r="AC533">
        <v>6</v>
      </c>
      <c r="AD533">
        <v>0</v>
      </c>
      <c r="AE533">
        <v>2</v>
      </c>
      <c r="AF533">
        <v>0</v>
      </c>
      <c r="AG533">
        <v>21</v>
      </c>
      <c r="AH533">
        <v>0</v>
      </c>
      <c r="AI533">
        <v>0</v>
      </c>
      <c r="AJ533">
        <v>0</v>
      </c>
      <c r="AK533">
        <v>20</v>
      </c>
      <c r="AL533">
        <v>0</v>
      </c>
      <c r="AM533">
        <v>0</v>
      </c>
      <c r="AN533">
        <v>0</v>
      </c>
      <c r="AO533">
        <v>32</v>
      </c>
      <c r="AT533">
        <v>70</v>
      </c>
      <c r="AU533">
        <v>1181</v>
      </c>
    </row>
    <row r="534" spans="1:47" x14ac:dyDescent="0.25">
      <c r="A534" s="1">
        <v>38842</v>
      </c>
      <c r="B534">
        <v>784</v>
      </c>
      <c r="C534">
        <v>30643</v>
      </c>
      <c r="X534">
        <v>0</v>
      </c>
      <c r="Y534">
        <v>359</v>
      </c>
      <c r="Z534">
        <v>0</v>
      </c>
      <c r="AA534">
        <v>210</v>
      </c>
      <c r="AB534">
        <v>0</v>
      </c>
      <c r="AC534">
        <v>6</v>
      </c>
      <c r="AD534">
        <v>0</v>
      </c>
      <c r="AE534">
        <v>2</v>
      </c>
      <c r="AF534">
        <v>0</v>
      </c>
      <c r="AG534">
        <v>21</v>
      </c>
      <c r="AH534">
        <v>0</v>
      </c>
      <c r="AI534">
        <v>0</v>
      </c>
      <c r="AJ534">
        <v>0</v>
      </c>
      <c r="AK534">
        <v>20</v>
      </c>
      <c r="AL534">
        <v>0</v>
      </c>
      <c r="AM534">
        <v>0</v>
      </c>
      <c r="AN534">
        <v>0</v>
      </c>
      <c r="AO534">
        <v>32</v>
      </c>
      <c r="AT534">
        <v>170</v>
      </c>
      <c r="AU534">
        <v>1261</v>
      </c>
    </row>
    <row r="535" spans="1:47" x14ac:dyDescent="0.25">
      <c r="A535" s="1">
        <v>38845</v>
      </c>
      <c r="B535">
        <v>3515</v>
      </c>
      <c r="C535">
        <v>31447</v>
      </c>
      <c r="X535">
        <v>0</v>
      </c>
      <c r="Y535">
        <v>359</v>
      </c>
      <c r="Z535">
        <v>0</v>
      </c>
      <c r="AA535">
        <v>210</v>
      </c>
      <c r="AB535">
        <v>0</v>
      </c>
      <c r="AC535">
        <v>6</v>
      </c>
      <c r="AD535">
        <v>0</v>
      </c>
      <c r="AE535">
        <v>2</v>
      </c>
      <c r="AF535">
        <v>0</v>
      </c>
      <c r="AG535">
        <v>21</v>
      </c>
      <c r="AH535">
        <v>0</v>
      </c>
      <c r="AI535">
        <v>0</v>
      </c>
      <c r="AJ535">
        <v>0</v>
      </c>
      <c r="AK535">
        <v>20</v>
      </c>
      <c r="AL535">
        <v>0</v>
      </c>
      <c r="AM535">
        <v>0</v>
      </c>
      <c r="AN535">
        <v>0</v>
      </c>
      <c r="AO535">
        <v>32</v>
      </c>
      <c r="AT535">
        <v>40</v>
      </c>
      <c r="AU535">
        <v>1171</v>
      </c>
    </row>
    <row r="536" spans="1:47" x14ac:dyDescent="0.25">
      <c r="A536" s="1">
        <v>38846</v>
      </c>
      <c r="B536">
        <v>1691</v>
      </c>
      <c r="C536">
        <v>30193</v>
      </c>
      <c r="X536">
        <v>0</v>
      </c>
      <c r="Y536">
        <v>359</v>
      </c>
      <c r="Z536">
        <v>0</v>
      </c>
      <c r="AA536">
        <v>210</v>
      </c>
      <c r="AB536">
        <v>0</v>
      </c>
      <c r="AC536">
        <v>6</v>
      </c>
      <c r="AD536">
        <v>0</v>
      </c>
      <c r="AE536">
        <v>2</v>
      </c>
      <c r="AF536">
        <v>0</v>
      </c>
      <c r="AG536">
        <v>21</v>
      </c>
      <c r="AH536">
        <v>0</v>
      </c>
      <c r="AI536">
        <v>0</v>
      </c>
      <c r="AJ536">
        <v>0</v>
      </c>
      <c r="AK536">
        <v>20</v>
      </c>
      <c r="AL536">
        <v>0</v>
      </c>
      <c r="AM536">
        <v>0</v>
      </c>
      <c r="AN536">
        <v>0</v>
      </c>
      <c r="AO536">
        <v>32</v>
      </c>
      <c r="AT536">
        <v>120</v>
      </c>
      <c r="AU536">
        <v>1181</v>
      </c>
    </row>
    <row r="537" spans="1:47" x14ac:dyDescent="0.25">
      <c r="A537" s="1">
        <v>38847</v>
      </c>
      <c r="B537">
        <v>3563</v>
      </c>
      <c r="C537">
        <v>32515</v>
      </c>
      <c r="X537">
        <v>0</v>
      </c>
      <c r="Y537">
        <v>359</v>
      </c>
      <c r="Z537">
        <v>0</v>
      </c>
      <c r="AA537">
        <v>210</v>
      </c>
      <c r="AB537">
        <v>0</v>
      </c>
      <c r="AC537">
        <v>6</v>
      </c>
      <c r="AD537">
        <v>0</v>
      </c>
      <c r="AE537">
        <v>2</v>
      </c>
      <c r="AF537">
        <v>0</v>
      </c>
      <c r="AG537">
        <v>21</v>
      </c>
      <c r="AH537">
        <v>0</v>
      </c>
      <c r="AI537">
        <v>0</v>
      </c>
      <c r="AJ537">
        <v>0</v>
      </c>
      <c r="AK537">
        <v>20</v>
      </c>
      <c r="AL537">
        <v>0</v>
      </c>
      <c r="AM537">
        <v>0</v>
      </c>
      <c r="AN537">
        <v>1</v>
      </c>
      <c r="AO537">
        <v>32</v>
      </c>
      <c r="AT537">
        <v>258</v>
      </c>
      <c r="AU537">
        <v>1231</v>
      </c>
    </row>
    <row r="538" spans="1:47" x14ac:dyDescent="0.25">
      <c r="A538" s="1">
        <v>38848</v>
      </c>
      <c r="B538">
        <v>1587</v>
      </c>
      <c r="C538">
        <v>32211</v>
      </c>
      <c r="X538">
        <v>0</v>
      </c>
      <c r="Y538">
        <v>359</v>
      </c>
      <c r="Z538">
        <v>0</v>
      </c>
      <c r="AA538">
        <v>210</v>
      </c>
      <c r="AB538">
        <v>0</v>
      </c>
      <c r="AC538">
        <v>6</v>
      </c>
      <c r="AD538">
        <v>0</v>
      </c>
      <c r="AE538">
        <v>2</v>
      </c>
      <c r="AF538">
        <v>0</v>
      </c>
      <c r="AG538">
        <v>21</v>
      </c>
      <c r="AH538">
        <v>0</v>
      </c>
      <c r="AI538">
        <v>0</v>
      </c>
      <c r="AJ538">
        <v>0</v>
      </c>
      <c r="AK538">
        <v>20</v>
      </c>
      <c r="AL538">
        <v>0</v>
      </c>
      <c r="AM538">
        <v>0</v>
      </c>
      <c r="AN538">
        <v>0</v>
      </c>
      <c r="AO538">
        <v>31</v>
      </c>
      <c r="AT538">
        <v>80</v>
      </c>
      <c r="AU538">
        <v>1261</v>
      </c>
    </row>
    <row r="539" spans="1:47" x14ac:dyDescent="0.25">
      <c r="A539" s="1">
        <v>38849</v>
      </c>
      <c r="B539">
        <v>4396</v>
      </c>
      <c r="C539">
        <v>32589</v>
      </c>
      <c r="X539">
        <v>53</v>
      </c>
      <c r="Y539">
        <v>412</v>
      </c>
      <c r="Z539">
        <v>0</v>
      </c>
      <c r="AA539">
        <v>210</v>
      </c>
      <c r="AB539">
        <v>0</v>
      </c>
      <c r="AC539">
        <v>6</v>
      </c>
      <c r="AD539">
        <v>0</v>
      </c>
      <c r="AE539">
        <v>2</v>
      </c>
      <c r="AF539">
        <v>0</v>
      </c>
      <c r="AG539">
        <v>21</v>
      </c>
      <c r="AH539">
        <v>0</v>
      </c>
      <c r="AI539">
        <v>0</v>
      </c>
      <c r="AJ539">
        <v>0</v>
      </c>
      <c r="AK539">
        <v>20</v>
      </c>
      <c r="AL539">
        <v>0</v>
      </c>
      <c r="AM539">
        <v>0</v>
      </c>
      <c r="AN539">
        <v>0</v>
      </c>
      <c r="AO539">
        <v>31</v>
      </c>
      <c r="AT539">
        <v>75</v>
      </c>
      <c r="AU539">
        <v>1316</v>
      </c>
    </row>
    <row r="540" spans="1:47" x14ac:dyDescent="0.25">
      <c r="A540" s="1">
        <v>38852</v>
      </c>
      <c r="B540">
        <v>1708</v>
      </c>
      <c r="C540">
        <v>32848</v>
      </c>
      <c r="X540">
        <v>1</v>
      </c>
      <c r="Y540">
        <v>413</v>
      </c>
      <c r="Z540">
        <v>0</v>
      </c>
      <c r="AA540">
        <v>210</v>
      </c>
      <c r="AB540">
        <v>0</v>
      </c>
      <c r="AC540">
        <v>6</v>
      </c>
      <c r="AD540">
        <v>0</v>
      </c>
      <c r="AE540">
        <v>2</v>
      </c>
      <c r="AF540">
        <v>0</v>
      </c>
      <c r="AG540">
        <v>21</v>
      </c>
      <c r="AH540">
        <v>0</v>
      </c>
      <c r="AI540">
        <v>0</v>
      </c>
      <c r="AJ540">
        <v>0</v>
      </c>
      <c r="AK540">
        <v>20</v>
      </c>
      <c r="AL540">
        <v>0</v>
      </c>
      <c r="AM540">
        <v>0</v>
      </c>
      <c r="AN540">
        <v>0</v>
      </c>
      <c r="AO540">
        <v>31</v>
      </c>
      <c r="AT540">
        <v>189</v>
      </c>
      <c r="AU540">
        <v>1298</v>
      </c>
    </row>
    <row r="541" spans="1:47" x14ac:dyDescent="0.25">
      <c r="A541" s="1">
        <v>38853</v>
      </c>
      <c r="B541">
        <v>1422</v>
      </c>
      <c r="C541">
        <v>33705</v>
      </c>
      <c r="X541">
        <v>0</v>
      </c>
      <c r="Y541">
        <v>413</v>
      </c>
      <c r="Z541">
        <v>0</v>
      </c>
      <c r="AA541">
        <v>210</v>
      </c>
      <c r="AB541">
        <v>0</v>
      </c>
      <c r="AC541">
        <v>6</v>
      </c>
      <c r="AD541">
        <v>0</v>
      </c>
      <c r="AE541">
        <v>2</v>
      </c>
      <c r="AF541">
        <v>0</v>
      </c>
      <c r="AG541">
        <v>21</v>
      </c>
      <c r="AH541">
        <v>0</v>
      </c>
      <c r="AI541">
        <v>0</v>
      </c>
      <c r="AJ541">
        <v>0</v>
      </c>
      <c r="AK541">
        <v>20</v>
      </c>
      <c r="AL541">
        <v>0</v>
      </c>
      <c r="AM541">
        <v>0</v>
      </c>
      <c r="AN541">
        <v>0</v>
      </c>
      <c r="AO541">
        <v>31</v>
      </c>
      <c r="AT541">
        <v>140</v>
      </c>
      <c r="AU541">
        <v>1338</v>
      </c>
    </row>
    <row r="542" spans="1:47" x14ac:dyDescent="0.25">
      <c r="A542" s="1">
        <v>38854</v>
      </c>
      <c r="B542">
        <v>3374</v>
      </c>
      <c r="C542">
        <v>36054</v>
      </c>
      <c r="X542">
        <v>51</v>
      </c>
      <c r="Y542">
        <v>464</v>
      </c>
      <c r="Z542">
        <v>0</v>
      </c>
      <c r="AA542">
        <v>210</v>
      </c>
      <c r="AB542">
        <v>0</v>
      </c>
      <c r="AC542">
        <v>6</v>
      </c>
      <c r="AD542">
        <v>0</v>
      </c>
      <c r="AE542">
        <v>2</v>
      </c>
      <c r="AF542">
        <v>0</v>
      </c>
      <c r="AG542">
        <v>21</v>
      </c>
      <c r="AH542">
        <v>0</v>
      </c>
      <c r="AI542">
        <v>0</v>
      </c>
      <c r="AJ542">
        <v>0</v>
      </c>
      <c r="AK542">
        <v>20</v>
      </c>
      <c r="AL542">
        <v>0</v>
      </c>
      <c r="AM542">
        <v>0</v>
      </c>
      <c r="AN542">
        <v>0</v>
      </c>
      <c r="AO542">
        <v>31</v>
      </c>
      <c r="AT542">
        <v>362</v>
      </c>
      <c r="AU542">
        <v>1585</v>
      </c>
    </row>
    <row r="543" spans="1:47" x14ac:dyDescent="0.25">
      <c r="A543" s="1">
        <v>38855</v>
      </c>
      <c r="B543">
        <v>4109</v>
      </c>
      <c r="C543">
        <v>32405</v>
      </c>
      <c r="X543">
        <v>0</v>
      </c>
      <c r="Y543">
        <v>464</v>
      </c>
      <c r="Z543">
        <v>0</v>
      </c>
      <c r="AA543">
        <v>210</v>
      </c>
      <c r="AB543">
        <v>0</v>
      </c>
      <c r="AC543">
        <v>6</v>
      </c>
      <c r="AD543">
        <v>0</v>
      </c>
      <c r="AE543">
        <v>2</v>
      </c>
      <c r="AF543">
        <v>0</v>
      </c>
      <c r="AG543">
        <v>21</v>
      </c>
      <c r="AH543">
        <v>0</v>
      </c>
      <c r="AI543">
        <v>0</v>
      </c>
      <c r="AJ543">
        <v>0</v>
      </c>
      <c r="AK543">
        <v>20</v>
      </c>
      <c r="AL543">
        <v>0</v>
      </c>
      <c r="AM543">
        <v>0</v>
      </c>
      <c r="AN543">
        <v>0</v>
      </c>
      <c r="AO543">
        <v>31</v>
      </c>
      <c r="AT543">
        <v>125</v>
      </c>
      <c r="AU543">
        <v>1536</v>
      </c>
    </row>
    <row r="544" spans="1:47" x14ac:dyDescent="0.25">
      <c r="A544" s="1">
        <v>38856</v>
      </c>
      <c r="B544">
        <v>1291</v>
      </c>
      <c r="C544">
        <v>31147</v>
      </c>
      <c r="X544">
        <v>243</v>
      </c>
      <c r="Y544">
        <v>638</v>
      </c>
      <c r="Z544">
        <v>0</v>
      </c>
      <c r="AA544">
        <v>210</v>
      </c>
      <c r="AB544">
        <v>0</v>
      </c>
      <c r="AC544">
        <v>6</v>
      </c>
      <c r="AD544">
        <v>0</v>
      </c>
      <c r="AE544">
        <v>2</v>
      </c>
      <c r="AF544">
        <v>0</v>
      </c>
      <c r="AG544">
        <v>21</v>
      </c>
      <c r="AH544">
        <v>0</v>
      </c>
      <c r="AI544">
        <v>0</v>
      </c>
      <c r="AJ544">
        <v>0</v>
      </c>
      <c r="AK544">
        <v>20</v>
      </c>
      <c r="AL544">
        <v>0</v>
      </c>
      <c r="AM544">
        <v>0</v>
      </c>
      <c r="AN544">
        <v>0</v>
      </c>
      <c r="AO544">
        <v>31</v>
      </c>
      <c r="AT544">
        <v>352</v>
      </c>
      <c r="AU544">
        <v>1338</v>
      </c>
    </row>
    <row r="545" spans="1:47" x14ac:dyDescent="0.25">
      <c r="A545" s="1">
        <v>38859</v>
      </c>
      <c r="B545">
        <v>1777</v>
      </c>
      <c r="C545">
        <v>31941</v>
      </c>
      <c r="X545">
        <v>108</v>
      </c>
      <c r="Y545">
        <v>745</v>
      </c>
      <c r="Z545">
        <v>0</v>
      </c>
      <c r="AA545">
        <v>210</v>
      </c>
      <c r="AB545">
        <v>0</v>
      </c>
      <c r="AC545">
        <v>6</v>
      </c>
      <c r="AD545">
        <v>0</v>
      </c>
      <c r="AE545">
        <v>2</v>
      </c>
      <c r="AF545">
        <v>0</v>
      </c>
      <c r="AG545">
        <v>21</v>
      </c>
      <c r="AH545">
        <v>0</v>
      </c>
      <c r="AI545">
        <v>0</v>
      </c>
      <c r="AJ545">
        <v>0</v>
      </c>
      <c r="AK545">
        <v>20</v>
      </c>
      <c r="AL545">
        <v>0</v>
      </c>
      <c r="AM545">
        <v>0</v>
      </c>
      <c r="AN545">
        <v>0</v>
      </c>
      <c r="AO545">
        <v>11</v>
      </c>
      <c r="AT545">
        <v>352</v>
      </c>
      <c r="AU545">
        <v>1545</v>
      </c>
    </row>
    <row r="546" spans="1:47" x14ac:dyDescent="0.25">
      <c r="A546" s="1">
        <v>38860</v>
      </c>
      <c r="B546">
        <v>1487</v>
      </c>
      <c r="C546">
        <v>31475</v>
      </c>
      <c r="X546">
        <v>36</v>
      </c>
      <c r="Y546">
        <v>778</v>
      </c>
      <c r="Z546">
        <v>0</v>
      </c>
      <c r="AA546">
        <v>210</v>
      </c>
      <c r="AB546">
        <v>0</v>
      </c>
      <c r="AC546">
        <v>6</v>
      </c>
      <c r="AD546">
        <v>0</v>
      </c>
      <c r="AE546">
        <v>2</v>
      </c>
      <c r="AF546">
        <v>0</v>
      </c>
      <c r="AG546">
        <v>21</v>
      </c>
      <c r="AH546">
        <v>0</v>
      </c>
      <c r="AI546">
        <v>0</v>
      </c>
      <c r="AJ546">
        <v>0</v>
      </c>
      <c r="AK546">
        <v>20</v>
      </c>
      <c r="AL546">
        <v>0</v>
      </c>
      <c r="AM546">
        <v>0</v>
      </c>
      <c r="AN546">
        <v>0</v>
      </c>
      <c r="AO546">
        <v>11</v>
      </c>
      <c r="AT546">
        <v>327</v>
      </c>
      <c r="AU546">
        <v>1245</v>
      </c>
    </row>
    <row r="547" spans="1:47" x14ac:dyDescent="0.25">
      <c r="A547" s="1">
        <v>38861</v>
      </c>
      <c r="B547">
        <v>3057</v>
      </c>
      <c r="C547">
        <v>32261</v>
      </c>
      <c r="X547">
        <v>107</v>
      </c>
      <c r="Y547">
        <v>885</v>
      </c>
      <c r="Z547">
        <v>0</v>
      </c>
      <c r="AA547">
        <v>210</v>
      </c>
      <c r="AB547">
        <v>0</v>
      </c>
      <c r="AC547">
        <v>6</v>
      </c>
      <c r="AD547">
        <v>0</v>
      </c>
      <c r="AE547">
        <v>2</v>
      </c>
      <c r="AF547">
        <v>0</v>
      </c>
      <c r="AG547">
        <v>21</v>
      </c>
      <c r="AH547">
        <v>0</v>
      </c>
      <c r="AI547">
        <v>0</v>
      </c>
      <c r="AJ547">
        <v>0</v>
      </c>
      <c r="AK547">
        <v>20</v>
      </c>
      <c r="AL547">
        <v>0</v>
      </c>
      <c r="AM547">
        <v>0</v>
      </c>
      <c r="AN547">
        <v>0</v>
      </c>
      <c r="AO547">
        <v>11</v>
      </c>
      <c r="AT547">
        <v>172</v>
      </c>
      <c r="AU547">
        <v>1183</v>
      </c>
    </row>
    <row r="548" spans="1:47" x14ac:dyDescent="0.25">
      <c r="A548" s="1">
        <v>38862</v>
      </c>
      <c r="B548">
        <v>2233</v>
      </c>
      <c r="C548">
        <v>32596</v>
      </c>
      <c r="X548">
        <v>1</v>
      </c>
      <c r="Y548">
        <v>886</v>
      </c>
      <c r="Z548">
        <v>0</v>
      </c>
      <c r="AA548">
        <v>210</v>
      </c>
      <c r="AB548">
        <v>0</v>
      </c>
      <c r="AC548">
        <v>6</v>
      </c>
      <c r="AD548">
        <v>0</v>
      </c>
      <c r="AE548">
        <v>2</v>
      </c>
      <c r="AF548">
        <v>0</v>
      </c>
      <c r="AG548">
        <v>21</v>
      </c>
      <c r="AH548">
        <v>0</v>
      </c>
      <c r="AI548">
        <v>0</v>
      </c>
      <c r="AJ548">
        <v>0</v>
      </c>
      <c r="AK548">
        <v>20</v>
      </c>
      <c r="AL548">
        <v>0</v>
      </c>
      <c r="AM548">
        <v>0</v>
      </c>
      <c r="AN548">
        <v>0</v>
      </c>
      <c r="AO548">
        <v>11</v>
      </c>
      <c r="AT548">
        <v>549</v>
      </c>
      <c r="AU548">
        <v>1268</v>
      </c>
    </row>
    <row r="549" spans="1:47" x14ac:dyDescent="0.25">
      <c r="A549" s="1">
        <v>38863</v>
      </c>
      <c r="B549">
        <v>662</v>
      </c>
      <c r="C549">
        <v>32644</v>
      </c>
      <c r="X549">
        <v>4</v>
      </c>
      <c r="Y549">
        <v>889</v>
      </c>
      <c r="Z549">
        <v>0</v>
      </c>
      <c r="AA549">
        <v>210</v>
      </c>
      <c r="AB549">
        <v>0</v>
      </c>
      <c r="AC549">
        <v>6</v>
      </c>
      <c r="AD549">
        <v>0</v>
      </c>
      <c r="AE549">
        <v>2</v>
      </c>
      <c r="AF549">
        <v>0</v>
      </c>
      <c r="AG549">
        <v>21</v>
      </c>
      <c r="AH549">
        <v>0</v>
      </c>
      <c r="AI549">
        <v>0</v>
      </c>
      <c r="AJ549">
        <v>0</v>
      </c>
      <c r="AK549">
        <v>20</v>
      </c>
      <c r="AL549">
        <v>0</v>
      </c>
      <c r="AM549">
        <v>0</v>
      </c>
      <c r="AN549">
        <v>0</v>
      </c>
      <c r="AO549">
        <v>11</v>
      </c>
      <c r="AT549">
        <v>374</v>
      </c>
      <c r="AU549">
        <v>1082</v>
      </c>
    </row>
    <row r="550" spans="1:47" x14ac:dyDescent="0.25">
      <c r="A550" s="1">
        <v>38867</v>
      </c>
      <c r="B550">
        <v>840</v>
      </c>
      <c r="C550">
        <v>32947</v>
      </c>
      <c r="X550">
        <v>2</v>
      </c>
      <c r="Y550">
        <v>891</v>
      </c>
      <c r="Z550">
        <v>0</v>
      </c>
      <c r="AA550">
        <v>210</v>
      </c>
      <c r="AB550">
        <v>0</v>
      </c>
      <c r="AC550">
        <v>6</v>
      </c>
      <c r="AD550">
        <v>0</v>
      </c>
      <c r="AE550">
        <v>2</v>
      </c>
      <c r="AF550">
        <v>0</v>
      </c>
      <c r="AG550">
        <v>21</v>
      </c>
      <c r="AH550">
        <v>0</v>
      </c>
      <c r="AI550">
        <v>0</v>
      </c>
      <c r="AJ550">
        <v>0</v>
      </c>
      <c r="AK550">
        <v>20</v>
      </c>
      <c r="AL550">
        <v>0</v>
      </c>
      <c r="AM550">
        <v>0</v>
      </c>
      <c r="AN550">
        <v>0</v>
      </c>
      <c r="AO550">
        <v>11</v>
      </c>
      <c r="AT550">
        <v>491</v>
      </c>
      <c r="AU550">
        <v>1014</v>
      </c>
    </row>
    <row r="551" spans="1:47" x14ac:dyDescent="0.25">
      <c r="A551" s="1">
        <v>38868</v>
      </c>
      <c r="B551">
        <v>561</v>
      </c>
      <c r="C551">
        <v>33346</v>
      </c>
      <c r="X551">
        <v>1</v>
      </c>
      <c r="Y551">
        <v>892</v>
      </c>
      <c r="Z551">
        <v>0</v>
      </c>
      <c r="AA551">
        <v>210</v>
      </c>
      <c r="AB551">
        <v>0</v>
      </c>
      <c r="AC551">
        <v>6</v>
      </c>
      <c r="AD551">
        <v>0</v>
      </c>
      <c r="AE551">
        <v>2</v>
      </c>
      <c r="AF551">
        <v>0</v>
      </c>
      <c r="AG551">
        <v>21</v>
      </c>
      <c r="AH551">
        <v>0</v>
      </c>
      <c r="AI551">
        <v>0</v>
      </c>
      <c r="AJ551">
        <v>0</v>
      </c>
      <c r="AK551">
        <v>20</v>
      </c>
      <c r="AL551">
        <v>0</v>
      </c>
      <c r="AM551">
        <v>0</v>
      </c>
      <c r="AN551">
        <v>0</v>
      </c>
      <c r="AO551">
        <v>11</v>
      </c>
      <c r="AT551">
        <v>157</v>
      </c>
      <c r="AU551">
        <v>1066</v>
      </c>
    </row>
    <row r="552" spans="1:47" x14ac:dyDescent="0.25">
      <c r="A552" s="1">
        <v>38869</v>
      </c>
      <c r="B552">
        <v>892</v>
      </c>
      <c r="C552">
        <v>34047</v>
      </c>
      <c r="X552">
        <v>3</v>
      </c>
      <c r="Y552">
        <v>895</v>
      </c>
      <c r="Z552">
        <v>0</v>
      </c>
      <c r="AA552">
        <v>210</v>
      </c>
      <c r="AB552">
        <v>0</v>
      </c>
      <c r="AC552">
        <v>6</v>
      </c>
      <c r="AD552">
        <v>0</v>
      </c>
      <c r="AE552">
        <v>2</v>
      </c>
      <c r="AF552">
        <v>0</v>
      </c>
      <c r="AG552">
        <v>21</v>
      </c>
      <c r="AH552">
        <v>0</v>
      </c>
      <c r="AI552">
        <v>0</v>
      </c>
      <c r="AJ552">
        <v>0</v>
      </c>
      <c r="AK552">
        <v>20</v>
      </c>
      <c r="AL552">
        <v>0</v>
      </c>
      <c r="AM552">
        <v>0</v>
      </c>
      <c r="AN552">
        <v>0</v>
      </c>
      <c r="AO552">
        <v>11</v>
      </c>
      <c r="AT552">
        <v>105</v>
      </c>
      <c r="AU552">
        <v>894</v>
      </c>
    </row>
    <row r="553" spans="1:47" x14ac:dyDescent="0.25">
      <c r="A553" s="1">
        <v>38870</v>
      </c>
      <c r="B553">
        <v>3627</v>
      </c>
      <c r="C553">
        <v>34012</v>
      </c>
      <c r="X553">
        <v>0</v>
      </c>
      <c r="Y553">
        <v>895</v>
      </c>
      <c r="Z553">
        <v>0</v>
      </c>
      <c r="AA553">
        <v>210</v>
      </c>
      <c r="AB553">
        <v>0</v>
      </c>
      <c r="AC553">
        <v>6</v>
      </c>
      <c r="AD553">
        <v>0</v>
      </c>
      <c r="AE553">
        <v>2</v>
      </c>
      <c r="AF553">
        <v>0</v>
      </c>
      <c r="AG553">
        <v>21</v>
      </c>
      <c r="AH553">
        <v>0</v>
      </c>
      <c r="AI553">
        <v>0</v>
      </c>
      <c r="AJ553">
        <v>0</v>
      </c>
      <c r="AK553">
        <v>20</v>
      </c>
      <c r="AL553">
        <v>0</v>
      </c>
      <c r="AM553">
        <v>0</v>
      </c>
      <c r="AN553">
        <v>0</v>
      </c>
      <c r="AO553">
        <v>11</v>
      </c>
      <c r="AT553">
        <v>205</v>
      </c>
      <c r="AU553">
        <v>1056</v>
      </c>
    </row>
    <row r="554" spans="1:47" x14ac:dyDescent="0.25">
      <c r="A554" s="1">
        <v>38873</v>
      </c>
      <c r="B554">
        <v>289</v>
      </c>
      <c r="C554">
        <v>33678</v>
      </c>
      <c r="X554">
        <v>100</v>
      </c>
      <c r="Y554">
        <v>795</v>
      </c>
      <c r="Z554">
        <v>0</v>
      </c>
      <c r="AA554">
        <v>210</v>
      </c>
      <c r="AB554">
        <v>0</v>
      </c>
      <c r="AC554">
        <v>6</v>
      </c>
      <c r="AD554">
        <v>0</v>
      </c>
      <c r="AE554">
        <v>2</v>
      </c>
      <c r="AF554">
        <v>0</v>
      </c>
      <c r="AG554">
        <v>21</v>
      </c>
      <c r="AH554">
        <v>0</v>
      </c>
      <c r="AI554">
        <v>0</v>
      </c>
      <c r="AJ554">
        <v>0</v>
      </c>
      <c r="AK554">
        <v>20</v>
      </c>
      <c r="AL554">
        <v>0</v>
      </c>
      <c r="AM554">
        <v>0</v>
      </c>
      <c r="AN554">
        <v>0</v>
      </c>
      <c r="AO554">
        <v>11</v>
      </c>
      <c r="AT554">
        <v>221</v>
      </c>
      <c r="AU554">
        <v>1147</v>
      </c>
    </row>
    <row r="555" spans="1:47" x14ac:dyDescent="0.25">
      <c r="A555" s="1">
        <v>38874</v>
      </c>
      <c r="B555">
        <v>6377</v>
      </c>
      <c r="C555">
        <v>34612</v>
      </c>
      <c r="X555">
        <v>50</v>
      </c>
      <c r="Y555">
        <v>744</v>
      </c>
      <c r="Z555">
        <v>0</v>
      </c>
      <c r="AA555">
        <v>210</v>
      </c>
      <c r="AB555">
        <v>0</v>
      </c>
      <c r="AC555">
        <v>6</v>
      </c>
      <c r="AD555">
        <v>0</v>
      </c>
      <c r="AE555">
        <v>2</v>
      </c>
      <c r="AF555">
        <v>0</v>
      </c>
      <c r="AG555">
        <v>21</v>
      </c>
      <c r="AH555">
        <v>0</v>
      </c>
      <c r="AI555">
        <v>0</v>
      </c>
      <c r="AJ555">
        <v>0</v>
      </c>
      <c r="AK555">
        <v>20</v>
      </c>
      <c r="AL555">
        <v>0</v>
      </c>
      <c r="AM555">
        <v>0</v>
      </c>
      <c r="AN555">
        <v>0</v>
      </c>
      <c r="AO555">
        <v>11</v>
      </c>
      <c r="AT555">
        <v>263</v>
      </c>
      <c r="AU555">
        <v>909</v>
      </c>
    </row>
    <row r="556" spans="1:47" x14ac:dyDescent="0.25">
      <c r="A556" s="1">
        <v>38875</v>
      </c>
      <c r="B556">
        <v>728</v>
      </c>
      <c r="C556">
        <v>34715</v>
      </c>
      <c r="X556">
        <v>6</v>
      </c>
      <c r="Y556">
        <v>750</v>
      </c>
      <c r="Z556">
        <v>0</v>
      </c>
      <c r="AA556">
        <v>210</v>
      </c>
      <c r="AB556">
        <v>0</v>
      </c>
      <c r="AC556">
        <v>6</v>
      </c>
      <c r="AD556">
        <v>0</v>
      </c>
      <c r="AE556">
        <v>2</v>
      </c>
      <c r="AF556">
        <v>0</v>
      </c>
      <c r="AG556">
        <v>21</v>
      </c>
      <c r="AH556">
        <v>0</v>
      </c>
      <c r="AI556">
        <v>0</v>
      </c>
      <c r="AJ556">
        <v>0</v>
      </c>
      <c r="AK556">
        <v>20</v>
      </c>
      <c r="AL556">
        <v>0</v>
      </c>
      <c r="AM556">
        <v>0</v>
      </c>
      <c r="AN556">
        <v>0</v>
      </c>
      <c r="AO556">
        <v>11</v>
      </c>
      <c r="AT556">
        <v>341</v>
      </c>
      <c r="AU556">
        <v>1027</v>
      </c>
    </row>
    <row r="557" spans="1:47" x14ac:dyDescent="0.25">
      <c r="A557" s="1">
        <v>38876</v>
      </c>
      <c r="B557">
        <v>3052</v>
      </c>
      <c r="C557">
        <v>36745</v>
      </c>
      <c r="X557">
        <v>102</v>
      </c>
      <c r="Y557">
        <v>801</v>
      </c>
      <c r="Z557">
        <v>0</v>
      </c>
      <c r="AA557">
        <v>210</v>
      </c>
      <c r="AB557">
        <v>0</v>
      </c>
      <c r="AC557">
        <v>6</v>
      </c>
      <c r="AD557">
        <v>0</v>
      </c>
      <c r="AE557">
        <v>2</v>
      </c>
      <c r="AF557">
        <v>0</v>
      </c>
      <c r="AG557">
        <v>21</v>
      </c>
      <c r="AH557">
        <v>0</v>
      </c>
      <c r="AI557">
        <v>0</v>
      </c>
      <c r="AJ557">
        <v>0</v>
      </c>
      <c r="AK557">
        <v>20</v>
      </c>
      <c r="AL557">
        <v>0</v>
      </c>
      <c r="AM557">
        <v>0</v>
      </c>
      <c r="AN557">
        <v>0</v>
      </c>
      <c r="AO557">
        <v>11</v>
      </c>
      <c r="AT557">
        <v>187</v>
      </c>
      <c r="AU557">
        <v>1064</v>
      </c>
    </row>
    <row r="558" spans="1:47" x14ac:dyDescent="0.25">
      <c r="A558" s="1">
        <v>38877</v>
      </c>
      <c r="B558">
        <v>548</v>
      </c>
      <c r="C558">
        <v>37519</v>
      </c>
      <c r="X558">
        <v>0</v>
      </c>
      <c r="Y558">
        <v>851</v>
      </c>
      <c r="Z558">
        <v>0</v>
      </c>
      <c r="AA558">
        <v>210</v>
      </c>
      <c r="AB558">
        <v>0</v>
      </c>
      <c r="AC558">
        <v>6</v>
      </c>
      <c r="AD558">
        <v>0</v>
      </c>
      <c r="AE558">
        <v>2</v>
      </c>
      <c r="AF558">
        <v>0</v>
      </c>
      <c r="AG558">
        <v>21</v>
      </c>
      <c r="AH558">
        <v>0</v>
      </c>
      <c r="AI558">
        <v>0</v>
      </c>
      <c r="AJ558">
        <v>0</v>
      </c>
      <c r="AK558">
        <v>20</v>
      </c>
      <c r="AL558">
        <v>0</v>
      </c>
      <c r="AM558">
        <v>0</v>
      </c>
      <c r="AN558">
        <v>0</v>
      </c>
      <c r="AO558">
        <v>11</v>
      </c>
      <c r="AT558">
        <v>217</v>
      </c>
      <c r="AU558">
        <v>1139</v>
      </c>
    </row>
    <row r="559" spans="1:47" x14ac:dyDescent="0.25">
      <c r="A559" s="1">
        <v>38880</v>
      </c>
      <c r="B559">
        <v>1864</v>
      </c>
      <c r="C559">
        <v>37142</v>
      </c>
      <c r="X559">
        <v>2</v>
      </c>
      <c r="Y559">
        <v>853</v>
      </c>
      <c r="Z559">
        <v>0</v>
      </c>
      <c r="AA559">
        <v>210</v>
      </c>
      <c r="AB559">
        <v>0</v>
      </c>
      <c r="AC559">
        <v>6</v>
      </c>
      <c r="AD559">
        <v>0</v>
      </c>
      <c r="AE559">
        <v>2</v>
      </c>
      <c r="AF559">
        <v>0</v>
      </c>
      <c r="AG559">
        <v>21</v>
      </c>
      <c r="AH559">
        <v>0</v>
      </c>
      <c r="AI559">
        <v>0</v>
      </c>
      <c r="AJ559">
        <v>0</v>
      </c>
      <c r="AK559">
        <v>20</v>
      </c>
      <c r="AL559">
        <v>0</v>
      </c>
      <c r="AM559">
        <v>0</v>
      </c>
      <c r="AN559">
        <v>0</v>
      </c>
      <c r="AO559">
        <v>11</v>
      </c>
      <c r="AT559">
        <v>136</v>
      </c>
      <c r="AU559">
        <v>861</v>
      </c>
    </row>
    <row r="560" spans="1:47" x14ac:dyDescent="0.25">
      <c r="A560" s="1">
        <v>38881</v>
      </c>
      <c r="B560">
        <v>2012</v>
      </c>
      <c r="C560">
        <v>37301</v>
      </c>
      <c r="X560">
        <v>28</v>
      </c>
      <c r="Y560">
        <v>879</v>
      </c>
      <c r="Z560">
        <v>0</v>
      </c>
      <c r="AA560">
        <v>210</v>
      </c>
      <c r="AB560">
        <v>0</v>
      </c>
      <c r="AC560">
        <v>6</v>
      </c>
      <c r="AD560">
        <v>0</v>
      </c>
      <c r="AE560">
        <v>2</v>
      </c>
      <c r="AF560">
        <v>0</v>
      </c>
      <c r="AG560">
        <v>21</v>
      </c>
      <c r="AH560">
        <v>0</v>
      </c>
      <c r="AI560">
        <v>0</v>
      </c>
      <c r="AJ560">
        <v>0</v>
      </c>
      <c r="AK560">
        <v>20</v>
      </c>
      <c r="AL560">
        <v>0</v>
      </c>
      <c r="AM560">
        <v>0</v>
      </c>
      <c r="AN560">
        <v>0</v>
      </c>
      <c r="AO560">
        <v>11</v>
      </c>
      <c r="AT560">
        <v>502</v>
      </c>
      <c r="AU560">
        <v>1031</v>
      </c>
    </row>
    <row r="561" spans="1:47" x14ac:dyDescent="0.25">
      <c r="A561" s="1">
        <v>38882</v>
      </c>
      <c r="B561">
        <v>3806</v>
      </c>
      <c r="C561">
        <v>36869</v>
      </c>
      <c r="X561">
        <v>3</v>
      </c>
      <c r="Y561">
        <v>880</v>
      </c>
      <c r="Z561">
        <v>0</v>
      </c>
      <c r="AA561">
        <v>210</v>
      </c>
      <c r="AB561">
        <v>0</v>
      </c>
      <c r="AC561">
        <v>6</v>
      </c>
      <c r="AD561">
        <v>0</v>
      </c>
      <c r="AE561">
        <v>2</v>
      </c>
      <c r="AF561">
        <v>0</v>
      </c>
      <c r="AG561">
        <v>21</v>
      </c>
      <c r="AH561">
        <v>0</v>
      </c>
      <c r="AI561">
        <v>0</v>
      </c>
      <c r="AJ561">
        <v>0</v>
      </c>
      <c r="AK561">
        <v>20</v>
      </c>
      <c r="AL561">
        <v>0</v>
      </c>
      <c r="AM561">
        <v>0</v>
      </c>
      <c r="AN561">
        <v>0</v>
      </c>
      <c r="AO561">
        <v>11</v>
      </c>
      <c r="AT561">
        <v>242</v>
      </c>
      <c r="AU561">
        <v>776</v>
      </c>
    </row>
    <row r="562" spans="1:47" x14ac:dyDescent="0.25">
      <c r="A562" s="1">
        <v>38883</v>
      </c>
      <c r="B562">
        <v>3582</v>
      </c>
      <c r="C562">
        <v>36637</v>
      </c>
      <c r="X562">
        <v>51</v>
      </c>
      <c r="Y562">
        <v>930</v>
      </c>
      <c r="Z562">
        <v>0</v>
      </c>
      <c r="AA562">
        <v>210</v>
      </c>
      <c r="AB562">
        <v>0</v>
      </c>
      <c r="AC562">
        <v>6</v>
      </c>
      <c r="AD562">
        <v>0</v>
      </c>
      <c r="AE562">
        <v>2</v>
      </c>
      <c r="AF562">
        <v>0</v>
      </c>
      <c r="AG562">
        <v>21</v>
      </c>
      <c r="AH562">
        <v>0</v>
      </c>
      <c r="AI562">
        <v>0</v>
      </c>
      <c r="AJ562">
        <v>0</v>
      </c>
      <c r="AK562">
        <v>20</v>
      </c>
      <c r="AL562">
        <v>0</v>
      </c>
      <c r="AM562">
        <v>0</v>
      </c>
      <c r="AN562">
        <v>0</v>
      </c>
      <c r="AO562">
        <v>11</v>
      </c>
      <c r="AT562">
        <v>696</v>
      </c>
      <c r="AU562">
        <v>1268</v>
      </c>
    </row>
    <row r="563" spans="1:47" x14ac:dyDescent="0.25">
      <c r="A563" s="1">
        <v>38884</v>
      </c>
      <c r="B563">
        <v>1917</v>
      </c>
      <c r="C563">
        <v>35048</v>
      </c>
      <c r="X563">
        <v>252</v>
      </c>
      <c r="Y563">
        <v>1179</v>
      </c>
      <c r="Z563">
        <v>0</v>
      </c>
      <c r="AA563">
        <v>210</v>
      </c>
      <c r="AB563">
        <v>0</v>
      </c>
      <c r="AC563">
        <v>6</v>
      </c>
      <c r="AD563">
        <v>0</v>
      </c>
      <c r="AE563">
        <v>2</v>
      </c>
      <c r="AF563">
        <v>0</v>
      </c>
      <c r="AG563">
        <v>21</v>
      </c>
      <c r="AH563">
        <v>0</v>
      </c>
      <c r="AI563">
        <v>0</v>
      </c>
      <c r="AJ563">
        <v>0</v>
      </c>
      <c r="AK563">
        <v>20</v>
      </c>
      <c r="AL563">
        <v>0</v>
      </c>
      <c r="AM563">
        <v>0</v>
      </c>
      <c r="AN563">
        <v>0</v>
      </c>
      <c r="AO563">
        <v>11</v>
      </c>
      <c r="AT563">
        <v>486</v>
      </c>
      <c r="AU563">
        <v>1554</v>
      </c>
    </row>
    <row r="564" spans="1:47" x14ac:dyDescent="0.25">
      <c r="A564" s="1">
        <v>38887</v>
      </c>
      <c r="B564">
        <v>3740</v>
      </c>
      <c r="C564">
        <v>34405</v>
      </c>
      <c r="X564">
        <v>1</v>
      </c>
      <c r="Y564">
        <v>832</v>
      </c>
      <c r="Z564">
        <v>0</v>
      </c>
      <c r="AA564">
        <v>210</v>
      </c>
      <c r="AB564">
        <v>0</v>
      </c>
      <c r="AC564">
        <v>6</v>
      </c>
      <c r="AD564">
        <v>0</v>
      </c>
      <c r="AE564">
        <v>2</v>
      </c>
      <c r="AF564">
        <v>0</v>
      </c>
      <c r="AG564">
        <v>21</v>
      </c>
      <c r="AH564">
        <v>0</v>
      </c>
      <c r="AI564">
        <v>0</v>
      </c>
      <c r="AJ564">
        <v>0</v>
      </c>
      <c r="AK564">
        <v>20</v>
      </c>
      <c r="AL564">
        <v>0</v>
      </c>
      <c r="AM564">
        <v>0</v>
      </c>
      <c r="AN564">
        <v>0</v>
      </c>
      <c r="AO564">
        <v>1</v>
      </c>
      <c r="AT564">
        <v>230</v>
      </c>
      <c r="AU564">
        <v>1644</v>
      </c>
    </row>
    <row r="565" spans="1:47" x14ac:dyDescent="0.25">
      <c r="A565" s="1">
        <v>38888</v>
      </c>
      <c r="B565">
        <v>1806</v>
      </c>
      <c r="C565">
        <v>34949</v>
      </c>
      <c r="X565">
        <v>0</v>
      </c>
      <c r="Y565">
        <v>832</v>
      </c>
      <c r="Z565">
        <v>0</v>
      </c>
      <c r="AA565">
        <v>210</v>
      </c>
      <c r="AB565">
        <v>0</v>
      </c>
      <c r="AC565">
        <v>0</v>
      </c>
      <c r="AD565">
        <v>0</v>
      </c>
      <c r="AE565">
        <v>0</v>
      </c>
      <c r="AF565">
        <v>0</v>
      </c>
      <c r="AG565">
        <v>0</v>
      </c>
      <c r="AH565">
        <v>0</v>
      </c>
      <c r="AI565">
        <v>0</v>
      </c>
      <c r="AJ565">
        <v>0</v>
      </c>
      <c r="AK565">
        <v>0</v>
      </c>
      <c r="AL565">
        <v>0</v>
      </c>
      <c r="AM565">
        <v>0</v>
      </c>
      <c r="AN565">
        <v>0</v>
      </c>
      <c r="AO565">
        <v>1</v>
      </c>
      <c r="AT565">
        <v>181</v>
      </c>
      <c r="AU565">
        <v>1822</v>
      </c>
    </row>
    <row r="566" spans="1:47" x14ac:dyDescent="0.25">
      <c r="A566" s="1">
        <v>38889</v>
      </c>
      <c r="B566">
        <v>921</v>
      </c>
      <c r="C566">
        <v>34382</v>
      </c>
      <c r="X566">
        <v>25</v>
      </c>
      <c r="Y566">
        <v>805</v>
      </c>
      <c r="Z566">
        <v>0</v>
      </c>
      <c r="AA566">
        <v>210</v>
      </c>
      <c r="AB566">
        <v>0</v>
      </c>
      <c r="AC566">
        <v>0</v>
      </c>
      <c r="AD566">
        <v>0</v>
      </c>
      <c r="AE566">
        <v>0</v>
      </c>
      <c r="AF566">
        <v>0</v>
      </c>
      <c r="AG566">
        <v>0</v>
      </c>
      <c r="AH566">
        <v>0</v>
      </c>
      <c r="AI566">
        <v>0</v>
      </c>
      <c r="AJ566">
        <v>0</v>
      </c>
      <c r="AK566">
        <v>0</v>
      </c>
      <c r="AL566">
        <v>0</v>
      </c>
      <c r="AM566">
        <v>0</v>
      </c>
      <c r="AN566">
        <v>0</v>
      </c>
      <c r="AO566">
        <v>1</v>
      </c>
      <c r="AT566">
        <v>412</v>
      </c>
      <c r="AU566">
        <v>1418</v>
      </c>
    </row>
    <row r="567" spans="1:47" x14ac:dyDescent="0.25">
      <c r="A567" s="1">
        <v>38890</v>
      </c>
      <c r="B567">
        <v>771</v>
      </c>
      <c r="C567">
        <v>31079</v>
      </c>
      <c r="X567">
        <v>0</v>
      </c>
      <c r="Y567">
        <v>780</v>
      </c>
      <c r="Z567">
        <v>0</v>
      </c>
      <c r="AA567">
        <v>210</v>
      </c>
      <c r="AB567">
        <v>0</v>
      </c>
      <c r="AC567">
        <v>0</v>
      </c>
      <c r="AD567">
        <v>0</v>
      </c>
      <c r="AE567">
        <v>0</v>
      </c>
      <c r="AF567">
        <v>0</v>
      </c>
      <c r="AG567">
        <v>0</v>
      </c>
      <c r="AH567">
        <v>0</v>
      </c>
      <c r="AI567">
        <v>0</v>
      </c>
      <c r="AJ567">
        <v>0</v>
      </c>
      <c r="AK567">
        <v>0</v>
      </c>
      <c r="AL567">
        <v>0</v>
      </c>
      <c r="AM567">
        <v>0</v>
      </c>
      <c r="AN567">
        <v>1</v>
      </c>
      <c r="AO567">
        <v>2</v>
      </c>
      <c r="AT567">
        <v>140</v>
      </c>
      <c r="AU567">
        <v>1371</v>
      </c>
    </row>
    <row r="568" spans="1:47" x14ac:dyDescent="0.25">
      <c r="A568" s="1">
        <v>38891</v>
      </c>
      <c r="B568">
        <v>431</v>
      </c>
      <c r="C568">
        <v>31197</v>
      </c>
      <c r="X568">
        <v>0</v>
      </c>
      <c r="Y568">
        <v>755</v>
      </c>
      <c r="Z568">
        <v>0</v>
      </c>
      <c r="AA568">
        <v>210</v>
      </c>
      <c r="AB568">
        <v>0</v>
      </c>
      <c r="AC568">
        <v>0</v>
      </c>
      <c r="AD568">
        <v>0</v>
      </c>
      <c r="AE568">
        <v>0</v>
      </c>
      <c r="AF568">
        <v>0</v>
      </c>
      <c r="AG568">
        <v>0</v>
      </c>
      <c r="AH568">
        <v>0</v>
      </c>
      <c r="AI568">
        <v>0</v>
      </c>
      <c r="AJ568">
        <v>0</v>
      </c>
      <c r="AK568">
        <v>0</v>
      </c>
      <c r="AL568">
        <v>0</v>
      </c>
      <c r="AM568">
        <v>0</v>
      </c>
      <c r="AN568">
        <v>0</v>
      </c>
      <c r="AO568">
        <v>2</v>
      </c>
      <c r="AT568">
        <v>70</v>
      </c>
      <c r="AU568">
        <v>1280</v>
      </c>
    </row>
    <row r="569" spans="1:47" x14ac:dyDescent="0.25">
      <c r="A569" s="1">
        <v>38894</v>
      </c>
      <c r="B569">
        <v>454</v>
      </c>
      <c r="C569">
        <v>31286</v>
      </c>
      <c r="X569">
        <v>25</v>
      </c>
      <c r="Y569">
        <v>780</v>
      </c>
      <c r="Z569">
        <v>0</v>
      </c>
      <c r="AA569">
        <v>210</v>
      </c>
      <c r="AB569">
        <v>0</v>
      </c>
      <c r="AC569">
        <v>0</v>
      </c>
      <c r="AD569">
        <v>0</v>
      </c>
      <c r="AE569">
        <v>0</v>
      </c>
      <c r="AF569">
        <v>0</v>
      </c>
      <c r="AG569">
        <v>0</v>
      </c>
      <c r="AH569">
        <v>0</v>
      </c>
      <c r="AI569">
        <v>0</v>
      </c>
      <c r="AJ569">
        <v>0</v>
      </c>
      <c r="AK569">
        <v>0</v>
      </c>
      <c r="AL569">
        <v>0</v>
      </c>
      <c r="AM569">
        <v>0</v>
      </c>
      <c r="AN569">
        <v>0</v>
      </c>
      <c r="AO569">
        <v>2</v>
      </c>
      <c r="AT569">
        <v>51</v>
      </c>
      <c r="AU569">
        <v>1300</v>
      </c>
    </row>
    <row r="570" spans="1:47" x14ac:dyDescent="0.25">
      <c r="A570" s="1">
        <v>38895</v>
      </c>
      <c r="B570">
        <v>353</v>
      </c>
      <c r="C570">
        <v>31316</v>
      </c>
      <c r="X570">
        <v>1</v>
      </c>
      <c r="Y570">
        <v>780</v>
      </c>
      <c r="Z570">
        <v>0</v>
      </c>
      <c r="AA570">
        <v>210</v>
      </c>
      <c r="AB570">
        <v>0</v>
      </c>
      <c r="AC570">
        <v>0</v>
      </c>
      <c r="AD570">
        <v>0</v>
      </c>
      <c r="AE570">
        <v>0</v>
      </c>
      <c r="AF570">
        <v>0</v>
      </c>
      <c r="AG570">
        <v>0</v>
      </c>
      <c r="AH570">
        <v>0</v>
      </c>
      <c r="AI570">
        <v>0</v>
      </c>
      <c r="AJ570">
        <v>0</v>
      </c>
      <c r="AK570">
        <v>0</v>
      </c>
      <c r="AL570">
        <v>0</v>
      </c>
      <c r="AM570">
        <v>0</v>
      </c>
      <c r="AN570">
        <v>0</v>
      </c>
      <c r="AO570">
        <v>2</v>
      </c>
      <c r="AT570">
        <v>160</v>
      </c>
      <c r="AU570">
        <v>1354</v>
      </c>
    </row>
    <row r="571" spans="1:47" x14ac:dyDescent="0.25">
      <c r="A571" s="1">
        <v>38896</v>
      </c>
      <c r="B571">
        <v>259</v>
      </c>
      <c r="C571">
        <v>31382</v>
      </c>
      <c r="X571">
        <v>1</v>
      </c>
      <c r="Y571">
        <v>781</v>
      </c>
      <c r="Z571">
        <v>0</v>
      </c>
      <c r="AA571">
        <v>210</v>
      </c>
      <c r="AB571">
        <v>0</v>
      </c>
      <c r="AC571">
        <v>0</v>
      </c>
      <c r="AD571">
        <v>0</v>
      </c>
      <c r="AE571">
        <v>0</v>
      </c>
      <c r="AF571">
        <v>0</v>
      </c>
      <c r="AG571">
        <v>0</v>
      </c>
      <c r="AH571">
        <v>0</v>
      </c>
      <c r="AI571">
        <v>0</v>
      </c>
      <c r="AJ571">
        <v>0</v>
      </c>
      <c r="AK571">
        <v>0</v>
      </c>
      <c r="AL571">
        <v>0</v>
      </c>
      <c r="AM571">
        <v>0</v>
      </c>
      <c r="AN571">
        <v>0</v>
      </c>
      <c r="AO571">
        <v>2</v>
      </c>
      <c r="AT571">
        <v>89</v>
      </c>
      <c r="AU571">
        <v>1384</v>
      </c>
    </row>
    <row r="572" spans="1:47" x14ac:dyDescent="0.25">
      <c r="A572" s="1">
        <v>38897</v>
      </c>
      <c r="B572">
        <v>1435</v>
      </c>
      <c r="C572">
        <v>32103</v>
      </c>
      <c r="X572">
        <v>205</v>
      </c>
      <c r="Y572">
        <v>984</v>
      </c>
      <c r="Z572">
        <v>0</v>
      </c>
      <c r="AA572">
        <v>210</v>
      </c>
      <c r="AB572">
        <v>0</v>
      </c>
      <c r="AC572">
        <v>0</v>
      </c>
      <c r="AD572">
        <v>0</v>
      </c>
      <c r="AE572">
        <v>0</v>
      </c>
      <c r="AF572">
        <v>0</v>
      </c>
      <c r="AG572">
        <v>0</v>
      </c>
      <c r="AH572">
        <v>0</v>
      </c>
      <c r="AI572">
        <v>0</v>
      </c>
      <c r="AJ572">
        <v>0</v>
      </c>
      <c r="AK572">
        <v>0</v>
      </c>
      <c r="AL572">
        <v>0</v>
      </c>
      <c r="AM572">
        <v>0</v>
      </c>
      <c r="AN572">
        <v>0</v>
      </c>
      <c r="AO572">
        <v>2</v>
      </c>
      <c r="AT572">
        <v>331</v>
      </c>
      <c r="AU572">
        <v>1470</v>
      </c>
    </row>
    <row r="573" spans="1:47" x14ac:dyDescent="0.25">
      <c r="A573" s="1">
        <v>38898</v>
      </c>
      <c r="B573">
        <v>943</v>
      </c>
      <c r="C573">
        <v>32145</v>
      </c>
      <c r="X573">
        <v>0</v>
      </c>
      <c r="Y573">
        <v>984</v>
      </c>
      <c r="Z573">
        <v>0</v>
      </c>
      <c r="AA573">
        <v>210</v>
      </c>
      <c r="AB573">
        <v>0</v>
      </c>
      <c r="AC573">
        <v>0</v>
      </c>
      <c r="AD573">
        <v>0</v>
      </c>
      <c r="AE573">
        <v>0</v>
      </c>
      <c r="AF573">
        <v>0</v>
      </c>
      <c r="AG573">
        <v>0</v>
      </c>
      <c r="AH573">
        <v>0</v>
      </c>
      <c r="AI573">
        <v>0</v>
      </c>
      <c r="AJ573">
        <v>0</v>
      </c>
      <c r="AK573">
        <v>0</v>
      </c>
      <c r="AL573">
        <v>0</v>
      </c>
      <c r="AM573">
        <v>0</v>
      </c>
      <c r="AN573">
        <v>0</v>
      </c>
      <c r="AO573">
        <v>2</v>
      </c>
      <c r="AT573">
        <v>323</v>
      </c>
      <c r="AU573">
        <v>1646</v>
      </c>
    </row>
    <row r="574" spans="1:47" x14ac:dyDescent="0.25">
      <c r="A574" s="1">
        <v>38901</v>
      </c>
      <c r="B574">
        <v>1298</v>
      </c>
      <c r="C574">
        <v>33089</v>
      </c>
      <c r="X574">
        <v>0</v>
      </c>
      <c r="Y574">
        <v>984</v>
      </c>
      <c r="Z574">
        <v>0</v>
      </c>
      <c r="AA574">
        <v>210</v>
      </c>
      <c r="AB574">
        <v>0</v>
      </c>
      <c r="AC574">
        <v>0</v>
      </c>
      <c r="AD574">
        <v>0</v>
      </c>
      <c r="AE574">
        <v>0</v>
      </c>
      <c r="AF574">
        <v>0</v>
      </c>
      <c r="AG574">
        <v>0</v>
      </c>
      <c r="AH574">
        <v>0</v>
      </c>
      <c r="AI574">
        <v>0</v>
      </c>
      <c r="AJ574">
        <v>0</v>
      </c>
      <c r="AK574">
        <v>0</v>
      </c>
      <c r="AL574">
        <v>0</v>
      </c>
      <c r="AM574">
        <v>0</v>
      </c>
      <c r="AN574">
        <v>0</v>
      </c>
      <c r="AO574">
        <v>2</v>
      </c>
      <c r="AT574">
        <v>61</v>
      </c>
      <c r="AU574">
        <v>1707</v>
      </c>
    </row>
    <row r="575" spans="1:47" x14ac:dyDescent="0.25">
      <c r="A575" s="1">
        <v>38903</v>
      </c>
      <c r="B575">
        <v>475</v>
      </c>
      <c r="C575">
        <v>32511</v>
      </c>
      <c r="X575">
        <v>0</v>
      </c>
      <c r="Y575">
        <v>978</v>
      </c>
      <c r="Z575">
        <v>0</v>
      </c>
      <c r="AA575">
        <v>210</v>
      </c>
      <c r="AB575">
        <v>0</v>
      </c>
      <c r="AC575">
        <v>0</v>
      </c>
      <c r="AD575">
        <v>0</v>
      </c>
      <c r="AE575">
        <v>0</v>
      </c>
      <c r="AF575">
        <v>0</v>
      </c>
      <c r="AG575">
        <v>0</v>
      </c>
      <c r="AH575">
        <v>0</v>
      </c>
      <c r="AI575">
        <v>0</v>
      </c>
      <c r="AJ575">
        <v>0</v>
      </c>
      <c r="AK575">
        <v>0</v>
      </c>
      <c r="AL575">
        <v>0</v>
      </c>
      <c r="AM575">
        <v>0</v>
      </c>
      <c r="AN575">
        <v>0</v>
      </c>
      <c r="AO575">
        <v>2</v>
      </c>
      <c r="AT575">
        <v>205</v>
      </c>
      <c r="AU575">
        <v>1526</v>
      </c>
    </row>
    <row r="576" spans="1:47" x14ac:dyDescent="0.25">
      <c r="A576" s="1">
        <v>38904</v>
      </c>
      <c r="B576">
        <v>4034</v>
      </c>
      <c r="C576">
        <v>36149</v>
      </c>
      <c r="X576">
        <v>0</v>
      </c>
      <c r="Y576">
        <v>978</v>
      </c>
      <c r="Z576">
        <v>0</v>
      </c>
      <c r="AA576">
        <v>210</v>
      </c>
      <c r="AB576">
        <v>0</v>
      </c>
      <c r="AC576">
        <v>0</v>
      </c>
      <c r="AD576">
        <v>0</v>
      </c>
      <c r="AE576">
        <v>0</v>
      </c>
      <c r="AF576">
        <v>0</v>
      </c>
      <c r="AG576">
        <v>0</v>
      </c>
      <c r="AH576">
        <v>0</v>
      </c>
      <c r="AI576">
        <v>0</v>
      </c>
      <c r="AJ576">
        <v>0</v>
      </c>
      <c r="AK576">
        <v>0</v>
      </c>
      <c r="AL576">
        <v>0</v>
      </c>
      <c r="AM576">
        <v>0</v>
      </c>
      <c r="AN576">
        <v>0</v>
      </c>
      <c r="AO576">
        <v>2</v>
      </c>
      <c r="AT576">
        <v>175</v>
      </c>
      <c r="AU576">
        <v>1553</v>
      </c>
    </row>
    <row r="577" spans="1:47" x14ac:dyDescent="0.25">
      <c r="A577" s="1">
        <v>38905</v>
      </c>
      <c r="B577">
        <v>3017</v>
      </c>
      <c r="C577">
        <v>38872</v>
      </c>
      <c r="X577">
        <v>50</v>
      </c>
      <c r="Y577">
        <v>928</v>
      </c>
      <c r="Z577">
        <v>0</v>
      </c>
      <c r="AA577">
        <v>210</v>
      </c>
      <c r="AB577">
        <v>0</v>
      </c>
      <c r="AC577">
        <v>0</v>
      </c>
      <c r="AD577">
        <v>0</v>
      </c>
      <c r="AE577">
        <v>0</v>
      </c>
      <c r="AF577">
        <v>0</v>
      </c>
      <c r="AG577">
        <v>0</v>
      </c>
      <c r="AH577">
        <v>0</v>
      </c>
      <c r="AI577">
        <v>0</v>
      </c>
      <c r="AJ577">
        <v>0</v>
      </c>
      <c r="AK577">
        <v>0</v>
      </c>
      <c r="AL577">
        <v>0</v>
      </c>
      <c r="AM577">
        <v>0</v>
      </c>
      <c r="AN577">
        <v>0</v>
      </c>
      <c r="AO577">
        <v>2</v>
      </c>
      <c r="AT577">
        <v>425</v>
      </c>
      <c r="AU577">
        <v>1613</v>
      </c>
    </row>
    <row r="578" spans="1:47" x14ac:dyDescent="0.25">
      <c r="A578" s="1">
        <v>38908</v>
      </c>
      <c r="B578">
        <v>367</v>
      </c>
      <c r="C578">
        <v>38994</v>
      </c>
      <c r="X578">
        <v>4</v>
      </c>
      <c r="Y578">
        <v>928</v>
      </c>
      <c r="Z578">
        <v>0</v>
      </c>
      <c r="AA578">
        <v>210</v>
      </c>
      <c r="AB578">
        <v>0</v>
      </c>
      <c r="AC578">
        <v>0</v>
      </c>
      <c r="AD578">
        <v>0</v>
      </c>
      <c r="AE578">
        <v>0</v>
      </c>
      <c r="AF578">
        <v>0</v>
      </c>
      <c r="AG578">
        <v>0</v>
      </c>
      <c r="AH578">
        <v>0</v>
      </c>
      <c r="AI578">
        <v>0</v>
      </c>
      <c r="AJ578">
        <v>0</v>
      </c>
      <c r="AK578">
        <v>0</v>
      </c>
      <c r="AL578">
        <v>0</v>
      </c>
      <c r="AM578">
        <v>0</v>
      </c>
      <c r="AN578">
        <v>0</v>
      </c>
      <c r="AO578">
        <v>2</v>
      </c>
      <c r="AT578">
        <v>160</v>
      </c>
      <c r="AU578">
        <v>1598</v>
      </c>
    </row>
    <row r="579" spans="1:47" x14ac:dyDescent="0.25">
      <c r="A579" s="1">
        <v>38909</v>
      </c>
      <c r="B579">
        <v>517</v>
      </c>
      <c r="C579">
        <v>39064</v>
      </c>
      <c r="X579">
        <v>29</v>
      </c>
      <c r="Y579">
        <v>951</v>
      </c>
      <c r="Z579">
        <v>0</v>
      </c>
      <c r="AA579">
        <v>210</v>
      </c>
      <c r="AB579">
        <v>0</v>
      </c>
      <c r="AC579">
        <v>0</v>
      </c>
      <c r="AD579">
        <v>0</v>
      </c>
      <c r="AE579">
        <v>0</v>
      </c>
      <c r="AF579">
        <v>0</v>
      </c>
      <c r="AG579">
        <v>0</v>
      </c>
      <c r="AH579">
        <v>0</v>
      </c>
      <c r="AI579">
        <v>0</v>
      </c>
      <c r="AJ579">
        <v>0</v>
      </c>
      <c r="AK579">
        <v>0</v>
      </c>
      <c r="AL579">
        <v>0</v>
      </c>
      <c r="AM579">
        <v>0</v>
      </c>
      <c r="AN579">
        <v>0</v>
      </c>
      <c r="AO579">
        <v>2</v>
      </c>
      <c r="AT579">
        <v>355</v>
      </c>
      <c r="AU579">
        <v>1607</v>
      </c>
    </row>
    <row r="580" spans="1:47" x14ac:dyDescent="0.25">
      <c r="A580" s="1">
        <v>38910</v>
      </c>
      <c r="B580">
        <v>4195</v>
      </c>
      <c r="C580">
        <v>42864</v>
      </c>
      <c r="X580">
        <v>2</v>
      </c>
      <c r="Y580">
        <v>951</v>
      </c>
      <c r="Z580">
        <v>0</v>
      </c>
      <c r="AA580">
        <v>210</v>
      </c>
      <c r="AB580">
        <v>0</v>
      </c>
      <c r="AC580">
        <v>0</v>
      </c>
      <c r="AD580">
        <v>0</v>
      </c>
      <c r="AE580">
        <v>0</v>
      </c>
      <c r="AF580">
        <v>0</v>
      </c>
      <c r="AG580">
        <v>0</v>
      </c>
      <c r="AH580">
        <v>0</v>
      </c>
      <c r="AI580">
        <v>0</v>
      </c>
      <c r="AJ580">
        <v>0</v>
      </c>
      <c r="AK580">
        <v>0</v>
      </c>
      <c r="AL580">
        <v>0</v>
      </c>
      <c r="AM580">
        <v>0</v>
      </c>
      <c r="AN580">
        <v>0</v>
      </c>
      <c r="AO580">
        <v>2</v>
      </c>
      <c r="AT580">
        <v>236</v>
      </c>
      <c r="AU580">
        <v>1522</v>
      </c>
    </row>
    <row r="581" spans="1:47" x14ac:dyDescent="0.25">
      <c r="A581" s="1">
        <v>38911</v>
      </c>
      <c r="B581">
        <v>4110</v>
      </c>
      <c r="C581">
        <v>42766</v>
      </c>
      <c r="X581">
        <v>22</v>
      </c>
      <c r="Y581">
        <v>973</v>
      </c>
      <c r="Z581">
        <v>0</v>
      </c>
      <c r="AA581">
        <v>210</v>
      </c>
      <c r="AB581">
        <v>0</v>
      </c>
      <c r="AC581">
        <v>0</v>
      </c>
      <c r="AD581">
        <v>0</v>
      </c>
      <c r="AE581">
        <v>0</v>
      </c>
      <c r="AF581">
        <v>0</v>
      </c>
      <c r="AG581">
        <v>0</v>
      </c>
      <c r="AH581">
        <v>0</v>
      </c>
      <c r="AI581">
        <v>0</v>
      </c>
      <c r="AJ581">
        <v>0</v>
      </c>
      <c r="AK581">
        <v>0</v>
      </c>
      <c r="AL581">
        <v>0</v>
      </c>
      <c r="AM581">
        <v>0</v>
      </c>
      <c r="AN581">
        <v>0</v>
      </c>
      <c r="AO581">
        <v>2</v>
      </c>
      <c r="AT581">
        <v>282</v>
      </c>
      <c r="AU581">
        <v>1671</v>
      </c>
    </row>
    <row r="582" spans="1:47" x14ac:dyDescent="0.25">
      <c r="A582" s="1">
        <v>38912</v>
      </c>
      <c r="B582">
        <v>523</v>
      </c>
      <c r="C582">
        <v>42954</v>
      </c>
      <c r="X582">
        <v>50</v>
      </c>
      <c r="Y582">
        <v>1023</v>
      </c>
      <c r="Z582">
        <v>0</v>
      </c>
      <c r="AA582">
        <v>210</v>
      </c>
      <c r="AB582">
        <v>0</v>
      </c>
      <c r="AC582">
        <v>0</v>
      </c>
      <c r="AD582">
        <v>0</v>
      </c>
      <c r="AE582">
        <v>0</v>
      </c>
      <c r="AF582">
        <v>0</v>
      </c>
      <c r="AG582">
        <v>0</v>
      </c>
      <c r="AH582">
        <v>0</v>
      </c>
      <c r="AI582">
        <v>0</v>
      </c>
      <c r="AJ582">
        <v>0</v>
      </c>
      <c r="AK582">
        <v>0</v>
      </c>
      <c r="AL582">
        <v>0</v>
      </c>
      <c r="AM582">
        <v>0</v>
      </c>
      <c r="AN582">
        <v>0</v>
      </c>
      <c r="AO582">
        <v>2</v>
      </c>
      <c r="AT582">
        <v>228</v>
      </c>
      <c r="AU582">
        <v>1822</v>
      </c>
    </row>
    <row r="583" spans="1:47" x14ac:dyDescent="0.25">
      <c r="A583" s="1">
        <v>38915</v>
      </c>
      <c r="B583">
        <v>885</v>
      </c>
      <c r="C583">
        <v>43378</v>
      </c>
      <c r="X583">
        <v>4</v>
      </c>
      <c r="Y583">
        <v>980</v>
      </c>
      <c r="Z583">
        <v>0</v>
      </c>
      <c r="AA583">
        <v>210</v>
      </c>
      <c r="AB583">
        <v>0</v>
      </c>
      <c r="AC583">
        <v>0</v>
      </c>
      <c r="AD583">
        <v>0</v>
      </c>
      <c r="AE583">
        <v>0</v>
      </c>
      <c r="AF583">
        <v>0</v>
      </c>
      <c r="AG583">
        <v>0</v>
      </c>
      <c r="AH583">
        <v>0</v>
      </c>
      <c r="AI583">
        <v>0</v>
      </c>
      <c r="AJ583">
        <v>0</v>
      </c>
      <c r="AK583">
        <v>0</v>
      </c>
      <c r="AL583">
        <v>0</v>
      </c>
      <c r="AM583">
        <v>0</v>
      </c>
      <c r="AN583">
        <v>0</v>
      </c>
      <c r="AO583">
        <v>2</v>
      </c>
      <c r="AT583">
        <v>110</v>
      </c>
      <c r="AU583">
        <v>1325</v>
      </c>
    </row>
    <row r="584" spans="1:47" x14ac:dyDescent="0.25">
      <c r="A584" s="1">
        <v>38916</v>
      </c>
      <c r="B584">
        <v>1122</v>
      </c>
      <c r="C584">
        <v>43547</v>
      </c>
      <c r="X584">
        <v>7</v>
      </c>
      <c r="Y584">
        <v>980</v>
      </c>
      <c r="Z584">
        <v>0</v>
      </c>
      <c r="AA584">
        <v>210</v>
      </c>
      <c r="AB584">
        <v>0</v>
      </c>
      <c r="AC584">
        <v>0</v>
      </c>
      <c r="AD584">
        <v>0</v>
      </c>
      <c r="AE584">
        <v>0</v>
      </c>
      <c r="AF584">
        <v>0</v>
      </c>
      <c r="AG584">
        <v>0</v>
      </c>
      <c r="AH584">
        <v>0</v>
      </c>
      <c r="AI584">
        <v>0</v>
      </c>
      <c r="AJ584">
        <v>0</v>
      </c>
      <c r="AK584">
        <v>0</v>
      </c>
      <c r="AL584">
        <v>0</v>
      </c>
      <c r="AM584">
        <v>0</v>
      </c>
      <c r="AN584">
        <v>0</v>
      </c>
      <c r="AO584">
        <v>2</v>
      </c>
      <c r="AT584">
        <v>236</v>
      </c>
      <c r="AU584">
        <v>1286</v>
      </c>
    </row>
    <row r="585" spans="1:47" x14ac:dyDescent="0.25">
      <c r="A585" s="1">
        <v>38917</v>
      </c>
      <c r="B585">
        <v>1035</v>
      </c>
      <c r="C585">
        <v>43960</v>
      </c>
      <c r="X585">
        <v>52</v>
      </c>
      <c r="Y585">
        <v>1030</v>
      </c>
      <c r="Z585">
        <v>0</v>
      </c>
      <c r="AA585">
        <v>210</v>
      </c>
      <c r="AB585">
        <v>0</v>
      </c>
      <c r="AC585">
        <v>0</v>
      </c>
      <c r="AD585">
        <v>0</v>
      </c>
      <c r="AE585">
        <v>0</v>
      </c>
      <c r="AF585">
        <v>0</v>
      </c>
      <c r="AG585">
        <v>0</v>
      </c>
      <c r="AH585">
        <v>0</v>
      </c>
      <c r="AI585">
        <v>0</v>
      </c>
      <c r="AJ585">
        <v>0</v>
      </c>
      <c r="AK585">
        <v>0</v>
      </c>
      <c r="AL585">
        <v>0</v>
      </c>
      <c r="AM585">
        <v>0</v>
      </c>
      <c r="AN585">
        <v>0</v>
      </c>
      <c r="AO585">
        <v>2</v>
      </c>
      <c r="AT585">
        <v>126</v>
      </c>
      <c r="AU585">
        <v>1337</v>
      </c>
    </row>
    <row r="586" spans="1:47" x14ac:dyDescent="0.25">
      <c r="A586" s="1">
        <v>38918</v>
      </c>
      <c r="B586">
        <v>366</v>
      </c>
      <c r="C586">
        <v>41559</v>
      </c>
      <c r="X586">
        <v>5</v>
      </c>
      <c r="Y586">
        <v>1030</v>
      </c>
      <c r="Z586">
        <v>0</v>
      </c>
      <c r="AA586">
        <v>210</v>
      </c>
      <c r="AB586">
        <v>0</v>
      </c>
      <c r="AC586">
        <v>0</v>
      </c>
      <c r="AD586">
        <v>0</v>
      </c>
      <c r="AE586">
        <v>0</v>
      </c>
      <c r="AF586">
        <v>0</v>
      </c>
      <c r="AG586">
        <v>0</v>
      </c>
      <c r="AH586">
        <v>0</v>
      </c>
      <c r="AI586">
        <v>0</v>
      </c>
      <c r="AJ586">
        <v>0</v>
      </c>
      <c r="AK586">
        <v>0</v>
      </c>
      <c r="AL586">
        <v>0</v>
      </c>
      <c r="AM586">
        <v>0</v>
      </c>
      <c r="AN586">
        <v>0</v>
      </c>
      <c r="AO586">
        <v>2</v>
      </c>
      <c r="AT586">
        <v>131</v>
      </c>
      <c r="AU586">
        <v>1245</v>
      </c>
    </row>
    <row r="587" spans="1:47" x14ac:dyDescent="0.25">
      <c r="A587" s="1">
        <v>38919</v>
      </c>
      <c r="B587">
        <v>440</v>
      </c>
      <c r="C587">
        <v>41757</v>
      </c>
      <c r="X587">
        <v>7</v>
      </c>
      <c r="Y587">
        <v>980</v>
      </c>
      <c r="Z587">
        <v>0</v>
      </c>
      <c r="AA587">
        <v>210</v>
      </c>
      <c r="AB587">
        <v>0</v>
      </c>
      <c r="AC587">
        <v>0</v>
      </c>
      <c r="AD587">
        <v>0</v>
      </c>
      <c r="AE587">
        <v>0</v>
      </c>
      <c r="AF587">
        <v>0</v>
      </c>
      <c r="AG587">
        <v>0</v>
      </c>
      <c r="AH587">
        <v>0</v>
      </c>
      <c r="AI587">
        <v>0</v>
      </c>
      <c r="AJ587">
        <v>0</v>
      </c>
      <c r="AK587">
        <v>0</v>
      </c>
      <c r="AL587">
        <v>0</v>
      </c>
      <c r="AM587">
        <v>0</v>
      </c>
      <c r="AN587">
        <v>0</v>
      </c>
      <c r="AO587">
        <v>2</v>
      </c>
      <c r="AT587">
        <v>112</v>
      </c>
      <c r="AU587">
        <v>1080</v>
      </c>
    </row>
    <row r="588" spans="1:47" x14ac:dyDescent="0.25">
      <c r="A588" s="1">
        <v>38922</v>
      </c>
      <c r="B588">
        <v>629</v>
      </c>
      <c r="C588">
        <v>42025</v>
      </c>
      <c r="X588">
        <v>10</v>
      </c>
      <c r="Y588">
        <v>930</v>
      </c>
      <c r="Z588">
        <v>0</v>
      </c>
      <c r="AA588">
        <v>210</v>
      </c>
      <c r="AB588">
        <v>0</v>
      </c>
      <c r="AC588">
        <v>0</v>
      </c>
      <c r="AD588">
        <v>0</v>
      </c>
      <c r="AE588">
        <v>0</v>
      </c>
      <c r="AF588">
        <v>0</v>
      </c>
      <c r="AG588">
        <v>0</v>
      </c>
      <c r="AH588">
        <v>0</v>
      </c>
      <c r="AI588">
        <v>0</v>
      </c>
      <c r="AJ588">
        <v>0</v>
      </c>
      <c r="AK588">
        <v>0</v>
      </c>
      <c r="AL588">
        <v>0</v>
      </c>
      <c r="AM588">
        <v>0</v>
      </c>
      <c r="AN588">
        <v>0</v>
      </c>
      <c r="AO588">
        <v>1</v>
      </c>
      <c r="AT588">
        <v>168</v>
      </c>
      <c r="AU588">
        <v>1148</v>
      </c>
    </row>
    <row r="589" spans="1:47" x14ac:dyDescent="0.25">
      <c r="A589" s="1">
        <v>38923</v>
      </c>
      <c r="B589">
        <v>510</v>
      </c>
      <c r="C589">
        <v>30607</v>
      </c>
      <c r="X589">
        <v>2</v>
      </c>
      <c r="Y589">
        <v>920</v>
      </c>
      <c r="Z589">
        <v>0</v>
      </c>
      <c r="AA589">
        <v>210</v>
      </c>
      <c r="AB589">
        <v>0</v>
      </c>
      <c r="AC589">
        <v>0</v>
      </c>
      <c r="AD589">
        <v>0</v>
      </c>
      <c r="AE589">
        <v>0</v>
      </c>
      <c r="AF589">
        <v>0</v>
      </c>
      <c r="AG589">
        <v>0</v>
      </c>
      <c r="AH589">
        <v>0</v>
      </c>
      <c r="AI589">
        <v>0</v>
      </c>
      <c r="AJ589">
        <v>0</v>
      </c>
      <c r="AK589">
        <v>0</v>
      </c>
      <c r="AL589">
        <v>0</v>
      </c>
      <c r="AM589">
        <v>0</v>
      </c>
      <c r="AN589">
        <v>0</v>
      </c>
      <c r="AO589">
        <v>1</v>
      </c>
      <c r="AT589">
        <v>380</v>
      </c>
      <c r="AU589">
        <v>1156</v>
      </c>
    </row>
    <row r="590" spans="1:47" x14ac:dyDescent="0.25">
      <c r="A590" s="1">
        <v>38924</v>
      </c>
      <c r="B590">
        <v>284</v>
      </c>
      <c r="C590">
        <v>30571</v>
      </c>
      <c r="X590">
        <v>10</v>
      </c>
      <c r="Y590">
        <v>920</v>
      </c>
      <c r="Z590">
        <v>0</v>
      </c>
      <c r="AA590">
        <v>210</v>
      </c>
      <c r="AB590">
        <v>0</v>
      </c>
      <c r="AC590">
        <v>0</v>
      </c>
      <c r="AD590">
        <v>0</v>
      </c>
      <c r="AE590">
        <v>0</v>
      </c>
      <c r="AF590">
        <v>0</v>
      </c>
      <c r="AG590">
        <v>0</v>
      </c>
      <c r="AH590">
        <v>0</v>
      </c>
      <c r="AI590">
        <v>0</v>
      </c>
      <c r="AJ590">
        <v>0</v>
      </c>
      <c r="AK590">
        <v>0</v>
      </c>
      <c r="AL590">
        <v>0</v>
      </c>
      <c r="AM590">
        <v>0</v>
      </c>
      <c r="AN590">
        <v>0</v>
      </c>
      <c r="AO590">
        <v>1</v>
      </c>
      <c r="AT590">
        <v>290</v>
      </c>
      <c r="AU590">
        <v>1126</v>
      </c>
    </row>
    <row r="591" spans="1:47" x14ac:dyDescent="0.25">
      <c r="A591" s="1">
        <v>38925</v>
      </c>
      <c r="B591">
        <v>225</v>
      </c>
      <c r="C591">
        <v>30389</v>
      </c>
      <c r="X591">
        <v>2</v>
      </c>
      <c r="Y591">
        <v>920</v>
      </c>
      <c r="Z591">
        <v>0</v>
      </c>
      <c r="AA591">
        <v>210</v>
      </c>
      <c r="AB591">
        <v>0</v>
      </c>
      <c r="AC591">
        <v>0</v>
      </c>
      <c r="AD591">
        <v>0</v>
      </c>
      <c r="AE591">
        <v>0</v>
      </c>
      <c r="AF591">
        <v>0</v>
      </c>
      <c r="AG591">
        <v>0</v>
      </c>
      <c r="AH591">
        <v>0</v>
      </c>
      <c r="AI591">
        <v>0</v>
      </c>
      <c r="AJ591">
        <v>0</v>
      </c>
      <c r="AK591">
        <v>0</v>
      </c>
      <c r="AL591">
        <v>0</v>
      </c>
      <c r="AM591">
        <v>0</v>
      </c>
      <c r="AN591">
        <v>0</v>
      </c>
      <c r="AO591">
        <v>1</v>
      </c>
      <c r="AT591">
        <v>167</v>
      </c>
      <c r="AU591">
        <v>1222</v>
      </c>
    </row>
    <row r="592" spans="1:47" x14ac:dyDescent="0.25">
      <c r="A592" s="1">
        <v>38926</v>
      </c>
      <c r="B592">
        <v>392</v>
      </c>
      <c r="C592">
        <v>30750</v>
      </c>
      <c r="X592">
        <v>0</v>
      </c>
      <c r="Y592">
        <v>920</v>
      </c>
      <c r="Z592">
        <v>0</v>
      </c>
      <c r="AA592">
        <v>210</v>
      </c>
      <c r="AB592">
        <v>0</v>
      </c>
      <c r="AC592">
        <v>0</v>
      </c>
      <c r="AD592">
        <v>0</v>
      </c>
      <c r="AE592">
        <v>0</v>
      </c>
      <c r="AF592">
        <v>0</v>
      </c>
      <c r="AG592">
        <v>0</v>
      </c>
      <c r="AH592">
        <v>0</v>
      </c>
      <c r="AI592">
        <v>0</v>
      </c>
      <c r="AJ592">
        <v>0</v>
      </c>
      <c r="AK592">
        <v>0</v>
      </c>
      <c r="AL592">
        <v>0</v>
      </c>
      <c r="AM592">
        <v>0</v>
      </c>
      <c r="AN592">
        <v>0</v>
      </c>
      <c r="AO592">
        <v>1</v>
      </c>
      <c r="AT592">
        <v>155</v>
      </c>
      <c r="AU592">
        <v>1285</v>
      </c>
    </row>
    <row r="593" spans="1:47" x14ac:dyDescent="0.25">
      <c r="A593" s="1">
        <v>38929</v>
      </c>
      <c r="B593">
        <v>514</v>
      </c>
      <c r="C593">
        <v>30740</v>
      </c>
      <c r="X593">
        <v>0</v>
      </c>
      <c r="Y593">
        <v>920</v>
      </c>
      <c r="Z593">
        <v>0</v>
      </c>
      <c r="AA593">
        <v>210</v>
      </c>
      <c r="AB593">
        <v>0</v>
      </c>
      <c r="AC593">
        <v>0</v>
      </c>
      <c r="AD593">
        <v>0</v>
      </c>
      <c r="AE593">
        <v>0</v>
      </c>
      <c r="AF593">
        <v>0</v>
      </c>
      <c r="AG593">
        <v>0</v>
      </c>
      <c r="AH593">
        <v>0</v>
      </c>
      <c r="AI593">
        <v>0</v>
      </c>
      <c r="AJ593">
        <v>0</v>
      </c>
      <c r="AK593">
        <v>0</v>
      </c>
      <c r="AL593">
        <v>0</v>
      </c>
      <c r="AM593">
        <v>0</v>
      </c>
      <c r="AN593">
        <v>0</v>
      </c>
      <c r="AO593">
        <v>1</v>
      </c>
      <c r="AT593">
        <v>99</v>
      </c>
      <c r="AU593">
        <v>1340</v>
      </c>
    </row>
    <row r="594" spans="1:47" x14ac:dyDescent="0.25">
      <c r="A594" s="1">
        <v>38930</v>
      </c>
      <c r="B594">
        <v>460</v>
      </c>
      <c r="C594">
        <v>30992</v>
      </c>
      <c r="X594">
        <v>51</v>
      </c>
      <c r="Y594">
        <v>957</v>
      </c>
      <c r="Z594">
        <v>0</v>
      </c>
      <c r="AA594">
        <v>210</v>
      </c>
      <c r="AB594">
        <v>0</v>
      </c>
      <c r="AC594">
        <v>0</v>
      </c>
      <c r="AD594">
        <v>0</v>
      </c>
      <c r="AE594">
        <v>0</v>
      </c>
      <c r="AF594">
        <v>0</v>
      </c>
      <c r="AG594">
        <v>0</v>
      </c>
      <c r="AH594">
        <v>0</v>
      </c>
      <c r="AI594">
        <v>0</v>
      </c>
      <c r="AJ594">
        <v>0</v>
      </c>
      <c r="AK594">
        <v>0</v>
      </c>
      <c r="AL594">
        <v>0</v>
      </c>
      <c r="AM594">
        <v>0</v>
      </c>
      <c r="AN594">
        <v>0</v>
      </c>
      <c r="AO594">
        <v>1</v>
      </c>
      <c r="AT594">
        <v>73</v>
      </c>
      <c r="AU594">
        <v>1182</v>
      </c>
    </row>
    <row r="595" spans="1:47" x14ac:dyDescent="0.25">
      <c r="A595" s="1">
        <v>38931</v>
      </c>
      <c r="B595">
        <v>179</v>
      </c>
      <c r="C595">
        <v>30561</v>
      </c>
      <c r="X595">
        <v>0</v>
      </c>
      <c r="Y595">
        <v>957</v>
      </c>
      <c r="Z595">
        <v>0</v>
      </c>
      <c r="AA595">
        <v>210</v>
      </c>
      <c r="AB595">
        <v>0</v>
      </c>
      <c r="AC595">
        <v>0</v>
      </c>
      <c r="AD595">
        <v>0</v>
      </c>
      <c r="AE595">
        <v>0</v>
      </c>
      <c r="AF595">
        <v>0</v>
      </c>
      <c r="AG595">
        <v>0</v>
      </c>
      <c r="AH595">
        <v>0</v>
      </c>
      <c r="AI595">
        <v>0</v>
      </c>
      <c r="AJ595">
        <v>0</v>
      </c>
      <c r="AK595">
        <v>0</v>
      </c>
      <c r="AL595">
        <v>0</v>
      </c>
      <c r="AM595">
        <v>0</v>
      </c>
      <c r="AN595">
        <v>0</v>
      </c>
      <c r="AO595">
        <v>1</v>
      </c>
      <c r="AT595">
        <v>143</v>
      </c>
      <c r="AU595">
        <v>1284</v>
      </c>
    </row>
    <row r="596" spans="1:47" x14ac:dyDescent="0.25">
      <c r="A596" s="1">
        <v>38932</v>
      </c>
      <c r="B596">
        <v>225</v>
      </c>
      <c r="C596">
        <v>30441</v>
      </c>
      <c r="X596">
        <v>0</v>
      </c>
      <c r="Y596">
        <v>957</v>
      </c>
      <c r="Z596">
        <v>0</v>
      </c>
      <c r="AA596">
        <v>210</v>
      </c>
      <c r="AB596">
        <v>0</v>
      </c>
      <c r="AC596">
        <v>0</v>
      </c>
      <c r="AD596">
        <v>0</v>
      </c>
      <c r="AE596">
        <v>0</v>
      </c>
      <c r="AF596">
        <v>0</v>
      </c>
      <c r="AG596">
        <v>0</v>
      </c>
      <c r="AH596">
        <v>0</v>
      </c>
      <c r="AI596">
        <v>0</v>
      </c>
      <c r="AJ596">
        <v>0</v>
      </c>
      <c r="AK596">
        <v>0</v>
      </c>
      <c r="AL596">
        <v>0</v>
      </c>
      <c r="AM596">
        <v>0</v>
      </c>
      <c r="AN596">
        <v>0</v>
      </c>
      <c r="AO596">
        <v>1</v>
      </c>
      <c r="AT596">
        <v>417</v>
      </c>
      <c r="AU596">
        <v>1457</v>
      </c>
    </row>
    <row r="597" spans="1:47" x14ac:dyDescent="0.25">
      <c r="A597" s="1">
        <v>38933</v>
      </c>
      <c r="B597">
        <v>1968</v>
      </c>
      <c r="C597">
        <v>31023</v>
      </c>
      <c r="X597">
        <v>0</v>
      </c>
      <c r="Y597">
        <v>957</v>
      </c>
      <c r="Z597">
        <v>0</v>
      </c>
      <c r="AA597">
        <v>210</v>
      </c>
      <c r="AB597">
        <v>0</v>
      </c>
      <c r="AC597">
        <v>0</v>
      </c>
      <c r="AD597">
        <v>0</v>
      </c>
      <c r="AE597">
        <v>0</v>
      </c>
      <c r="AF597">
        <v>0</v>
      </c>
      <c r="AG597">
        <v>0</v>
      </c>
      <c r="AH597">
        <v>0</v>
      </c>
      <c r="AI597">
        <v>0</v>
      </c>
      <c r="AJ597">
        <v>0</v>
      </c>
      <c r="AK597">
        <v>0</v>
      </c>
      <c r="AL597">
        <v>0</v>
      </c>
      <c r="AM597">
        <v>0</v>
      </c>
      <c r="AN597">
        <v>0</v>
      </c>
      <c r="AO597">
        <v>1</v>
      </c>
      <c r="AT597">
        <v>215</v>
      </c>
      <c r="AU597">
        <v>1390</v>
      </c>
    </row>
    <row r="598" spans="1:47" x14ac:dyDescent="0.25">
      <c r="A598" s="1">
        <v>38936</v>
      </c>
      <c r="B598">
        <v>363</v>
      </c>
      <c r="C598">
        <v>30934</v>
      </c>
      <c r="X598">
        <v>0</v>
      </c>
      <c r="Y598">
        <v>957</v>
      </c>
      <c r="Z598">
        <v>0</v>
      </c>
      <c r="AA598">
        <v>210</v>
      </c>
      <c r="AB598">
        <v>0</v>
      </c>
      <c r="AC598">
        <v>0</v>
      </c>
      <c r="AD598">
        <v>0</v>
      </c>
      <c r="AE598">
        <v>0</v>
      </c>
      <c r="AF598">
        <v>0</v>
      </c>
      <c r="AG598">
        <v>0</v>
      </c>
      <c r="AH598">
        <v>0</v>
      </c>
      <c r="AI598">
        <v>0</v>
      </c>
      <c r="AJ598">
        <v>0</v>
      </c>
      <c r="AK598">
        <v>0</v>
      </c>
      <c r="AL598">
        <v>0</v>
      </c>
      <c r="AM598">
        <v>0</v>
      </c>
      <c r="AN598">
        <v>0</v>
      </c>
      <c r="AO598">
        <v>1</v>
      </c>
      <c r="AT598">
        <v>111</v>
      </c>
      <c r="AU598">
        <v>1443</v>
      </c>
    </row>
    <row r="599" spans="1:47" x14ac:dyDescent="0.25">
      <c r="A599" s="1">
        <v>38937</v>
      </c>
      <c r="B599">
        <v>2773</v>
      </c>
      <c r="C599">
        <v>32527</v>
      </c>
      <c r="X599">
        <v>2</v>
      </c>
      <c r="Y599">
        <v>959</v>
      </c>
      <c r="Z599">
        <v>0</v>
      </c>
      <c r="AA599">
        <v>210</v>
      </c>
      <c r="AB599">
        <v>0</v>
      </c>
      <c r="AC599">
        <v>0</v>
      </c>
      <c r="AD599">
        <v>0</v>
      </c>
      <c r="AE599">
        <v>0</v>
      </c>
      <c r="AF599">
        <v>0</v>
      </c>
      <c r="AG599">
        <v>0</v>
      </c>
      <c r="AH599">
        <v>0</v>
      </c>
      <c r="AI599">
        <v>0</v>
      </c>
      <c r="AJ599">
        <v>0</v>
      </c>
      <c r="AK599">
        <v>0</v>
      </c>
      <c r="AL599">
        <v>0</v>
      </c>
      <c r="AM599">
        <v>0</v>
      </c>
      <c r="AN599">
        <v>0</v>
      </c>
      <c r="AO599">
        <v>1</v>
      </c>
      <c r="AT599">
        <v>480</v>
      </c>
      <c r="AU599">
        <v>1408</v>
      </c>
    </row>
    <row r="600" spans="1:47" x14ac:dyDescent="0.25">
      <c r="A600" s="1">
        <v>38938</v>
      </c>
      <c r="B600">
        <v>1741</v>
      </c>
      <c r="C600">
        <v>32970</v>
      </c>
      <c r="X600">
        <v>0</v>
      </c>
      <c r="Y600">
        <v>957</v>
      </c>
      <c r="Z600">
        <v>0</v>
      </c>
      <c r="AA600">
        <v>210</v>
      </c>
      <c r="AB600">
        <v>0</v>
      </c>
      <c r="AC600">
        <v>0</v>
      </c>
      <c r="AD600">
        <v>0</v>
      </c>
      <c r="AE600">
        <v>0</v>
      </c>
      <c r="AF600">
        <v>0</v>
      </c>
      <c r="AG600">
        <v>0</v>
      </c>
      <c r="AH600">
        <v>0</v>
      </c>
      <c r="AI600">
        <v>0</v>
      </c>
      <c r="AJ600">
        <v>0</v>
      </c>
      <c r="AK600">
        <v>0</v>
      </c>
      <c r="AL600">
        <v>0</v>
      </c>
      <c r="AM600">
        <v>0</v>
      </c>
      <c r="AN600">
        <v>1</v>
      </c>
      <c r="AO600">
        <v>2</v>
      </c>
      <c r="AT600">
        <v>305</v>
      </c>
      <c r="AU600">
        <v>1274</v>
      </c>
    </row>
    <row r="601" spans="1:47" x14ac:dyDescent="0.25">
      <c r="A601" s="1">
        <v>38939</v>
      </c>
      <c r="B601">
        <v>8080</v>
      </c>
      <c r="C601">
        <v>37140</v>
      </c>
      <c r="X601">
        <v>25</v>
      </c>
      <c r="Y601">
        <v>982</v>
      </c>
      <c r="Z601">
        <v>0</v>
      </c>
      <c r="AA601">
        <v>210</v>
      </c>
      <c r="AB601">
        <v>0</v>
      </c>
      <c r="AC601">
        <v>0</v>
      </c>
      <c r="AD601">
        <v>0</v>
      </c>
      <c r="AE601">
        <v>0</v>
      </c>
      <c r="AF601">
        <v>0</v>
      </c>
      <c r="AG601">
        <v>0</v>
      </c>
      <c r="AH601">
        <v>0</v>
      </c>
      <c r="AI601">
        <v>0</v>
      </c>
      <c r="AJ601">
        <v>0</v>
      </c>
      <c r="AK601">
        <v>0</v>
      </c>
      <c r="AL601">
        <v>0</v>
      </c>
      <c r="AM601">
        <v>0</v>
      </c>
      <c r="AN601">
        <v>0</v>
      </c>
      <c r="AO601">
        <v>2</v>
      </c>
      <c r="AT601">
        <v>504</v>
      </c>
      <c r="AU601">
        <v>1458</v>
      </c>
    </row>
    <row r="602" spans="1:47" x14ac:dyDescent="0.25">
      <c r="A602" s="1">
        <v>38940</v>
      </c>
      <c r="B602">
        <v>907</v>
      </c>
      <c r="C602">
        <v>33910</v>
      </c>
      <c r="X602">
        <v>0</v>
      </c>
      <c r="Y602">
        <v>982</v>
      </c>
      <c r="Z602">
        <v>0</v>
      </c>
      <c r="AA602">
        <v>210</v>
      </c>
      <c r="AB602">
        <v>0</v>
      </c>
      <c r="AC602">
        <v>0</v>
      </c>
      <c r="AD602">
        <v>0</v>
      </c>
      <c r="AE602">
        <v>0</v>
      </c>
      <c r="AF602">
        <v>0</v>
      </c>
      <c r="AG602">
        <v>0</v>
      </c>
      <c r="AH602">
        <v>0</v>
      </c>
      <c r="AI602">
        <v>0</v>
      </c>
      <c r="AJ602">
        <v>0</v>
      </c>
      <c r="AK602">
        <v>0</v>
      </c>
      <c r="AL602">
        <v>0</v>
      </c>
      <c r="AM602">
        <v>0</v>
      </c>
      <c r="AN602">
        <v>0</v>
      </c>
      <c r="AO602">
        <v>2</v>
      </c>
      <c r="AT602">
        <v>41</v>
      </c>
      <c r="AU602">
        <v>1481</v>
      </c>
    </row>
    <row r="603" spans="1:47" x14ac:dyDescent="0.25">
      <c r="A603" s="1">
        <v>38943</v>
      </c>
      <c r="B603">
        <v>3951</v>
      </c>
      <c r="C603">
        <v>36525</v>
      </c>
      <c r="X603">
        <v>2</v>
      </c>
      <c r="Y603">
        <v>982</v>
      </c>
      <c r="Z603">
        <v>0</v>
      </c>
      <c r="AA603">
        <v>210</v>
      </c>
      <c r="AB603">
        <v>0</v>
      </c>
      <c r="AC603">
        <v>0</v>
      </c>
      <c r="AD603">
        <v>0</v>
      </c>
      <c r="AE603">
        <v>0</v>
      </c>
      <c r="AF603">
        <v>0</v>
      </c>
      <c r="AG603">
        <v>0</v>
      </c>
      <c r="AH603">
        <v>0</v>
      </c>
      <c r="AI603">
        <v>0</v>
      </c>
      <c r="AJ603">
        <v>0</v>
      </c>
      <c r="AK603">
        <v>0</v>
      </c>
      <c r="AL603">
        <v>0</v>
      </c>
      <c r="AM603">
        <v>0</v>
      </c>
      <c r="AN603">
        <v>0</v>
      </c>
      <c r="AO603">
        <v>2</v>
      </c>
      <c r="AT603">
        <v>214</v>
      </c>
      <c r="AU603">
        <v>1439</v>
      </c>
    </row>
    <row r="604" spans="1:47" x14ac:dyDescent="0.25">
      <c r="A604" s="1">
        <v>38944</v>
      </c>
      <c r="B604">
        <v>4589</v>
      </c>
      <c r="C604">
        <v>37207</v>
      </c>
      <c r="X604">
        <v>50</v>
      </c>
      <c r="Y604">
        <v>1032</v>
      </c>
      <c r="Z604">
        <v>0</v>
      </c>
      <c r="AA604">
        <v>210</v>
      </c>
      <c r="AB604">
        <v>0</v>
      </c>
      <c r="AC604">
        <v>0</v>
      </c>
      <c r="AD604">
        <v>0</v>
      </c>
      <c r="AE604">
        <v>0</v>
      </c>
      <c r="AF604">
        <v>0</v>
      </c>
      <c r="AG604">
        <v>0</v>
      </c>
      <c r="AH604">
        <v>0</v>
      </c>
      <c r="AI604">
        <v>0</v>
      </c>
      <c r="AJ604">
        <v>0</v>
      </c>
      <c r="AK604">
        <v>0</v>
      </c>
      <c r="AL604">
        <v>0</v>
      </c>
      <c r="AM604">
        <v>0</v>
      </c>
      <c r="AN604">
        <v>0</v>
      </c>
      <c r="AO604">
        <v>2</v>
      </c>
      <c r="AT604">
        <v>219</v>
      </c>
      <c r="AU604">
        <v>1247</v>
      </c>
    </row>
    <row r="605" spans="1:47" x14ac:dyDescent="0.25">
      <c r="A605" s="1">
        <v>38945</v>
      </c>
      <c r="B605">
        <v>862</v>
      </c>
      <c r="C605">
        <v>34163</v>
      </c>
      <c r="X605">
        <v>1</v>
      </c>
      <c r="Y605">
        <v>930</v>
      </c>
      <c r="Z605">
        <v>0</v>
      </c>
      <c r="AA605">
        <v>210</v>
      </c>
      <c r="AB605">
        <v>0</v>
      </c>
      <c r="AC605">
        <v>0</v>
      </c>
      <c r="AD605">
        <v>0</v>
      </c>
      <c r="AE605">
        <v>0</v>
      </c>
      <c r="AF605">
        <v>0</v>
      </c>
      <c r="AG605">
        <v>0</v>
      </c>
      <c r="AH605">
        <v>0</v>
      </c>
      <c r="AI605">
        <v>0</v>
      </c>
      <c r="AJ605">
        <v>0</v>
      </c>
      <c r="AK605">
        <v>0</v>
      </c>
      <c r="AL605">
        <v>0</v>
      </c>
      <c r="AM605">
        <v>0</v>
      </c>
      <c r="AN605">
        <v>0</v>
      </c>
      <c r="AO605">
        <v>2</v>
      </c>
      <c r="AT605">
        <v>93</v>
      </c>
      <c r="AU605">
        <v>1200</v>
      </c>
    </row>
    <row r="606" spans="1:47" x14ac:dyDescent="0.25">
      <c r="A606" s="1">
        <v>38946</v>
      </c>
      <c r="B606">
        <v>1855</v>
      </c>
      <c r="C606">
        <v>31410</v>
      </c>
      <c r="X606">
        <v>3</v>
      </c>
      <c r="Y606">
        <v>931</v>
      </c>
      <c r="Z606">
        <v>0</v>
      </c>
      <c r="AA606">
        <v>210</v>
      </c>
      <c r="AB606">
        <v>0</v>
      </c>
      <c r="AC606">
        <v>0</v>
      </c>
      <c r="AD606">
        <v>0</v>
      </c>
      <c r="AE606">
        <v>0</v>
      </c>
      <c r="AF606">
        <v>0</v>
      </c>
      <c r="AG606">
        <v>0</v>
      </c>
      <c r="AH606">
        <v>0</v>
      </c>
      <c r="AI606">
        <v>0</v>
      </c>
      <c r="AJ606">
        <v>0</v>
      </c>
      <c r="AK606">
        <v>0</v>
      </c>
      <c r="AL606">
        <v>0</v>
      </c>
      <c r="AM606">
        <v>0</v>
      </c>
      <c r="AN606">
        <v>0</v>
      </c>
      <c r="AO606">
        <v>2</v>
      </c>
      <c r="AT606">
        <v>106</v>
      </c>
      <c r="AU606">
        <v>1262</v>
      </c>
    </row>
    <row r="607" spans="1:47" x14ac:dyDescent="0.25">
      <c r="A607" s="1">
        <v>38947</v>
      </c>
      <c r="B607">
        <v>4836</v>
      </c>
      <c r="C607">
        <v>33948</v>
      </c>
      <c r="X607">
        <v>0</v>
      </c>
      <c r="Y607">
        <v>930</v>
      </c>
      <c r="Z607">
        <v>0</v>
      </c>
      <c r="AA607">
        <v>210</v>
      </c>
      <c r="AB607">
        <v>0</v>
      </c>
      <c r="AC607">
        <v>0</v>
      </c>
      <c r="AD607">
        <v>0</v>
      </c>
      <c r="AE607">
        <v>0</v>
      </c>
      <c r="AF607">
        <v>0</v>
      </c>
      <c r="AG607">
        <v>0</v>
      </c>
      <c r="AH607">
        <v>0</v>
      </c>
      <c r="AI607">
        <v>0</v>
      </c>
      <c r="AJ607">
        <v>0</v>
      </c>
      <c r="AK607">
        <v>0</v>
      </c>
      <c r="AL607">
        <v>0</v>
      </c>
      <c r="AM607">
        <v>0</v>
      </c>
      <c r="AN607">
        <v>0</v>
      </c>
      <c r="AO607">
        <v>2</v>
      </c>
      <c r="AT607">
        <v>104</v>
      </c>
      <c r="AU607">
        <v>1279</v>
      </c>
    </row>
    <row r="608" spans="1:47" x14ac:dyDescent="0.25">
      <c r="A608" s="1">
        <v>38950</v>
      </c>
      <c r="B608">
        <v>1057</v>
      </c>
      <c r="C608">
        <v>34430</v>
      </c>
      <c r="X608">
        <v>0</v>
      </c>
      <c r="Y608">
        <v>929</v>
      </c>
      <c r="Z608">
        <v>0</v>
      </c>
      <c r="AA608">
        <v>210</v>
      </c>
      <c r="AB608">
        <v>0</v>
      </c>
      <c r="AC608">
        <v>0</v>
      </c>
      <c r="AD608">
        <v>0</v>
      </c>
      <c r="AE608">
        <v>0</v>
      </c>
      <c r="AF608">
        <v>0</v>
      </c>
      <c r="AG608">
        <v>0</v>
      </c>
      <c r="AH608">
        <v>0</v>
      </c>
      <c r="AI608">
        <v>0</v>
      </c>
      <c r="AJ608">
        <v>0</v>
      </c>
      <c r="AK608">
        <v>0</v>
      </c>
      <c r="AL608">
        <v>0</v>
      </c>
      <c r="AM608">
        <v>0</v>
      </c>
      <c r="AN608">
        <v>1</v>
      </c>
      <c r="AO608">
        <v>2</v>
      </c>
      <c r="AT608">
        <v>129</v>
      </c>
      <c r="AU608">
        <v>1216</v>
      </c>
    </row>
    <row r="609" spans="1:47" x14ac:dyDescent="0.25">
      <c r="A609" s="1">
        <v>38951</v>
      </c>
      <c r="B609">
        <v>2660</v>
      </c>
      <c r="C609">
        <v>36749</v>
      </c>
      <c r="X609">
        <v>0</v>
      </c>
      <c r="Y609">
        <v>929</v>
      </c>
      <c r="Z609">
        <v>0</v>
      </c>
      <c r="AA609">
        <v>210</v>
      </c>
      <c r="AB609">
        <v>0</v>
      </c>
      <c r="AC609">
        <v>0</v>
      </c>
      <c r="AD609">
        <v>0</v>
      </c>
      <c r="AE609">
        <v>0</v>
      </c>
      <c r="AF609">
        <v>0</v>
      </c>
      <c r="AG609">
        <v>0</v>
      </c>
      <c r="AH609">
        <v>0</v>
      </c>
      <c r="AI609">
        <v>0</v>
      </c>
      <c r="AJ609">
        <v>0</v>
      </c>
      <c r="AK609">
        <v>0</v>
      </c>
      <c r="AL609">
        <v>0</v>
      </c>
      <c r="AM609">
        <v>0</v>
      </c>
      <c r="AN609">
        <v>0</v>
      </c>
      <c r="AO609">
        <v>2</v>
      </c>
      <c r="AT609">
        <v>77</v>
      </c>
      <c r="AU609">
        <v>1265</v>
      </c>
    </row>
    <row r="610" spans="1:47" x14ac:dyDescent="0.25">
      <c r="A610" s="1">
        <v>38952</v>
      </c>
      <c r="B610">
        <v>4157</v>
      </c>
      <c r="C610">
        <v>40734</v>
      </c>
      <c r="X610">
        <v>25</v>
      </c>
      <c r="Y610">
        <v>954</v>
      </c>
      <c r="Z610">
        <v>0</v>
      </c>
      <c r="AA610">
        <v>210</v>
      </c>
      <c r="AB610">
        <v>0</v>
      </c>
      <c r="AC610">
        <v>0</v>
      </c>
      <c r="AD610">
        <v>0</v>
      </c>
      <c r="AE610">
        <v>0</v>
      </c>
      <c r="AF610">
        <v>0</v>
      </c>
      <c r="AG610">
        <v>0</v>
      </c>
      <c r="AH610">
        <v>0</v>
      </c>
      <c r="AI610">
        <v>0</v>
      </c>
      <c r="AJ610">
        <v>0</v>
      </c>
      <c r="AK610">
        <v>0</v>
      </c>
      <c r="AL610">
        <v>0</v>
      </c>
      <c r="AM610">
        <v>0</v>
      </c>
      <c r="AN610">
        <v>0</v>
      </c>
      <c r="AO610">
        <v>2</v>
      </c>
      <c r="AT610">
        <v>59</v>
      </c>
      <c r="AU610">
        <v>1258</v>
      </c>
    </row>
    <row r="611" spans="1:47" x14ac:dyDescent="0.25">
      <c r="A611" s="1">
        <v>38953</v>
      </c>
      <c r="B611">
        <v>1659</v>
      </c>
      <c r="C611">
        <v>42088</v>
      </c>
      <c r="X611">
        <v>0</v>
      </c>
      <c r="Y611">
        <v>929</v>
      </c>
      <c r="Z611">
        <v>0</v>
      </c>
      <c r="AA611">
        <v>210</v>
      </c>
      <c r="AB611">
        <v>0</v>
      </c>
      <c r="AC611">
        <v>0</v>
      </c>
      <c r="AD611">
        <v>0</v>
      </c>
      <c r="AE611">
        <v>0</v>
      </c>
      <c r="AF611">
        <v>0</v>
      </c>
      <c r="AG611">
        <v>0</v>
      </c>
      <c r="AH611">
        <v>0</v>
      </c>
      <c r="AI611">
        <v>0</v>
      </c>
      <c r="AJ611">
        <v>0</v>
      </c>
      <c r="AK611">
        <v>0</v>
      </c>
      <c r="AL611">
        <v>0</v>
      </c>
      <c r="AM611">
        <v>0</v>
      </c>
      <c r="AN611">
        <v>0</v>
      </c>
      <c r="AO611">
        <v>2</v>
      </c>
      <c r="AT611">
        <v>103</v>
      </c>
      <c r="AU611">
        <v>1291</v>
      </c>
    </row>
    <row r="612" spans="1:47" x14ac:dyDescent="0.25">
      <c r="A612" s="1">
        <v>38954</v>
      </c>
      <c r="B612">
        <v>293</v>
      </c>
      <c r="C612">
        <v>42005</v>
      </c>
      <c r="X612">
        <v>0</v>
      </c>
      <c r="Y612">
        <v>904</v>
      </c>
      <c r="Z612">
        <v>0</v>
      </c>
      <c r="AA612">
        <v>210</v>
      </c>
      <c r="AB612">
        <v>0</v>
      </c>
      <c r="AC612">
        <v>0</v>
      </c>
      <c r="AD612">
        <v>0</v>
      </c>
      <c r="AE612">
        <v>0</v>
      </c>
      <c r="AF612">
        <v>0</v>
      </c>
      <c r="AG612">
        <v>0</v>
      </c>
      <c r="AH612">
        <v>0</v>
      </c>
      <c r="AI612">
        <v>0</v>
      </c>
      <c r="AJ612">
        <v>0</v>
      </c>
      <c r="AK612">
        <v>0</v>
      </c>
      <c r="AL612">
        <v>0</v>
      </c>
      <c r="AM612">
        <v>0</v>
      </c>
      <c r="AN612">
        <v>0</v>
      </c>
      <c r="AO612">
        <v>2</v>
      </c>
      <c r="AT612">
        <v>36</v>
      </c>
      <c r="AU612">
        <v>1246</v>
      </c>
    </row>
    <row r="613" spans="1:47" x14ac:dyDescent="0.25">
      <c r="A613" s="1">
        <v>38957</v>
      </c>
      <c r="B613">
        <v>648</v>
      </c>
      <c r="C613">
        <v>41950</v>
      </c>
      <c r="X613">
        <v>25</v>
      </c>
      <c r="Y613">
        <v>929</v>
      </c>
      <c r="Z613">
        <v>0</v>
      </c>
      <c r="AA613">
        <v>210</v>
      </c>
      <c r="AB613">
        <v>0</v>
      </c>
      <c r="AC613">
        <v>0</v>
      </c>
      <c r="AD613">
        <v>0</v>
      </c>
      <c r="AE613">
        <v>0</v>
      </c>
      <c r="AF613">
        <v>0</v>
      </c>
      <c r="AG613">
        <v>0</v>
      </c>
      <c r="AH613">
        <v>0</v>
      </c>
      <c r="AI613">
        <v>0</v>
      </c>
      <c r="AJ613">
        <v>0</v>
      </c>
      <c r="AK613">
        <v>0</v>
      </c>
      <c r="AL613">
        <v>0</v>
      </c>
      <c r="AM613">
        <v>0</v>
      </c>
      <c r="AN613">
        <v>0</v>
      </c>
      <c r="AO613">
        <v>2</v>
      </c>
      <c r="AT613">
        <v>84</v>
      </c>
      <c r="AU613">
        <v>1310</v>
      </c>
    </row>
    <row r="614" spans="1:47" x14ac:dyDescent="0.25">
      <c r="A614" s="1">
        <v>38958</v>
      </c>
      <c r="B614">
        <v>2261</v>
      </c>
      <c r="C614">
        <v>43376</v>
      </c>
      <c r="X614">
        <v>27</v>
      </c>
      <c r="Y614">
        <v>904</v>
      </c>
      <c r="Z614">
        <v>0</v>
      </c>
      <c r="AA614">
        <v>210</v>
      </c>
      <c r="AB614">
        <v>0</v>
      </c>
      <c r="AC614">
        <v>0</v>
      </c>
      <c r="AD614">
        <v>0</v>
      </c>
      <c r="AE614">
        <v>0</v>
      </c>
      <c r="AF614">
        <v>0</v>
      </c>
      <c r="AG614">
        <v>0</v>
      </c>
      <c r="AH614">
        <v>0</v>
      </c>
      <c r="AI614">
        <v>0</v>
      </c>
      <c r="AJ614">
        <v>0</v>
      </c>
      <c r="AK614">
        <v>0</v>
      </c>
      <c r="AL614">
        <v>0</v>
      </c>
      <c r="AM614">
        <v>0</v>
      </c>
      <c r="AN614">
        <v>0</v>
      </c>
      <c r="AO614">
        <v>2</v>
      </c>
      <c r="AT614">
        <v>182</v>
      </c>
      <c r="AU614">
        <v>1291</v>
      </c>
    </row>
    <row r="615" spans="1:47" x14ac:dyDescent="0.25">
      <c r="A615" s="1">
        <v>38959</v>
      </c>
      <c r="B615">
        <v>1775</v>
      </c>
      <c r="C615">
        <v>44934</v>
      </c>
      <c r="X615">
        <v>24</v>
      </c>
      <c r="Y615">
        <v>903</v>
      </c>
      <c r="Z615">
        <v>0</v>
      </c>
      <c r="AA615">
        <v>210</v>
      </c>
      <c r="AB615">
        <v>0</v>
      </c>
      <c r="AC615">
        <v>0</v>
      </c>
      <c r="AD615">
        <v>0</v>
      </c>
      <c r="AE615">
        <v>0</v>
      </c>
      <c r="AF615">
        <v>0</v>
      </c>
      <c r="AG615">
        <v>0</v>
      </c>
      <c r="AH615">
        <v>0</v>
      </c>
      <c r="AI615">
        <v>0</v>
      </c>
      <c r="AJ615">
        <v>0</v>
      </c>
      <c r="AK615">
        <v>0</v>
      </c>
      <c r="AL615">
        <v>0</v>
      </c>
      <c r="AM615">
        <v>0</v>
      </c>
      <c r="AN615">
        <v>0</v>
      </c>
      <c r="AO615">
        <v>2</v>
      </c>
      <c r="AT615">
        <v>79</v>
      </c>
      <c r="AU615">
        <v>1257</v>
      </c>
    </row>
    <row r="616" spans="1:47" x14ac:dyDescent="0.25">
      <c r="A616" s="1">
        <v>38960</v>
      </c>
      <c r="B616">
        <v>835</v>
      </c>
      <c r="C616">
        <v>45474</v>
      </c>
      <c r="X616">
        <v>0</v>
      </c>
      <c r="Y616">
        <v>878</v>
      </c>
      <c r="Z616">
        <v>0</v>
      </c>
      <c r="AA616">
        <v>210</v>
      </c>
      <c r="AB616">
        <v>0</v>
      </c>
      <c r="AC616">
        <v>0</v>
      </c>
      <c r="AD616">
        <v>0</v>
      </c>
      <c r="AE616">
        <v>0</v>
      </c>
      <c r="AF616">
        <v>0</v>
      </c>
      <c r="AG616">
        <v>0</v>
      </c>
      <c r="AH616">
        <v>0</v>
      </c>
      <c r="AI616">
        <v>0</v>
      </c>
      <c r="AJ616">
        <v>0</v>
      </c>
      <c r="AK616">
        <v>0</v>
      </c>
      <c r="AL616">
        <v>0</v>
      </c>
      <c r="AM616">
        <v>0</v>
      </c>
      <c r="AN616">
        <v>1</v>
      </c>
      <c r="AO616">
        <v>3</v>
      </c>
      <c r="AT616">
        <v>96</v>
      </c>
      <c r="AU616">
        <v>1318</v>
      </c>
    </row>
    <row r="617" spans="1:47" x14ac:dyDescent="0.25">
      <c r="A617" s="1">
        <v>38961</v>
      </c>
      <c r="B617">
        <v>736</v>
      </c>
      <c r="C617">
        <v>45926</v>
      </c>
      <c r="X617">
        <v>26</v>
      </c>
      <c r="Y617">
        <v>879</v>
      </c>
      <c r="Z617">
        <v>0</v>
      </c>
      <c r="AA617">
        <v>210</v>
      </c>
      <c r="AB617">
        <v>0</v>
      </c>
      <c r="AC617">
        <v>0</v>
      </c>
      <c r="AD617">
        <v>0</v>
      </c>
      <c r="AE617">
        <v>0</v>
      </c>
      <c r="AF617">
        <v>0</v>
      </c>
      <c r="AG617">
        <v>0</v>
      </c>
      <c r="AH617">
        <v>0</v>
      </c>
      <c r="AI617">
        <v>0</v>
      </c>
      <c r="AJ617">
        <v>0</v>
      </c>
      <c r="AK617">
        <v>0</v>
      </c>
      <c r="AL617">
        <v>0</v>
      </c>
      <c r="AM617">
        <v>0</v>
      </c>
      <c r="AN617">
        <v>0</v>
      </c>
      <c r="AO617">
        <v>3</v>
      </c>
      <c r="AT617">
        <v>83</v>
      </c>
      <c r="AU617">
        <v>1317</v>
      </c>
    </row>
    <row r="618" spans="1:47" x14ac:dyDescent="0.25">
      <c r="A618" s="1">
        <v>38965</v>
      </c>
      <c r="B618">
        <v>380</v>
      </c>
      <c r="C618">
        <v>45702</v>
      </c>
      <c r="X618">
        <v>1</v>
      </c>
      <c r="Y618">
        <v>880</v>
      </c>
      <c r="Z618">
        <v>0</v>
      </c>
      <c r="AA618">
        <v>210</v>
      </c>
      <c r="AB618">
        <v>0</v>
      </c>
      <c r="AC618">
        <v>0</v>
      </c>
      <c r="AD618">
        <v>0</v>
      </c>
      <c r="AE618">
        <v>0</v>
      </c>
      <c r="AF618">
        <v>0</v>
      </c>
      <c r="AG618">
        <v>0</v>
      </c>
      <c r="AH618">
        <v>0</v>
      </c>
      <c r="AI618">
        <v>0</v>
      </c>
      <c r="AJ618">
        <v>0</v>
      </c>
      <c r="AK618">
        <v>0</v>
      </c>
      <c r="AL618">
        <v>0</v>
      </c>
      <c r="AM618">
        <v>0</v>
      </c>
      <c r="AN618">
        <v>0</v>
      </c>
      <c r="AO618">
        <v>3</v>
      </c>
      <c r="AT618">
        <v>20</v>
      </c>
      <c r="AU618">
        <v>1327</v>
      </c>
    </row>
    <row r="619" spans="1:47" x14ac:dyDescent="0.25">
      <c r="A619" s="1">
        <v>38966</v>
      </c>
      <c r="B619">
        <v>1057</v>
      </c>
      <c r="C619">
        <v>46478</v>
      </c>
      <c r="X619">
        <v>1</v>
      </c>
      <c r="Y619">
        <v>856</v>
      </c>
      <c r="Z619">
        <v>0</v>
      </c>
      <c r="AA619">
        <v>210</v>
      </c>
      <c r="AB619">
        <v>0</v>
      </c>
      <c r="AC619">
        <v>0</v>
      </c>
      <c r="AD619">
        <v>0</v>
      </c>
      <c r="AE619">
        <v>0</v>
      </c>
      <c r="AF619">
        <v>0</v>
      </c>
      <c r="AG619">
        <v>0</v>
      </c>
      <c r="AH619">
        <v>0</v>
      </c>
      <c r="AI619">
        <v>0</v>
      </c>
      <c r="AJ619">
        <v>0</v>
      </c>
      <c r="AK619">
        <v>0</v>
      </c>
      <c r="AL619">
        <v>0</v>
      </c>
      <c r="AM619">
        <v>0</v>
      </c>
      <c r="AN619">
        <v>0</v>
      </c>
      <c r="AO619">
        <v>3</v>
      </c>
      <c r="AT619">
        <v>308</v>
      </c>
      <c r="AU619">
        <v>1472</v>
      </c>
    </row>
    <row r="620" spans="1:47" x14ac:dyDescent="0.25">
      <c r="A620" s="1">
        <v>38967</v>
      </c>
      <c r="B620">
        <v>1050</v>
      </c>
      <c r="C620">
        <v>46583</v>
      </c>
      <c r="X620">
        <v>2</v>
      </c>
      <c r="Y620">
        <v>858</v>
      </c>
      <c r="Z620">
        <v>0</v>
      </c>
      <c r="AA620">
        <v>210</v>
      </c>
      <c r="AB620">
        <v>0</v>
      </c>
      <c r="AC620">
        <v>0</v>
      </c>
      <c r="AD620">
        <v>0</v>
      </c>
      <c r="AE620">
        <v>0</v>
      </c>
      <c r="AF620">
        <v>0</v>
      </c>
      <c r="AG620">
        <v>0</v>
      </c>
      <c r="AH620">
        <v>0</v>
      </c>
      <c r="AI620">
        <v>0</v>
      </c>
      <c r="AJ620">
        <v>0</v>
      </c>
      <c r="AK620">
        <v>0</v>
      </c>
      <c r="AL620">
        <v>0</v>
      </c>
      <c r="AM620">
        <v>0</v>
      </c>
      <c r="AN620">
        <v>0</v>
      </c>
      <c r="AO620">
        <v>3</v>
      </c>
      <c r="AT620">
        <v>210</v>
      </c>
      <c r="AU620">
        <v>1472</v>
      </c>
    </row>
    <row r="621" spans="1:47" x14ac:dyDescent="0.25">
      <c r="A621" s="1">
        <v>38968</v>
      </c>
      <c r="B621">
        <v>407</v>
      </c>
      <c r="C621">
        <v>46530</v>
      </c>
      <c r="X621">
        <v>2</v>
      </c>
      <c r="Y621">
        <v>859</v>
      </c>
      <c r="Z621">
        <v>0</v>
      </c>
      <c r="AA621">
        <v>210</v>
      </c>
      <c r="AB621">
        <v>0</v>
      </c>
      <c r="AC621">
        <v>0</v>
      </c>
      <c r="AD621">
        <v>0</v>
      </c>
      <c r="AE621">
        <v>0</v>
      </c>
      <c r="AF621">
        <v>0</v>
      </c>
      <c r="AG621">
        <v>0</v>
      </c>
      <c r="AH621">
        <v>0</v>
      </c>
      <c r="AI621">
        <v>0</v>
      </c>
      <c r="AJ621">
        <v>0</v>
      </c>
      <c r="AK621">
        <v>0</v>
      </c>
      <c r="AL621">
        <v>0</v>
      </c>
      <c r="AM621">
        <v>0</v>
      </c>
      <c r="AN621">
        <v>0</v>
      </c>
      <c r="AO621">
        <v>3</v>
      </c>
      <c r="AT621">
        <v>131</v>
      </c>
      <c r="AU621">
        <v>1492</v>
      </c>
    </row>
    <row r="622" spans="1:47" x14ac:dyDescent="0.25">
      <c r="A622" s="1">
        <v>38971</v>
      </c>
      <c r="B622">
        <v>994</v>
      </c>
      <c r="C622">
        <v>46814</v>
      </c>
      <c r="X622">
        <v>0</v>
      </c>
      <c r="Y622">
        <v>833</v>
      </c>
      <c r="Z622">
        <v>0</v>
      </c>
      <c r="AA622">
        <v>210</v>
      </c>
      <c r="AB622">
        <v>0</v>
      </c>
      <c r="AC622">
        <v>0</v>
      </c>
      <c r="AD622">
        <v>0</v>
      </c>
      <c r="AE622">
        <v>0</v>
      </c>
      <c r="AF622">
        <v>0</v>
      </c>
      <c r="AG622">
        <v>0</v>
      </c>
      <c r="AH622">
        <v>0</v>
      </c>
      <c r="AI622">
        <v>0</v>
      </c>
      <c r="AJ622">
        <v>0</v>
      </c>
      <c r="AK622">
        <v>0</v>
      </c>
      <c r="AL622">
        <v>0</v>
      </c>
      <c r="AM622">
        <v>0</v>
      </c>
      <c r="AN622">
        <v>0</v>
      </c>
      <c r="AO622">
        <v>3</v>
      </c>
      <c r="AT622">
        <v>245</v>
      </c>
      <c r="AU622">
        <v>1396</v>
      </c>
    </row>
    <row r="623" spans="1:47" x14ac:dyDescent="0.25">
      <c r="A623" s="1">
        <v>38972</v>
      </c>
      <c r="B623">
        <v>828</v>
      </c>
      <c r="C623">
        <v>46956</v>
      </c>
      <c r="X623">
        <v>26</v>
      </c>
      <c r="Y623">
        <v>858</v>
      </c>
      <c r="Z623">
        <v>0</v>
      </c>
      <c r="AA623">
        <v>210</v>
      </c>
      <c r="AB623">
        <v>0</v>
      </c>
      <c r="AC623">
        <v>0</v>
      </c>
      <c r="AD623">
        <v>0</v>
      </c>
      <c r="AE623">
        <v>0</v>
      </c>
      <c r="AF623">
        <v>0</v>
      </c>
      <c r="AG623">
        <v>0</v>
      </c>
      <c r="AH623">
        <v>0</v>
      </c>
      <c r="AI623">
        <v>0</v>
      </c>
      <c r="AJ623">
        <v>0</v>
      </c>
      <c r="AK623">
        <v>0</v>
      </c>
      <c r="AL623">
        <v>0</v>
      </c>
      <c r="AM623">
        <v>0</v>
      </c>
      <c r="AN623">
        <v>0</v>
      </c>
      <c r="AO623">
        <v>3</v>
      </c>
      <c r="AT623">
        <v>152</v>
      </c>
      <c r="AU623">
        <v>1366</v>
      </c>
    </row>
    <row r="624" spans="1:47" x14ac:dyDescent="0.25">
      <c r="A624" s="1">
        <v>38973</v>
      </c>
      <c r="B624">
        <v>977</v>
      </c>
      <c r="C624">
        <v>47598</v>
      </c>
      <c r="X624">
        <v>30</v>
      </c>
      <c r="Y624">
        <v>888</v>
      </c>
      <c r="Z624">
        <v>0</v>
      </c>
      <c r="AA624">
        <v>210</v>
      </c>
      <c r="AB624">
        <v>0</v>
      </c>
      <c r="AC624">
        <v>0</v>
      </c>
      <c r="AD624">
        <v>0</v>
      </c>
      <c r="AE624">
        <v>0</v>
      </c>
      <c r="AF624">
        <v>0</v>
      </c>
      <c r="AG624">
        <v>0</v>
      </c>
      <c r="AH624">
        <v>0</v>
      </c>
      <c r="AI624">
        <v>0</v>
      </c>
      <c r="AJ624">
        <v>0</v>
      </c>
      <c r="AK624">
        <v>0</v>
      </c>
      <c r="AL624">
        <v>0</v>
      </c>
      <c r="AM624">
        <v>0</v>
      </c>
      <c r="AN624">
        <v>0</v>
      </c>
      <c r="AO624">
        <v>3</v>
      </c>
      <c r="AT624">
        <v>83</v>
      </c>
      <c r="AU624">
        <v>1401</v>
      </c>
    </row>
    <row r="625" spans="1:47" x14ac:dyDescent="0.25">
      <c r="A625" s="1">
        <v>38974</v>
      </c>
      <c r="B625">
        <v>462</v>
      </c>
      <c r="C625">
        <v>47933</v>
      </c>
      <c r="X625">
        <v>25</v>
      </c>
      <c r="Y625">
        <v>858</v>
      </c>
      <c r="Z625">
        <v>0</v>
      </c>
      <c r="AA625">
        <v>210</v>
      </c>
      <c r="AB625">
        <v>0</v>
      </c>
      <c r="AC625">
        <v>0</v>
      </c>
      <c r="AD625">
        <v>0</v>
      </c>
      <c r="AE625">
        <v>0</v>
      </c>
      <c r="AF625">
        <v>0</v>
      </c>
      <c r="AG625">
        <v>0</v>
      </c>
      <c r="AH625">
        <v>0</v>
      </c>
      <c r="AI625">
        <v>0</v>
      </c>
      <c r="AJ625">
        <v>0</v>
      </c>
      <c r="AK625">
        <v>0</v>
      </c>
      <c r="AL625">
        <v>0</v>
      </c>
      <c r="AM625">
        <v>0</v>
      </c>
      <c r="AN625">
        <v>0</v>
      </c>
      <c r="AO625">
        <v>3</v>
      </c>
      <c r="AT625">
        <v>340</v>
      </c>
      <c r="AU625">
        <v>1500</v>
      </c>
    </row>
    <row r="626" spans="1:47" x14ac:dyDescent="0.25">
      <c r="A626" s="1">
        <v>38975</v>
      </c>
      <c r="B626">
        <v>3546</v>
      </c>
      <c r="C626">
        <v>50627</v>
      </c>
      <c r="X626">
        <v>0</v>
      </c>
      <c r="Y626">
        <v>858</v>
      </c>
      <c r="Z626">
        <v>0</v>
      </c>
      <c r="AA626">
        <v>210</v>
      </c>
      <c r="AB626">
        <v>0</v>
      </c>
      <c r="AC626">
        <v>0</v>
      </c>
      <c r="AD626">
        <v>0</v>
      </c>
      <c r="AE626">
        <v>0</v>
      </c>
      <c r="AF626">
        <v>0</v>
      </c>
      <c r="AG626">
        <v>0</v>
      </c>
      <c r="AH626">
        <v>0</v>
      </c>
      <c r="AI626">
        <v>0</v>
      </c>
      <c r="AJ626">
        <v>0</v>
      </c>
      <c r="AK626">
        <v>0</v>
      </c>
      <c r="AL626">
        <v>0</v>
      </c>
      <c r="AM626">
        <v>0</v>
      </c>
      <c r="AN626">
        <v>0</v>
      </c>
      <c r="AO626">
        <v>3</v>
      </c>
      <c r="AT626">
        <v>220</v>
      </c>
      <c r="AU626">
        <v>1603</v>
      </c>
    </row>
    <row r="627" spans="1:47" x14ac:dyDescent="0.25">
      <c r="A627" s="1">
        <v>38978</v>
      </c>
      <c r="B627">
        <v>6712</v>
      </c>
      <c r="C627">
        <v>52849</v>
      </c>
      <c r="X627">
        <v>1</v>
      </c>
      <c r="Y627">
        <v>736</v>
      </c>
      <c r="Z627">
        <v>0</v>
      </c>
      <c r="AA627">
        <v>210</v>
      </c>
      <c r="AB627">
        <v>0</v>
      </c>
      <c r="AC627">
        <v>0</v>
      </c>
      <c r="AD627">
        <v>0</v>
      </c>
      <c r="AE627">
        <v>0</v>
      </c>
      <c r="AF627">
        <v>0</v>
      </c>
      <c r="AG627">
        <v>0</v>
      </c>
      <c r="AH627">
        <v>0</v>
      </c>
      <c r="AI627">
        <v>0</v>
      </c>
      <c r="AJ627">
        <v>0</v>
      </c>
      <c r="AK627">
        <v>0</v>
      </c>
      <c r="AL627">
        <v>0</v>
      </c>
      <c r="AM627">
        <v>0</v>
      </c>
      <c r="AN627">
        <v>0</v>
      </c>
      <c r="AO627">
        <v>2</v>
      </c>
      <c r="AT627">
        <v>185</v>
      </c>
      <c r="AU627">
        <v>1608</v>
      </c>
    </row>
    <row r="628" spans="1:47" x14ac:dyDescent="0.25">
      <c r="A628" s="1">
        <v>38979</v>
      </c>
      <c r="B628">
        <v>2758</v>
      </c>
      <c r="C628">
        <v>49654</v>
      </c>
      <c r="X628">
        <v>1</v>
      </c>
      <c r="Y628">
        <v>737</v>
      </c>
      <c r="Z628">
        <v>0</v>
      </c>
      <c r="AA628">
        <v>210</v>
      </c>
      <c r="AB628">
        <v>0</v>
      </c>
      <c r="AC628">
        <v>0</v>
      </c>
      <c r="AD628">
        <v>0</v>
      </c>
      <c r="AE628">
        <v>0</v>
      </c>
      <c r="AF628">
        <v>0</v>
      </c>
      <c r="AG628">
        <v>0</v>
      </c>
      <c r="AH628">
        <v>0</v>
      </c>
      <c r="AI628">
        <v>0</v>
      </c>
      <c r="AJ628">
        <v>0</v>
      </c>
      <c r="AK628">
        <v>0</v>
      </c>
      <c r="AL628">
        <v>0</v>
      </c>
      <c r="AM628">
        <v>0</v>
      </c>
      <c r="AN628">
        <v>0</v>
      </c>
      <c r="AO628">
        <v>2</v>
      </c>
      <c r="AT628">
        <v>288</v>
      </c>
      <c r="AU628">
        <v>1538</v>
      </c>
    </row>
    <row r="629" spans="1:47" x14ac:dyDescent="0.25">
      <c r="A629" s="1">
        <v>38980</v>
      </c>
      <c r="B629">
        <v>534</v>
      </c>
      <c r="C629">
        <v>49303</v>
      </c>
      <c r="X629">
        <v>0</v>
      </c>
      <c r="Y629">
        <v>737</v>
      </c>
      <c r="Z629">
        <v>0</v>
      </c>
      <c r="AA629">
        <v>210</v>
      </c>
      <c r="AB629">
        <v>0</v>
      </c>
      <c r="AC629">
        <v>0</v>
      </c>
      <c r="AD629">
        <v>0</v>
      </c>
      <c r="AE629">
        <v>0</v>
      </c>
      <c r="AF629">
        <v>0</v>
      </c>
      <c r="AG629">
        <v>0</v>
      </c>
      <c r="AH629">
        <v>0</v>
      </c>
      <c r="AI629">
        <v>0</v>
      </c>
      <c r="AJ629">
        <v>0</v>
      </c>
      <c r="AK629">
        <v>0</v>
      </c>
      <c r="AL629">
        <v>0</v>
      </c>
      <c r="AM629">
        <v>0</v>
      </c>
      <c r="AN629">
        <v>0</v>
      </c>
      <c r="AO629">
        <v>2</v>
      </c>
      <c r="AT629">
        <v>98</v>
      </c>
      <c r="AU629">
        <v>1556</v>
      </c>
    </row>
    <row r="630" spans="1:47" x14ac:dyDescent="0.25">
      <c r="A630" s="1">
        <v>38981</v>
      </c>
      <c r="B630">
        <v>447</v>
      </c>
      <c r="C630">
        <v>47154</v>
      </c>
      <c r="X630">
        <v>0</v>
      </c>
      <c r="Y630">
        <v>737</v>
      </c>
      <c r="Z630">
        <v>0</v>
      </c>
      <c r="AA630">
        <v>210</v>
      </c>
      <c r="AB630">
        <v>0</v>
      </c>
      <c r="AC630">
        <v>0</v>
      </c>
      <c r="AD630">
        <v>0</v>
      </c>
      <c r="AE630">
        <v>0</v>
      </c>
      <c r="AF630">
        <v>0</v>
      </c>
      <c r="AG630">
        <v>0</v>
      </c>
      <c r="AH630">
        <v>0</v>
      </c>
      <c r="AI630">
        <v>0</v>
      </c>
      <c r="AJ630">
        <v>0</v>
      </c>
      <c r="AK630">
        <v>0</v>
      </c>
      <c r="AL630">
        <v>0</v>
      </c>
      <c r="AM630">
        <v>0</v>
      </c>
      <c r="AN630">
        <v>0</v>
      </c>
      <c r="AO630">
        <v>2</v>
      </c>
      <c r="AT630">
        <v>105</v>
      </c>
      <c r="AU630">
        <v>1402</v>
      </c>
    </row>
    <row r="631" spans="1:47" x14ac:dyDescent="0.25">
      <c r="A631" s="1">
        <v>38982</v>
      </c>
      <c r="B631">
        <v>2693</v>
      </c>
      <c r="C631">
        <v>49858</v>
      </c>
      <c r="X631">
        <v>0</v>
      </c>
      <c r="Y631">
        <v>737</v>
      </c>
      <c r="Z631">
        <v>0</v>
      </c>
      <c r="AA631">
        <v>210</v>
      </c>
      <c r="AB631">
        <v>0</v>
      </c>
      <c r="AC631">
        <v>0</v>
      </c>
      <c r="AD631">
        <v>0</v>
      </c>
      <c r="AE631">
        <v>0</v>
      </c>
      <c r="AF631">
        <v>0</v>
      </c>
      <c r="AG631">
        <v>0</v>
      </c>
      <c r="AH631">
        <v>0</v>
      </c>
      <c r="AI631">
        <v>0</v>
      </c>
      <c r="AJ631">
        <v>0</v>
      </c>
      <c r="AK631">
        <v>0</v>
      </c>
      <c r="AL631">
        <v>0</v>
      </c>
      <c r="AM631">
        <v>0</v>
      </c>
      <c r="AN631">
        <v>0</v>
      </c>
      <c r="AO631">
        <v>2</v>
      </c>
      <c r="AT631">
        <v>112</v>
      </c>
      <c r="AU631">
        <v>1372</v>
      </c>
    </row>
    <row r="632" spans="1:47" x14ac:dyDescent="0.25">
      <c r="A632" s="1">
        <v>38985</v>
      </c>
      <c r="B632">
        <v>523</v>
      </c>
      <c r="C632">
        <v>49724</v>
      </c>
      <c r="X632">
        <v>25</v>
      </c>
      <c r="Y632">
        <v>762</v>
      </c>
      <c r="Z632">
        <v>0</v>
      </c>
      <c r="AA632">
        <v>210</v>
      </c>
      <c r="AB632">
        <v>0</v>
      </c>
      <c r="AC632">
        <v>0</v>
      </c>
      <c r="AD632">
        <v>0</v>
      </c>
      <c r="AE632">
        <v>0</v>
      </c>
      <c r="AF632">
        <v>0</v>
      </c>
      <c r="AG632">
        <v>0</v>
      </c>
      <c r="AH632">
        <v>0</v>
      </c>
      <c r="AI632">
        <v>0</v>
      </c>
      <c r="AJ632">
        <v>0</v>
      </c>
      <c r="AK632">
        <v>0</v>
      </c>
      <c r="AL632">
        <v>0</v>
      </c>
      <c r="AM632">
        <v>0</v>
      </c>
      <c r="AN632">
        <v>0</v>
      </c>
      <c r="AO632">
        <v>2</v>
      </c>
      <c r="AT632">
        <v>80</v>
      </c>
      <c r="AU632">
        <v>1422</v>
      </c>
    </row>
    <row r="633" spans="1:47" x14ac:dyDescent="0.25">
      <c r="A633" s="1">
        <v>38986</v>
      </c>
      <c r="B633">
        <v>4319</v>
      </c>
      <c r="C633">
        <v>53755</v>
      </c>
      <c r="X633">
        <v>0</v>
      </c>
      <c r="Y633">
        <v>762</v>
      </c>
      <c r="Z633">
        <v>0</v>
      </c>
      <c r="AA633">
        <v>210</v>
      </c>
      <c r="AB633">
        <v>0</v>
      </c>
      <c r="AC633">
        <v>0</v>
      </c>
      <c r="AD633">
        <v>0</v>
      </c>
      <c r="AE633">
        <v>0</v>
      </c>
      <c r="AF633">
        <v>0</v>
      </c>
      <c r="AG633">
        <v>0</v>
      </c>
      <c r="AH633">
        <v>0</v>
      </c>
      <c r="AI633">
        <v>0</v>
      </c>
      <c r="AJ633">
        <v>0</v>
      </c>
      <c r="AK633">
        <v>0</v>
      </c>
      <c r="AL633">
        <v>0</v>
      </c>
      <c r="AM633">
        <v>0</v>
      </c>
      <c r="AN633">
        <v>0</v>
      </c>
      <c r="AO633">
        <v>2</v>
      </c>
      <c r="AT633">
        <v>75</v>
      </c>
      <c r="AU633">
        <v>1487</v>
      </c>
    </row>
    <row r="634" spans="1:47" x14ac:dyDescent="0.25">
      <c r="A634" s="1">
        <v>38987</v>
      </c>
      <c r="B634">
        <v>586</v>
      </c>
      <c r="C634">
        <v>54175</v>
      </c>
      <c r="X634">
        <v>0</v>
      </c>
      <c r="Y634">
        <v>762</v>
      </c>
      <c r="Z634">
        <v>0</v>
      </c>
      <c r="AA634">
        <v>210</v>
      </c>
      <c r="AB634">
        <v>0</v>
      </c>
      <c r="AC634">
        <v>0</v>
      </c>
      <c r="AD634">
        <v>0</v>
      </c>
      <c r="AE634">
        <v>0</v>
      </c>
      <c r="AF634">
        <v>0</v>
      </c>
      <c r="AG634">
        <v>0</v>
      </c>
      <c r="AH634">
        <v>0</v>
      </c>
      <c r="AI634">
        <v>0</v>
      </c>
      <c r="AJ634">
        <v>0</v>
      </c>
      <c r="AK634">
        <v>0</v>
      </c>
      <c r="AL634">
        <v>0</v>
      </c>
      <c r="AM634">
        <v>0</v>
      </c>
      <c r="AN634">
        <v>0</v>
      </c>
      <c r="AO634">
        <v>2</v>
      </c>
      <c r="AT634">
        <v>80</v>
      </c>
      <c r="AU634">
        <v>1507</v>
      </c>
    </row>
    <row r="635" spans="1:47" x14ac:dyDescent="0.25">
      <c r="A635" s="1">
        <v>38988</v>
      </c>
      <c r="B635">
        <v>1714</v>
      </c>
      <c r="C635">
        <v>54914</v>
      </c>
      <c r="X635">
        <v>0</v>
      </c>
      <c r="Y635">
        <v>737</v>
      </c>
      <c r="Z635">
        <v>0</v>
      </c>
      <c r="AA635">
        <v>210</v>
      </c>
      <c r="AB635">
        <v>0</v>
      </c>
      <c r="AC635">
        <v>0</v>
      </c>
      <c r="AD635">
        <v>0</v>
      </c>
      <c r="AE635">
        <v>0</v>
      </c>
      <c r="AF635">
        <v>0</v>
      </c>
      <c r="AG635">
        <v>0</v>
      </c>
      <c r="AH635">
        <v>0</v>
      </c>
      <c r="AI635">
        <v>0</v>
      </c>
      <c r="AJ635">
        <v>0</v>
      </c>
      <c r="AK635">
        <v>0</v>
      </c>
      <c r="AL635">
        <v>0</v>
      </c>
      <c r="AM635">
        <v>0</v>
      </c>
      <c r="AN635">
        <v>0</v>
      </c>
      <c r="AO635">
        <v>2</v>
      </c>
      <c r="AT635">
        <v>126</v>
      </c>
      <c r="AU635">
        <v>1433</v>
      </c>
    </row>
    <row r="636" spans="1:47" x14ac:dyDescent="0.25">
      <c r="A636" s="1">
        <v>38989</v>
      </c>
      <c r="B636">
        <v>1192</v>
      </c>
      <c r="C636">
        <v>54872</v>
      </c>
      <c r="X636">
        <v>0</v>
      </c>
      <c r="Y636">
        <v>737</v>
      </c>
      <c r="Z636">
        <v>0</v>
      </c>
      <c r="AA636">
        <v>210</v>
      </c>
      <c r="AB636">
        <v>0</v>
      </c>
      <c r="AC636">
        <v>0</v>
      </c>
      <c r="AD636">
        <v>0</v>
      </c>
      <c r="AE636">
        <v>0</v>
      </c>
      <c r="AF636">
        <v>0</v>
      </c>
      <c r="AG636">
        <v>0</v>
      </c>
      <c r="AH636">
        <v>0</v>
      </c>
      <c r="AI636">
        <v>0</v>
      </c>
      <c r="AJ636">
        <v>0</v>
      </c>
      <c r="AK636">
        <v>0</v>
      </c>
      <c r="AL636">
        <v>0</v>
      </c>
      <c r="AM636">
        <v>0</v>
      </c>
      <c r="AN636">
        <v>0</v>
      </c>
      <c r="AO636">
        <v>2</v>
      </c>
      <c r="AP636">
        <v>0</v>
      </c>
      <c r="AQ636">
        <v>0</v>
      </c>
      <c r="AT636">
        <v>129</v>
      </c>
      <c r="AU636">
        <v>1513</v>
      </c>
    </row>
    <row r="637" spans="1:47" x14ac:dyDescent="0.25">
      <c r="A637" s="1">
        <v>38992</v>
      </c>
      <c r="B637">
        <v>1542</v>
      </c>
      <c r="C637">
        <v>55280</v>
      </c>
      <c r="X637">
        <v>0</v>
      </c>
      <c r="Y637">
        <v>737</v>
      </c>
      <c r="Z637">
        <v>0</v>
      </c>
      <c r="AA637">
        <v>210</v>
      </c>
      <c r="AB637">
        <v>0</v>
      </c>
      <c r="AC637">
        <v>0</v>
      </c>
      <c r="AD637">
        <v>0</v>
      </c>
      <c r="AE637">
        <v>0</v>
      </c>
      <c r="AF637">
        <v>0</v>
      </c>
      <c r="AG637">
        <v>0</v>
      </c>
      <c r="AH637">
        <v>0</v>
      </c>
      <c r="AI637">
        <v>0</v>
      </c>
      <c r="AJ637">
        <v>0</v>
      </c>
      <c r="AK637">
        <v>0</v>
      </c>
      <c r="AL637">
        <v>0</v>
      </c>
      <c r="AM637">
        <v>0</v>
      </c>
      <c r="AN637">
        <v>0</v>
      </c>
      <c r="AO637">
        <v>2</v>
      </c>
      <c r="AP637">
        <v>0</v>
      </c>
      <c r="AQ637">
        <v>0</v>
      </c>
      <c r="AT637">
        <v>616</v>
      </c>
      <c r="AU637">
        <v>1632</v>
      </c>
    </row>
    <row r="638" spans="1:47" x14ac:dyDescent="0.25">
      <c r="A638" s="1">
        <v>38993</v>
      </c>
      <c r="B638">
        <v>854</v>
      </c>
      <c r="C638">
        <v>55929</v>
      </c>
      <c r="X638">
        <v>0</v>
      </c>
      <c r="Y638">
        <v>737</v>
      </c>
      <c r="Z638">
        <v>0</v>
      </c>
      <c r="AA638">
        <v>210</v>
      </c>
      <c r="AB638">
        <v>0</v>
      </c>
      <c r="AC638">
        <v>0</v>
      </c>
      <c r="AD638">
        <v>0</v>
      </c>
      <c r="AE638">
        <v>0</v>
      </c>
      <c r="AF638">
        <v>0</v>
      </c>
      <c r="AG638">
        <v>0</v>
      </c>
      <c r="AH638">
        <v>0</v>
      </c>
      <c r="AI638">
        <v>0</v>
      </c>
      <c r="AJ638">
        <v>0</v>
      </c>
      <c r="AK638">
        <v>0</v>
      </c>
      <c r="AL638">
        <v>0</v>
      </c>
      <c r="AM638">
        <v>0</v>
      </c>
      <c r="AN638">
        <v>0</v>
      </c>
      <c r="AO638">
        <v>2</v>
      </c>
      <c r="AP638">
        <v>0</v>
      </c>
      <c r="AQ638">
        <v>0</v>
      </c>
      <c r="AT638">
        <v>205</v>
      </c>
      <c r="AU638">
        <v>1696</v>
      </c>
    </row>
    <row r="639" spans="1:47" x14ac:dyDescent="0.25">
      <c r="A639" s="1">
        <v>38994</v>
      </c>
      <c r="B639">
        <v>5753</v>
      </c>
      <c r="C639">
        <v>57724</v>
      </c>
      <c r="X639">
        <v>2</v>
      </c>
      <c r="Y639">
        <v>739</v>
      </c>
      <c r="Z639">
        <v>0</v>
      </c>
      <c r="AA639">
        <v>210</v>
      </c>
      <c r="AB639">
        <v>0</v>
      </c>
      <c r="AC639">
        <v>0</v>
      </c>
      <c r="AD639">
        <v>0</v>
      </c>
      <c r="AE639">
        <v>0</v>
      </c>
      <c r="AF639">
        <v>0</v>
      </c>
      <c r="AG639">
        <v>0</v>
      </c>
      <c r="AH639">
        <v>0</v>
      </c>
      <c r="AI639">
        <v>0</v>
      </c>
      <c r="AJ639">
        <v>0</v>
      </c>
      <c r="AK639">
        <v>0</v>
      </c>
      <c r="AL639">
        <v>0</v>
      </c>
      <c r="AM639">
        <v>0</v>
      </c>
      <c r="AN639">
        <v>0</v>
      </c>
      <c r="AO639">
        <v>2</v>
      </c>
      <c r="AP639">
        <v>1</v>
      </c>
      <c r="AQ639">
        <v>1</v>
      </c>
      <c r="AT639">
        <v>228</v>
      </c>
      <c r="AU639">
        <v>1811</v>
      </c>
    </row>
    <row r="640" spans="1:47" x14ac:dyDescent="0.25">
      <c r="A640" s="1">
        <v>38995</v>
      </c>
      <c r="B640">
        <v>422</v>
      </c>
      <c r="C640">
        <v>56557</v>
      </c>
      <c r="X640">
        <v>0</v>
      </c>
      <c r="Y640">
        <v>739</v>
      </c>
      <c r="Z640">
        <v>0</v>
      </c>
      <c r="AA640">
        <v>210</v>
      </c>
      <c r="AB640">
        <v>0</v>
      </c>
      <c r="AC640">
        <v>0</v>
      </c>
      <c r="AD640">
        <v>0</v>
      </c>
      <c r="AE640">
        <v>0</v>
      </c>
      <c r="AF640">
        <v>0</v>
      </c>
      <c r="AG640">
        <v>0</v>
      </c>
      <c r="AH640">
        <v>0</v>
      </c>
      <c r="AI640">
        <v>0</v>
      </c>
      <c r="AJ640">
        <v>0</v>
      </c>
      <c r="AK640">
        <v>0</v>
      </c>
      <c r="AL640">
        <v>0</v>
      </c>
      <c r="AM640">
        <v>0</v>
      </c>
      <c r="AN640">
        <v>0</v>
      </c>
      <c r="AO640">
        <v>2</v>
      </c>
      <c r="AP640">
        <v>0</v>
      </c>
      <c r="AQ640">
        <v>1</v>
      </c>
      <c r="AT640">
        <v>59</v>
      </c>
      <c r="AU640">
        <v>1800</v>
      </c>
    </row>
    <row r="641" spans="1:47" x14ac:dyDescent="0.25">
      <c r="A641" s="1">
        <v>38996</v>
      </c>
      <c r="B641">
        <v>3489</v>
      </c>
      <c r="C641">
        <v>57578</v>
      </c>
      <c r="X641">
        <v>0</v>
      </c>
      <c r="Y641">
        <v>739</v>
      </c>
      <c r="Z641">
        <v>0</v>
      </c>
      <c r="AA641">
        <v>210</v>
      </c>
      <c r="AB641">
        <v>0</v>
      </c>
      <c r="AC641">
        <v>0</v>
      </c>
      <c r="AD641">
        <v>0</v>
      </c>
      <c r="AE641">
        <v>0</v>
      </c>
      <c r="AF641">
        <v>0</v>
      </c>
      <c r="AG641">
        <v>0</v>
      </c>
      <c r="AH641">
        <v>0</v>
      </c>
      <c r="AI641">
        <v>0</v>
      </c>
      <c r="AJ641">
        <v>0</v>
      </c>
      <c r="AK641">
        <v>0</v>
      </c>
      <c r="AL641">
        <v>0</v>
      </c>
      <c r="AM641">
        <v>0</v>
      </c>
      <c r="AN641">
        <v>0</v>
      </c>
      <c r="AO641">
        <v>2</v>
      </c>
      <c r="AP641">
        <v>0</v>
      </c>
      <c r="AQ641">
        <v>1</v>
      </c>
      <c r="AT641">
        <v>185</v>
      </c>
      <c r="AU641">
        <v>1820</v>
      </c>
    </row>
    <row r="642" spans="1:47" x14ac:dyDescent="0.25">
      <c r="A642" s="1">
        <v>38999</v>
      </c>
      <c r="B642">
        <v>732</v>
      </c>
      <c r="C642">
        <v>57617</v>
      </c>
      <c r="X642">
        <v>0</v>
      </c>
      <c r="Y642">
        <v>739</v>
      </c>
      <c r="Z642">
        <v>0</v>
      </c>
      <c r="AA642">
        <v>210</v>
      </c>
      <c r="AB642">
        <v>0</v>
      </c>
      <c r="AC642">
        <v>0</v>
      </c>
      <c r="AD642">
        <v>0</v>
      </c>
      <c r="AE642">
        <v>0</v>
      </c>
      <c r="AF642">
        <v>0</v>
      </c>
      <c r="AG642">
        <v>0</v>
      </c>
      <c r="AH642">
        <v>0</v>
      </c>
      <c r="AI642">
        <v>0</v>
      </c>
      <c r="AJ642">
        <v>0</v>
      </c>
      <c r="AK642">
        <v>0</v>
      </c>
      <c r="AL642">
        <v>0</v>
      </c>
      <c r="AM642">
        <v>0</v>
      </c>
      <c r="AN642">
        <v>0</v>
      </c>
      <c r="AO642">
        <v>2</v>
      </c>
      <c r="AP642">
        <v>0</v>
      </c>
      <c r="AQ642">
        <v>1</v>
      </c>
      <c r="AT642">
        <v>125</v>
      </c>
      <c r="AU642">
        <v>1819</v>
      </c>
    </row>
    <row r="643" spans="1:47" x14ac:dyDescent="0.25">
      <c r="A643" s="1">
        <v>39000</v>
      </c>
      <c r="B643">
        <v>10673</v>
      </c>
      <c r="C643">
        <v>57977</v>
      </c>
      <c r="X643">
        <v>0</v>
      </c>
      <c r="Y643">
        <v>739</v>
      </c>
      <c r="Z643">
        <v>0</v>
      </c>
      <c r="AA643">
        <v>210</v>
      </c>
      <c r="AB643">
        <v>0</v>
      </c>
      <c r="AC643">
        <v>0</v>
      </c>
      <c r="AD643">
        <v>0</v>
      </c>
      <c r="AE643">
        <v>0</v>
      </c>
      <c r="AF643">
        <v>0</v>
      </c>
      <c r="AG643">
        <v>0</v>
      </c>
      <c r="AH643">
        <v>0</v>
      </c>
      <c r="AI643">
        <v>0</v>
      </c>
      <c r="AJ643">
        <v>0</v>
      </c>
      <c r="AK643">
        <v>0</v>
      </c>
      <c r="AL643">
        <v>0</v>
      </c>
      <c r="AM643">
        <v>0</v>
      </c>
      <c r="AN643">
        <v>3</v>
      </c>
      <c r="AO643">
        <v>5</v>
      </c>
      <c r="AP643">
        <v>0</v>
      </c>
      <c r="AQ643">
        <v>1</v>
      </c>
      <c r="AT643">
        <v>170</v>
      </c>
      <c r="AU643">
        <v>1790</v>
      </c>
    </row>
    <row r="644" spans="1:47" x14ac:dyDescent="0.25">
      <c r="A644" s="1">
        <v>39001</v>
      </c>
      <c r="B644">
        <v>5666</v>
      </c>
      <c r="C644">
        <v>54372</v>
      </c>
      <c r="X644">
        <v>25</v>
      </c>
      <c r="Y644">
        <v>789</v>
      </c>
      <c r="Z644">
        <v>0</v>
      </c>
      <c r="AA644">
        <v>210</v>
      </c>
      <c r="AB644">
        <v>0</v>
      </c>
      <c r="AC644">
        <v>0</v>
      </c>
      <c r="AD644">
        <v>0</v>
      </c>
      <c r="AE644">
        <v>0</v>
      </c>
      <c r="AF644">
        <v>0</v>
      </c>
      <c r="AG644">
        <v>0</v>
      </c>
      <c r="AH644">
        <v>0</v>
      </c>
      <c r="AI644">
        <v>0</v>
      </c>
      <c r="AJ644">
        <v>0</v>
      </c>
      <c r="AK644">
        <v>0</v>
      </c>
      <c r="AL644">
        <v>0</v>
      </c>
      <c r="AM644">
        <v>0</v>
      </c>
      <c r="AN644">
        <v>0</v>
      </c>
      <c r="AO644">
        <v>5</v>
      </c>
      <c r="AP644">
        <v>1</v>
      </c>
      <c r="AQ644">
        <v>2</v>
      </c>
      <c r="AT644">
        <v>170</v>
      </c>
      <c r="AU644">
        <v>1890</v>
      </c>
    </row>
    <row r="645" spans="1:47" x14ac:dyDescent="0.25">
      <c r="A645" s="1">
        <v>39002</v>
      </c>
      <c r="B645">
        <v>4483</v>
      </c>
      <c r="C645">
        <v>52358</v>
      </c>
      <c r="X645">
        <v>0</v>
      </c>
      <c r="Y645">
        <v>789</v>
      </c>
      <c r="Z645">
        <v>0</v>
      </c>
      <c r="AA645">
        <v>210</v>
      </c>
      <c r="AB645">
        <v>0</v>
      </c>
      <c r="AC645">
        <v>0</v>
      </c>
      <c r="AD645">
        <v>0</v>
      </c>
      <c r="AE645">
        <v>0</v>
      </c>
      <c r="AF645">
        <v>0</v>
      </c>
      <c r="AG645">
        <v>0</v>
      </c>
      <c r="AH645">
        <v>0</v>
      </c>
      <c r="AI645">
        <v>0</v>
      </c>
      <c r="AJ645">
        <v>0</v>
      </c>
      <c r="AK645">
        <v>0</v>
      </c>
      <c r="AL645">
        <v>0</v>
      </c>
      <c r="AM645">
        <v>0</v>
      </c>
      <c r="AN645">
        <v>0</v>
      </c>
      <c r="AO645">
        <v>5</v>
      </c>
      <c r="AP645">
        <v>0</v>
      </c>
      <c r="AQ645">
        <v>2</v>
      </c>
      <c r="AT645">
        <v>81</v>
      </c>
      <c r="AU645">
        <v>1896</v>
      </c>
    </row>
    <row r="646" spans="1:47" x14ac:dyDescent="0.25">
      <c r="A646" s="1">
        <v>39003</v>
      </c>
      <c r="B646">
        <v>3316</v>
      </c>
      <c r="C646">
        <v>51836</v>
      </c>
      <c r="X646">
        <v>0</v>
      </c>
      <c r="Y646">
        <v>789</v>
      </c>
      <c r="Z646">
        <v>0</v>
      </c>
      <c r="AA646">
        <v>210</v>
      </c>
      <c r="AB646">
        <v>0</v>
      </c>
      <c r="AC646">
        <v>0</v>
      </c>
      <c r="AD646">
        <v>0</v>
      </c>
      <c r="AE646">
        <v>0</v>
      </c>
      <c r="AF646">
        <v>0</v>
      </c>
      <c r="AG646">
        <v>0</v>
      </c>
      <c r="AH646">
        <v>0</v>
      </c>
      <c r="AI646">
        <v>0</v>
      </c>
      <c r="AJ646">
        <v>0</v>
      </c>
      <c r="AK646">
        <v>0</v>
      </c>
      <c r="AL646">
        <v>0</v>
      </c>
      <c r="AM646">
        <v>0</v>
      </c>
      <c r="AN646">
        <v>0</v>
      </c>
      <c r="AO646">
        <v>5</v>
      </c>
      <c r="AP646">
        <v>0</v>
      </c>
      <c r="AQ646">
        <v>2</v>
      </c>
      <c r="AT646">
        <v>61</v>
      </c>
      <c r="AU646">
        <v>1921</v>
      </c>
    </row>
    <row r="647" spans="1:47" x14ac:dyDescent="0.25">
      <c r="A647" s="1">
        <v>39006</v>
      </c>
      <c r="B647">
        <v>8513</v>
      </c>
      <c r="C647">
        <v>53146</v>
      </c>
      <c r="X647">
        <v>4</v>
      </c>
      <c r="Y647">
        <v>789</v>
      </c>
      <c r="Z647">
        <v>0</v>
      </c>
      <c r="AA647">
        <v>210</v>
      </c>
      <c r="AB647">
        <v>0</v>
      </c>
      <c r="AC647">
        <v>0</v>
      </c>
      <c r="AD647">
        <v>0</v>
      </c>
      <c r="AE647">
        <v>0</v>
      </c>
      <c r="AF647">
        <v>0</v>
      </c>
      <c r="AG647">
        <v>0</v>
      </c>
      <c r="AH647">
        <v>0</v>
      </c>
      <c r="AI647">
        <v>0</v>
      </c>
      <c r="AJ647">
        <v>0</v>
      </c>
      <c r="AK647">
        <v>0</v>
      </c>
      <c r="AL647">
        <v>0</v>
      </c>
      <c r="AM647">
        <v>0</v>
      </c>
      <c r="AN647">
        <v>0</v>
      </c>
      <c r="AO647">
        <v>5</v>
      </c>
      <c r="AP647">
        <v>0</v>
      </c>
      <c r="AQ647">
        <v>2</v>
      </c>
      <c r="AT647">
        <v>60</v>
      </c>
      <c r="AU647">
        <v>1971</v>
      </c>
    </row>
    <row r="648" spans="1:47" x14ac:dyDescent="0.25">
      <c r="A648" s="1">
        <v>39007</v>
      </c>
      <c r="B648">
        <v>10105</v>
      </c>
      <c r="C648">
        <v>54409</v>
      </c>
      <c r="X648">
        <v>0</v>
      </c>
      <c r="Y648">
        <v>789</v>
      </c>
      <c r="Z648">
        <v>0</v>
      </c>
      <c r="AA648">
        <v>210</v>
      </c>
      <c r="AB648">
        <v>0</v>
      </c>
      <c r="AC648">
        <v>0</v>
      </c>
      <c r="AD648">
        <v>0</v>
      </c>
      <c r="AE648">
        <v>0</v>
      </c>
      <c r="AF648">
        <v>0</v>
      </c>
      <c r="AG648">
        <v>0</v>
      </c>
      <c r="AH648">
        <v>0</v>
      </c>
      <c r="AI648">
        <v>0</v>
      </c>
      <c r="AJ648">
        <v>0</v>
      </c>
      <c r="AK648">
        <v>0</v>
      </c>
      <c r="AL648">
        <v>0</v>
      </c>
      <c r="AM648">
        <v>0</v>
      </c>
      <c r="AN648">
        <v>0</v>
      </c>
      <c r="AO648">
        <v>5</v>
      </c>
      <c r="AP648">
        <v>0</v>
      </c>
      <c r="AQ648">
        <v>2</v>
      </c>
      <c r="AT648">
        <v>208</v>
      </c>
      <c r="AU648">
        <v>2052</v>
      </c>
    </row>
    <row r="649" spans="1:47" x14ac:dyDescent="0.25">
      <c r="A649" s="1">
        <v>39008</v>
      </c>
      <c r="B649">
        <v>4238</v>
      </c>
      <c r="C649">
        <v>55202</v>
      </c>
      <c r="X649">
        <v>0</v>
      </c>
      <c r="Y649">
        <v>789</v>
      </c>
      <c r="Z649">
        <v>0</v>
      </c>
      <c r="AA649">
        <v>210</v>
      </c>
      <c r="AB649">
        <v>0</v>
      </c>
      <c r="AC649">
        <v>0</v>
      </c>
      <c r="AD649">
        <v>0</v>
      </c>
      <c r="AE649">
        <v>0</v>
      </c>
      <c r="AF649">
        <v>0</v>
      </c>
      <c r="AG649">
        <v>0</v>
      </c>
      <c r="AH649">
        <v>0</v>
      </c>
      <c r="AI649">
        <v>0</v>
      </c>
      <c r="AJ649">
        <v>0</v>
      </c>
      <c r="AK649">
        <v>0</v>
      </c>
      <c r="AL649">
        <v>0</v>
      </c>
      <c r="AM649">
        <v>0</v>
      </c>
      <c r="AN649">
        <v>0</v>
      </c>
      <c r="AO649">
        <v>5</v>
      </c>
      <c r="AP649">
        <v>1</v>
      </c>
      <c r="AQ649">
        <v>3</v>
      </c>
      <c r="AT649">
        <v>148</v>
      </c>
      <c r="AU649">
        <v>2100</v>
      </c>
    </row>
    <row r="650" spans="1:47" x14ac:dyDescent="0.25">
      <c r="A650" s="1">
        <v>39009</v>
      </c>
      <c r="B650">
        <v>2875</v>
      </c>
      <c r="C650">
        <v>48218</v>
      </c>
      <c r="X650">
        <v>0</v>
      </c>
      <c r="Y650">
        <v>789</v>
      </c>
      <c r="Z650">
        <v>0</v>
      </c>
      <c r="AA650">
        <v>210</v>
      </c>
      <c r="AB650">
        <v>0</v>
      </c>
      <c r="AC650">
        <v>0</v>
      </c>
      <c r="AD650">
        <v>0</v>
      </c>
      <c r="AE650">
        <v>0</v>
      </c>
      <c r="AF650">
        <v>0</v>
      </c>
      <c r="AG650">
        <v>0</v>
      </c>
      <c r="AH650">
        <v>0</v>
      </c>
      <c r="AI650">
        <v>0</v>
      </c>
      <c r="AJ650">
        <v>0</v>
      </c>
      <c r="AK650">
        <v>0</v>
      </c>
      <c r="AL650">
        <v>0</v>
      </c>
      <c r="AM650">
        <v>0</v>
      </c>
      <c r="AN650">
        <v>0</v>
      </c>
      <c r="AO650">
        <v>5</v>
      </c>
      <c r="AP650">
        <v>0</v>
      </c>
      <c r="AQ650">
        <v>3</v>
      </c>
      <c r="AT650">
        <v>100</v>
      </c>
      <c r="AU650">
        <v>1699</v>
      </c>
    </row>
    <row r="651" spans="1:47" x14ac:dyDescent="0.25">
      <c r="A651" s="1">
        <v>39010</v>
      </c>
      <c r="B651">
        <v>1052</v>
      </c>
      <c r="C651">
        <v>48909</v>
      </c>
      <c r="X651">
        <v>0</v>
      </c>
      <c r="Y651">
        <v>789</v>
      </c>
      <c r="Z651">
        <v>0</v>
      </c>
      <c r="AA651">
        <v>210</v>
      </c>
      <c r="AB651">
        <v>0</v>
      </c>
      <c r="AC651">
        <v>0</v>
      </c>
      <c r="AD651">
        <v>0</v>
      </c>
      <c r="AE651">
        <v>0</v>
      </c>
      <c r="AF651">
        <v>0</v>
      </c>
      <c r="AG651">
        <v>0</v>
      </c>
      <c r="AH651">
        <v>0</v>
      </c>
      <c r="AI651">
        <v>0</v>
      </c>
      <c r="AJ651">
        <v>0</v>
      </c>
      <c r="AK651">
        <v>0</v>
      </c>
      <c r="AL651">
        <v>0</v>
      </c>
      <c r="AM651">
        <v>0</v>
      </c>
      <c r="AN651">
        <v>0</v>
      </c>
      <c r="AO651">
        <v>5</v>
      </c>
      <c r="AP651">
        <v>0</v>
      </c>
      <c r="AQ651">
        <v>3</v>
      </c>
      <c r="AT651">
        <v>138</v>
      </c>
      <c r="AU651">
        <v>1786</v>
      </c>
    </row>
    <row r="652" spans="1:47" x14ac:dyDescent="0.25">
      <c r="A652" s="1">
        <v>39013</v>
      </c>
      <c r="B652">
        <v>1037</v>
      </c>
      <c r="C652">
        <v>49215</v>
      </c>
      <c r="X652">
        <v>1</v>
      </c>
      <c r="Y652">
        <v>789</v>
      </c>
      <c r="Z652">
        <v>0</v>
      </c>
      <c r="AA652">
        <v>210</v>
      </c>
      <c r="AB652">
        <v>0</v>
      </c>
      <c r="AC652">
        <v>0</v>
      </c>
      <c r="AD652">
        <v>0</v>
      </c>
      <c r="AE652">
        <v>0</v>
      </c>
      <c r="AF652">
        <v>0</v>
      </c>
      <c r="AG652">
        <v>0</v>
      </c>
      <c r="AH652">
        <v>0</v>
      </c>
      <c r="AI652">
        <v>0</v>
      </c>
      <c r="AJ652">
        <v>0</v>
      </c>
      <c r="AK652">
        <v>0</v>
      </c>
      <c r="AL652">
        <v>0</v>
      </c>
      <c r="AM652">
        <v>0</v>
      </c>
      <c r="AN652">
        <v>0</v>
      </c>
      <c r="AO652">
        <v>2</v>
      </c>
      <c r="AP652">
        <v>0</v>
      </c>
      <c r="AQ652">
        <v>3</v>
      </c>
      <c r="AT652">
        <v>101</v>
      </c>
      <c r="AU652">
        <v>1853</v>
      </c>
    </row>
    <row r="653" spans="1:47" x14ac:dyDescent="0.25">
      <c r="A653" s="1">
        <v>39014</v>
      </c>
      <c r="B653">
        <v>2271</v>
      </c>
      <c r="C653">
        <v>50271</v>
      </c>
      <c r="X653">
        <v>2</v>
      </c>
      <c r="Y653">
        <v>791</v>
      </c>
      <c r="Z653">
        <v>0</v>
      </c>
      <c r="AA653">
        <v>210</v>
      </c>
      <c r="AB653">
        <v>0</v>
      </c>
      <c r="AC653">
        <v>0</v>
      </c>
      <c r="AD653">
        <v>0</v>
      </c>
      <c r="AE653">
        <v>0</v>
      </c>
      <c r="AF653">
        <v>0</v>
      </c>
      <c r="AG653">
        <v>0</v>
      </c>
      <c r="AH653">
        <v>0</v>
      </c>
      <c r="AI653">
        <v>0</v>
      </c>
      <c r="AJ653">
        <v>0</v>
      </c>
      <c r="AK653">
        <v>0</v>
      </c>
      <c r="AL653">
        <v>0</v>
      </c>
      <c r="AM653">
        <v>0</v>
      </c>
      <c r="AN653">
        <v>0</v>
      </c>
      <c r="AO653">
        <v>2</v>
      </c>
      <c r="AP653">
        <v>0</v>
      </c>
      <c r="AQ653">
        <v>3</v>
      </c>
      <c r="AT653">
        <v>88</v>
      </c>
      <c r="AU653">
        <v>1903</v>
      </c>
    </row>
    <row r="654" spans="1:47" x14ac:dyDescent="0.25">
      <c r="A654" s="1">
        <v>39015</v>
      </c>
      <c r="B654">
        <v>1503</v>
      </c>
      <c r="C654">
        <v>50977</v>
      </c>
      <c r="X654">
        <v>1</v>
      </c>
      <c r="Y654">
        <v>792</v>
      </c>
      <c r="Z654">
        <v>0</v>
      </c>
      <c r="AA654">
        <v>210</v>
      </c>
      <c r="AB654">
        <v>0</v>
      </c>
      <c r="AC654">
        <v>0</v>
      </c>
      <c r="AD654">
        <v>0</v>
      </c>
      <c r="AE654">
        <v>0</v>
      </c>
      <c r="AF654">
        <v>0</v>
      </c>
      <c r="AG654">
        <v>0</v>
      </c>
      <c r="AH654">
        <v>0</v>
      </c>
      <c r="AI654">
        <v>0</v>
      </c>
      <c r="AJ654">
        <v>0</v>
      </c>
      <c r="AK654">
        <v>0</v>
      </c>
      <c r="AL654">
        <v>0</v>
      </c>
      <c r="AM654">
        <v>0</v>
      </c>
      <c r="AN654">
        <v>0</v>
      </c>
      <c r="AO654">
        <v>2</v>
      </c>
      <c r="AP654">
        <v>0</v>
      </c>
      <c r="AQ654">
        <v>3</v>
      </c>
      <c r="AT654">
        <v>86</v>
      </c>
      <c r="AU654">
        <v>1964</v>
      </c>
    </row>
    <row r="655" spans="1:47" x14ac:dyDescent="0.25">
      <c r="A655" s="1">
        <v>39016</v>
      </c>
      <c r="B655">
        <v>1262</v>
      </c>
      <c r="C655">
        <v>50259</v>
      </c>
      <c r="X655">
        <v>43</v>
      </c>
      <c r="Y655">
        <v>806</v>
      </c>
      <c r="Z655">
        <v>0</v>
      </c>
      <c r="AA655">
        <v>210</v>
      </c>
      <c r="AB655">
        <v>0</v>
      </c>
      <c r="AC655">
        <v>0</v>
      </c>
      <c r="AD655">
        <v>0</v>
      </c>
      <c r="AE655">
        <v>0</v>
      </c>
      <c r="AF655">
        <v>0</v>
      </c>
      <c r="AG655">
        <v>0</v>
      </c>
      <c r="AH655">
        <v>0</v>
      </c>
      <c r="AI655">
        <v>0</v>
      </c>
      <c r="AJ655">
        <v>0</v>
      </c>
      <c r="AK655">
        <v>0</v>
      </c>
      <c r="AL655">
        <v>0</v>
      </c>
      <c r="AM655">
        <v>0</v>
      </c>
      <c r="AN655">
        <v>0</v>
      </c>
      <c r="AO655">
        <v>2</v>
      </c>
      <c r="AP655">
        <v>0</v>
      </c>
      <c r="AQ655">
        <v>3</v>
      </c>
      <c r="AT655">
        <v>130</v>
      </c>
      <c r="AU655">
        <v>1500</v>
      </c>
    </row>
    <row r="656" spans="1:47" x14ac:dyDescent="0.25">
      <c r="A656" s="1">
        <v>39017</v>
      </c>
      <c r="B656">
        <v>3098</v>
      </c>
      <c r="C656">
        <v>49911</v>
      </c>
      <c r="X656">
        <v>25</v>
      </c>
      <c r="Y656">
        <v>831</v>
      </c>
      <c r="Z656">
        <v>0</v>
      </c>
      <c r="AA656">
        <v>210</v>
      </c>
      <c r="AB656">
        <v>0</v>
      </c>
      <c r="AC656">
        <v>0</v>
      </c>
      <c r="AD656">
        <v>0</v>
      </c>
      <c r="AE656">
        <v>0</v>
      </c>
      <c r="AF656">
        <v>0</v>
      </c>
      <c r="AG656">
        <v>0</v>
      </c>
      <c r="AH656">
        <v>0</v>
      </c>
      <c r="AI656">
        <v>0</v>
      </c>
      <c r="AJ656">
        <v>0</v>
      </c>
      <c r="AK656">
        <v>0</v>
      </c>
      <c r="AL656">
        <v>0</v>
      </c>
      <c r="AM656">
        <v>0</v>
      </c>
      <c r="AN656">
        <v>0</v>
      </c>
      <c r="AO656">
        <v>2</v>
      </c>
      <c r="AP656">
        <v>0</v>
      </c>
      <c r="AQ656">
        <v>3</v>
      </c>
      <c r="AT656">
        <v>103</v>
      </c>
      <c r="AU656">
        <v>1593</v>
      </c>
    </row>
    <row r="657" spans="1:47" x14ac:dyDescent="0.25">
      <c r="A657" s="1">
        <v>39020</v>
      </c>
      <c r="B657">
        <v>2409</v>
      </c>
      <c r="C657">
        <v>49362</v>
      </c>
      <c r="X657">
        <v>25</v>
      </c>
      <c r="Y657">
        <v>856</v>
      </c>
      <c r="Z657">
        <v>0</v>
      </c>
      <c r="AA657">
        <v>210</v>
      </c>
      <c r="AB657">
        <v>0</v>
      </c>
      <c r="AC657">
        <v>0</v>
      </c>
      <c r="AD657">
        <v>0</v>
      </c>
      <c r="AE657">
        <v>0</v>
      </c>
      <c r="AF657">
        <v>0</v>
      </c>
      <c r="AG657">
        <v>0</v>
      </c>
      <c r="AH657">
        <v>0</v>
      </c>
      <c r="AI657">
        <v>0</v>
      </c>
      <c r="AJ657">
        <v>0</v>
      </c>
      <c r="AK657">
        <v>0</v>
      </c>
      <c r="AL657">
        <v>0</v>
      </c>
      <c r="AM657">
        <v>0</v>
      </c>
      <c r="AN657">
        <v>0</v>
      </c>
      <c r="AO657">
        <v>2</v>
      </c>
      <c r="AP657">
        <v>0</v>
      </c>
      <c r="AQ657">
        <v>3</v>
      </c>
      <c r="AT657">
        <v>260</v>
      </c>
      <c r="AU657">
        <v>1523</v>
      </c>
    </row>
    <row r="658" spans="1:47" x14ac:dyDescent="0.25">
      <c r="A658" s="1">
        <v>39021</v>
      </c>
      <c r="B658">
        <v>3894</v>
      </c>
      <c r="C658">
        <v>47115</v>
      </c>
      <c r="X658">
        <v>0</v>
      </c>
      <c r="Y658">
        <v>831</v>
      </c>
      <c r="Z658">
        <v>0</v>
      </c>
      <c r="AA658">
        <v>210</v>
      </c>
      <c r="AB658">
        <v>0</v>
      </c>
      <c r="AC658">
        <v>0</v>
      </c>
      <c r="AD658">
        <v>0</v>
      </c>
      <c r="AE658">
        <v>0</v>
      </c>
      <c r="AF658">
        <v>0</v>
      </c>
      <c r="AG658">
        <v>0</v>
      </c>
      <c r="AH658">
        <v>0</v>
      </c>
      <c r="AI658">
        <v>0</v>
      </c>
      <c r="AJ658">
        <v>0</v>
      </c>
      <c r="AK658">
        <v>0</v>
      </c>
      <c r="AL658">
        <v>0</v>
      </c>
      <c r="AM658">
        <v>0</v>
      </c>
      <c r="AN658">
        <v>0</v>
      </c>
      <c r="AO658">
        <v>2</v>
      </c>
      <c r="AP658">
        <v>0</v>
      </c>
      <c r="AQ658">
        <v>3</v>
      </c>
      <c r="AT658">
        <v>62</v>
      </c>
      <c r="AU658">
        <v>1670</v>
      </c>
    </row>
    <row r="659" spans="1:47" x14ac:dyDescent="0.25">
      <c r="A659" s="1">
        <v>39022</v>
      </c>
      <c r="B659">
        <v>3639</v>
      </c>
      <c r="C659">
        <v>45558</v>
      </c>
      <c r="X659">
        <v>0</v>
      </c>
      <c r="Y659">
        <v>831</v>
      </c>
      <c r="Z659">
        <v>0</v>
      </c>
      <c r="AA659">
        <v>210</v>
      </c>
      <c r="AN659">
        <v>0</v>
      </c>
      <c r="AO659">
        <v>2</v>
      </c>
      <c r="AP659">
        <v>0</v>
      </c>
      <c r="AQ659">
        <v>3</v>
      </c>
      <c r="AT659">
        <v>97</v>
      </c>
      <c r="AU659">
        <v>1757</v>
      </c>
    </row>
    <row r="660" spans="1:47" x14ac:dyDescent="0.25">
      <c r="A660" s="1">
        <v>39023</v>
      </c>
      <c r="B660">
        <v>3240</v>
      </c>
      <c r="C660">
        <v>44180</v>
      </c>
      <c r="X660">
        <v>0</v>
      </c>
      <c r="Y660">
        <v>831</v>
      </c>
      <c r="Z660">
        <v>0</v>
      </c>
      <c r="AA660">
        <v>210</v>
      </c>
      <c r="AN660">
        <v>0</v>
      </c>
      <c r="AO660">
        <v>2</v>
      </c>
      <c r="AP660">
        <v>0</v>
      </c>
      <c r="AQ660">
        <v>3</v>
      </c>
      <c r="AT660">
        <v>460</v>
      </c>
      <c r="AU660">
        <v>1787</v>
      </c>
    </row>
    <row r="661" spans="1:47" x14ac:dyDescent="0.25">
      <c r="A661" s="1">
        <v>39024</v>
      </c>
      <c r="B661">
        <v>930</v>
      </c>
      <c r="C661">
        <v>44782</v>
      </c>
      <c r="X661">
        <v>0</v>
      </c>
      <c r="Y661">
        <v>831</v>
      </c>
      <c r="Z661">
        <v>0</v>
      </c>
      <c r="AA661">
        <v>210</v>
      </c>
      <c r="AN661">
        <v>0</v>
      </c>
      <c r="AO661">
        <v>2</v>
      </c>
      <c r="AP661">
        <v>0</v>
      </c>
      <c r="AQ661">
        <v>3</v>
      </c>
      <c r="AT661">
        <v>159</v>
      </c>
      <c r="AU661">
        <v>1805</v>
      </c>
    </row>
    <row r="662" spans="1:47" x14ac:dyDescent="0.25">
      <c r="A662" s="1">
        <v>39027</v>
      </c>
      <c r="B662">
        <v>3285</v>
      </c>
      <c r="C662">
        <v>45595</v>
      </c>
      <c r="X662">
        <v>5</v>
      </c>
      <c r="Y662">
        <v>836</v>
      </c>
      <c r="Z662">
        <v>0</v>
      </c>
      <c r="AA662">
        <v>210</v>
      </c>
      <c r="AN662">
        <v>0</v>
      </c>
      <c r="AO662">
        <v>2</v>
      </c>
      <c r="AP662">
        <v>0</v>
      </c>
      <c r="AQ662">
        <v>3</v>
      </c>
      <c r="AT662">
        <v>198</v>
      </c>
      <c r="AU662">
        <v>1815</v>
      </c>
    </row>
    <row r="663" spans="1:47" x14ac:dyDescent="0.25">
      <c r="A663" s="1">
        <v>39028</v>
      </c>
      <c r="B663">
        <v>1748</v>
      </c>
      <c r="C663">
        <v>45390</v>
      </c>
      <c r="X663">
        <v>0</v>
      </c>
      <c r="Y663">
        <v>836</v>
      </c>
      <c r="Z663">
        <v>0</v>
      </c>
      <c r="AA663">
        <v>210</v>
      </c>
      <c r="AN663">
        <v>0</v>
      </c>
      <c r="AO663">
        <v>2</v>
      </c>
      <c r="AP663">
        <v>0</v>
      </c>
      <c r="AQ663">
        <v>3</v>
      </c>
      <c r="AT663">
        <v>282</v>
      </c>
      <c r="AU663">
        <v>1835</v>
      </c>
    </row>
    <row r="664" spans="1:47" x14ac:dyDescent="0.25">
      <c r="A664" s="1">
        <v>39029</v>
      </c>
      <c r="B664">
        <v>1957</v>
      </c>
      <c r="C664">
        <v>46427</v>
      </c>
      <c r="X664">
        <v>1</v>
      </c>
      <c r="Y664">
        <v>837</v>
      </c>
      <c r="Z664">
        <v>0</v>
      </c>
      <c r="AA664">
        <v>210</v>
      </c>
      <c r="AN664">
        <v>0</v>
      </c>
      <c r="AO664">
        <v>2</v>
      </c>
      <c r="AP664">
        <v>0</v>
      </c>
      <c r="AQ664">
        <v>3</v>
      </c>
      <c r="AT664">
        <v>505</v>
      </c>
      <c r="AU664">
        <v>1880</v>
      </c>
    </row>
    <row r="665" spans="1:47" x14ac:dyDescent="0.25">
      <c r="A665" s="1">
        <v>39030</v>
      </c>
      <c r="B665">
        <v>3373</v>
      </c>
      <c r="C665">
        <v>47025</v>
      </c>
      <c r="X665">
        <v>0</v>
      </c>
      <c r="Y665">
        <v>837</v>
      </c>
      <c r="Z665">
        <v>0</v>
      </c>
      <c r="AA665">
        <v>210</v>
      </c>
      <c r="AN665">
        <v>0</v>
      </c>
      <c r="AO665">
        <v>2</v>
      </c>
      <c r="AP665">
        <v>0</v>
      </c>
      <c r="AQ665">
        <v>3</v>
      </c>
      <c r="AT665">
        <v>106</v>
      </c>
      <c r="AU665">
        <v>1896</v>
      </c>
    </row>
    <row r="666" spans="1:47" x14ac:dyDescent="0.25">
      <c r="A666" s="1">
        <v>39031</v>
      </c>
      <c r="B666">
        <v>2052</v>
      </c>
      <c r="C666">
        <v>47335</v>
      </c>
      <c r="X666">
        <v>0</v>
      </c>
      <c r="Y666">
        <v>837</v>
      </c>
      <c r="Z666">
        <v>0</v>
      </c>
      <c r="AA666">
        <v>210</v>
      </c>
      <c r="AN666">
        <v>0</v>
      </c>
      <c r="AO666">
        <v>2</v>
      </c>
      <c r="AP666">
        <v>0</v>
      </c>
      <c r="AQ666">
        <v>3</v>
      </c>
      <c r="AT666">
        <v>50</v>
      </c>
      <c r="AU666">
        <v>1906</v>
      </c>
    </row>
    <row r="667" spans="1:47" x14ac:dyDescent="0.25">
      <c r="A667" s="1">
        <v>39034</v>
      </c>
      <c r="B667">
        <v>4596</v>
      </c>
      <c r="C667">
        <v>48812</v>
      </c>
      <c r="X667">
        <v>30</v>
      </c>
      <c r="Y667">
        <v>867</v>
      </c>
      <c r="Z667">
        <v>0</v>
      </c>
      <c r="AA667">
        <v>210</v>
      </c>
      <c r="AN667">
        <v>2</v>
      </c>
      <c r="AO667">
        <v>4</v>
      </c>
      <c r="AP667">
        <v>0</v>
      </c>
      <c r="AQ667">
        <v>3</v>
      </c>
      <c r="AT667">
        <v>423</v>
      </c>
      <c r="AU667">
        <v>2029</v>
      </c>
    </row>
    <row r="668" spans="1:47" x14ac:dyDescent="0.25">
      <c r="A668" s="1">
        <v>39035</v>
      </c>
      <c r="B668">
        <v>4589</v>
      </c>
      <c r="C668">
        <v>49627</v>
      </c>
      <c r="X668">
        <v>227</v>
      </c>
      <c r="Y668">
        <v>892</v>
      </c>
      <c r="Z668">
        <v>0</v>
      </c>
      <c r="AA668">
        <v>210</v>
      </c>
      <c r="AN668">
        <v>0</v>
      </c>
      <c r="AO668">
        <v>4</v>
      </c>
      <c r="AP668">
        <v>0</v>
      </c>
      <c r="AQ668">
        <v>3</v>
      </c>
      <c r="AT668">
        <v>179</v>
      </c>
      <c r="AU668">
        <v>1957</v>
      </c>
    </row>
    <row r="669" spans="1:47" x14ac:dyDescent="0.25">
      <c r="A669" s="1">
        <v>39036</v>
      </c>
      <c r="B669">
        <v>1143</v>
      </c>
      <c r="C669">
        <v>47478</v>
      </c>
      <c r="X669">
        <v>0</v>
      </c>
      <c r="Y669">
        <v>836</v>
      </c>
      <c r="Z669">
        <v>0</v>
      </c>
      <c r="AA669">
        <v>210</v>
      </c>
      <c r="AN669">
        <v>0</v>
      </c>
      <c r="AO669">
        <v>4</v>
      </c>
      <c r="AP669">
        <v>0</v>
      </c>
      <c r="AQ669">
        <v>3</v>
      </c>
      <c r="AT669">
        <v>20</v>
      </c>
      <c r="AU669">
        <v>1565</v>
      </c>
    </row>
    <row r="670" spans="1:47" x14ac:dyDescent="0.25">
      <c r="A670" s="1">
        <v>39037</v>
      </c>
      <c r="B670">
        <v>1344</v>
      </c>
      <c r="C670">
        <v>32998</v>
      </c>
      <c r="X670">
        <v>0</v>
      </c>
      <c r="Y670">
        <v>836</v>
      </c>
      <c r="Z670">
        <v>0</v>
      </c>
      <c r="AA670">
        <v>210</v>
      </c>
      <c r="AN670">
        <v>0</v>
      </c>
      <c r="AO670">
        <v>4</v>
      </c>
      <c r="AP670">
        <v>0</v>
      </c>
      <c r="AQ670">
        <v>3</v>
      </c>
      <c r="AT670">
        <v>40</v>
      </c>
      <c r="AU670">
        <v>1262</v>
      </c>
    </row>
    <row r="671" spans="1:47" x14ac:dyDescent="0.25">
      <c r="A671" s="1">
        <v>39038</v>
      </c>
      <c r="B671">
        <v>790</v>
      </c>
      <c r="C671">
        <v>33278</v>
      </c>
      <c r="X671">
        <v>5</v>
      </c>
      <c r="Y671">
        <v>839</v>
      </c>
      <c r="Z671">
        <v>0</v>
      </c>
      <c r="AA671">
        <v>210</v>
      </c>
      <c r="AN671">
        <v>0</v>
      </c>
      <c r="AO671">
        <v>4</v>
      </c>
      <c r="AP671">
        <v>0</v>
      </c>
      <c r="AQ671">
        <v>3</v>
      </c>
      <c r="AT671">
        <v>50</v>
      </c>
      <c r="AU671">
        <v>1292</v>
      </c>
    </row>
    <row r="672" spans="1:47" x14ac:dyDescent="0.25">
      <c r="A672" s="1">
        <v>39041</v>
      </c>
      <c r="B672">
        <v>1245</v>
      </c>
      <c r="C672">
        <v>34015</v>
      </c>
      <c r="X672">
        <v>0</v>
      </c>
      <c r="Y672">
        <v>839</v>
      </c>
      <c r="Z672">
        <v>0</v>
      </c>
      <c r="AA672">
        <v>210</v>
      </c>
      <c r="AN672">
        <v>0</v>
      </c>
      <c r="AO672">
        <v>3</v>
      </c>
      <c r="AP672">
        <v>0</v>
      </c>
      <c r="AQ672">
        <v>3</v>
      </c>
      <c r="AT672">
        <v>48</v>
      </c>
      <c r="AU672">
        <v>1292</v>
      </c>
    </row>
    <row r="673" spans="1:47" x14ac:dyDescent="0.25">
      <c r="A673" s="1">
        <v>39042</v>
      </c>
      <c r="B673">
        <v>1208</v>
      </c>
      <c r="C673">
        <v>34767</v>
      </c>
      <c r="X673">
        <v>0</v>
      </c>
      <c r="Y673">
        <v>839</v>
      </c>
      <c r="Z673">
        <v>0</v>
      </c>
      <c r="AA673">
        <v>210</v>
      </c>
      <c r="AN673">
        <v>2</v>
      </c>
      <c r="AO673">
        <v>5</v>
      </c>
      <c r="AP673">
        <v>0</v>
      </c>
      <c r="AQ673">
        <v>3</v>
      </c>
      <c r="AT673">
        <v>60</v>
      </c>
      <c r="AU673">
        <v>1342</v>
      </c>
    </row>
    <row r="674" spans="1:47" x14ac:dyDescent="0.25">
      <c r="A674" s="1">
        <v>39043</v>
      </c>
      <c r="B674">
        <v>629</v>
      </c>
      <c r="C674">
        <v>35095</v>
      </c>
      <c r="X674">
        <v>0</v>
      </c>
      <c r="Y674">
        <v>839</v>
      </c>
      <c r="Z674">
        <v>0</v>
      </c>
      <c r="AA674">
        <v>210</v>
      </c>
      <c r="AN674">
        <v>0</v>
      </c>
      <c r="AO674">
        <v>5</v>
      </c>
      <c r="AP674">
        <v>0</v>
      </c>
      <c r="AQ674">
        <v>3</v>
      </c>
      <c r="AT674">
        <v>46</v>
      </c>
      <c r="AU674">
        <v>1380</v>
      </c>
    </row>
    <row r="675" spans="1:47" x14ac:dyDescent="0.25">
      <c r="A675" s="1">
        <v>39045</v>
      </c>
      <c r="B675">
        <v>2087</v>
      </c>
      <c r="C675">
        <v>36145</v>
      </c>
      <c r="X675">
        <v>200</v>
      </c>
      <c r="Y675">
        <v>839</v>
      </c>
      <c r="Z675">
        <v>0</v>
      </c>
      <c r="AA675">
        <v>210</v>
      </c>
      <c r="AN675">
        <v>0</v>
      </c>
      <c r="AO675">
        <v>5</v>
      </c>
      <c r="AP675">
        <v>0</v>
      </c>
      <c r="AQ675">
        <v>3</v>
      </c>
      <c r="AT675">
        <v>115</v>
      </c>
      <c r="AU675">
        <v>1407</v>
      </c>
    </row>
    <row r="676" spans="1:47" x14ac:dyDescent="0.25">
      <c r="A676" s="1">
        <v>39048</v>
      </c>
      <c r="B676">
        <v>1315</v>
      </c>
      <c r="C676">
        <v>36545</v>
      </c>
      <c r="X676">
        <v>50</v>
      </c>
      <c r="Y676">
        <v>889</v>
      </c>
      <c r="Z676">
        <v>0</v>
      </c>
      <c r="AA676">
        <v>210</v>
      </c>
      <c r="AN676">
        <v>4</v>
      </c>
      <c r="AO676">
        <v>1</v>
      </c>
      <c r="AP676">
        <v>0</v>
      </c>
      <c r="AQ676">
        <v>3</v>
      </c>
      <c r="AT676">
        <v>298</v>
      </c>
      <c r="AU676">
        <v>1501</v>
      </c>
    </row>
    <row r="677" spans="1:47" x14ac:dyDescent="0.25">
      <c r="A677" s="1">
        <v>39049</v>
      </c>
      <c r="B677">
        <v>1558</v>
      </c>
      <c r="C677">
        <v>37441</v>
      </c>
      <c r="X677">
        <v>25</v>
      </c>
      <c r="Y677">
        <v>914</v>
      </c>
      <c r="Z677">
        <v>0</v>
      </c>
      <c r="AA677">
        <v>210</v>
      </c>
      <c r="AN677">
        <v>1</v>
      </c>
      <c r="AO677">
        <v>2</v>
      </c>
      <c r="AP677">
        <v>0</v>
      </c>
      <c r="AQ677">
        <v>3</v>
      </c>
      <c r="AT677">
        <v>168</v>
      </c>
      <c r="AU677">
        <v>1604</v>
      </c>
    </row>
    <row r="678" spans="1:47" x14ac:dyDescent="0.25">
      <c r="A678" s="1">
        <v>39050</v>
      </c>
      <c r="B678">
        <v>1010</v>
      </c>
      <c r="C678">
        <v>37865</v>
      </c>
      <c r="X678">
        <v>0</v>
      </c>
      <c r="Y678">
        <v>914</v>
      </c>
      <c r="Z678">
        <v>0</v>
      </c>
      <c r="AA678">
        <v>210</v>
      </c>
      <c r="AN678">
        <v>0</v>
      </c>
      <c r="AO678">
        <v>2</v>
      </c>
      <c r="AP678">
        <v>0</v>
      </c>
      <c r="AQ678">
        <v>3</v>
      </c>
      <c r="AT678">
        <v>102</v>
      </c>
      <c r="AU678">
        <v>1615</v>
      </c>
    </row>
    <row r="679" spans="1:47" x14ac:dyDescent="0.25">
      <c r="A679" s="1">
        <v>39051</v>
      </c>
      <c r="B679">
        <v>1221</v>
      </c>
      <c r="C679">
        <v>38334</v>
      </c>
      <c r="X679">
        <v>25</v>
      </c>
      <c r="Y679">
        <v>864</v>
      </c>
      <c r="Z679">
        <v>0</v>
      </c>
      <c r="AA679">
        <v>210</v>
      </c>
      <c r="AN679">
        <v>0</v>
      </c>
      <c r="AO679">
        <v>2</v>
      </c>
      <c r="AP679">
        <v>0</v>
      </c>
      <c r="AQ679">
        <v>3</v>
      </c>
      <c r="AT679">
        <v>95</v>
      </c>
      <c r="AU679">
        <v>1670</v>
      </c>
    </row>
    <row r="680" spans="1:47" x14ac:dyDescent="0.25">
      <c r="A680" s="1">
        <v>39052</v>
      </c>
      <c r="B680">
        <v>1233</v>
      </c>
      <c r="C680">
        <v>37484</v>
      </c>
      <c r="X680">
        <v>0</v>
      </c>
      <c r="Y680">
        <v>563</v>
      </c>
      <c r="Z680">
        <v>0</v>
      </c>
      <c r="AA680">
        <v>210</v>
      </c>
      <c r="AN680">
        <v>0</v>
      </c>
      <c r="AO680">
        <v>2</v>
      </c>
      <c r="AP680">
        <v>0</v>
      </c>
      <c r="AQ680">
        <v>3</v>
      </c>
      <c r="AT680">
        <v>178</v>
      </c>
      <c r="AU680">
        <v>1574</v>
      </c>
    </row>
    <row r="681" spans="1:47" x14ac:dyDescent="0.25">
      <c r="A681" s="1">
        <v>39055</v>
      </c>
      <c r="B681">
        <v>641</v>
      </c>
      <c r="C681">
        <v>37370</v>
      </c>
      <c r="X681">
        <v>0</v>
      </c>
      <c r="Y681">
        <v>563</v>
      </c>
      <c r="Z681">
        <v>0</v>
      </c>
      <c r="AA681">
        <v>210</v>
      </c>
      <c r="AN681">
        <v>0</v>
      </c>
      <c r="AO681">
        <v>2</v>
      </c>
      <c r="AP681">
        <v>0</v>
      </c>
      <c r="AQ681">
        <v>3</v>
      </c>
      <c r="AT681">
        <v>12</v>
      </c>
      <c r="AU681">
        <v>1559</v>
      </c>
    </row>
    <row r="682" spans="1:47" x14ac:dyDescent="0.25">
      <c r="A682" s="1">
        <v>39056</v>
      </c>
      <c r="B682">
        <v>1885</v>
      </c>
      <c r="C682">
        <v>39246</v>
      </c>
      <c r="X682">
        <v>0</v>
      </c>
      <c r="Y682">
        <v>563</v>
      </c>
      <c r="Z682">
        <v>0</v>
      </c>
      <c r="AA682">
        <v>210</v>
      </c>
      <c r="AN682">
        <v>0</v>
      </c>
      <c r="AO682">
        <v>2</v>
      </c>
      <c r="AP682">
        <v>0</v>
      </c>
      <c r="AQ682">
        <v>3</v>
      </c>
      <c r="AT682">
        <v>100</v>
      </c>
      <c r="AU682">
        <v>1609</v>
      </c>
    </row>
    <row r="683" spans="1:47" x14ac:dyDescent="0.25">
      <c r="A683" s="1">
        <v>39057</v>
      </c>
      <c r="B683">
        <v>473</v>
      </c>
      <c r="C683">
        <v>39387</v>
      </c>
      <c r="X683">
        <v>151</v>
      </c>
      <c r="Y683">
        <v>713</v>
      </c>
      <c r="Z683">
        <v>0</v>
      </c>
      <c r="AA683">
        <v>210</v>
      </c>
      <c r="AN683">
        <v>0</v>
      </c>
      <c r="AO683">
        <v>2</v>
      </c>
      <c r="AP683">
        <v>0</v>
      </c>
      <c r="AQ683">
        <v>3</v>
      </c>
      <c r="AT683">
        <v>35</v>
      </c>
      <c r="AU683">
        <v>1644</v>
      </c>
    </row>
    <row r="684" spans="1:47" x14ac:dyDescent="0.25">
      <c r="A684" s="1">
        <v>39058</v>
      </c>
      <c r="B684">
        <v>3422</v>
      </c>
      <c r="C684">
        <v>39048</v>
      </c>
      <c r="X684">
        <v>25</v>
      </c>
      <c r="Y684">
        <v>610</v>
      </c>
      <c r="Z684">
        <v>0</v>
      </c>
      <c r="AA684">
        <v>210</v>
      </c>
      <c r="AN684">
        <v>0</v>
      </c>
      <c r="AO684">
        <v>2</v>
      </c>
      <c r="AP684">
        <v>0</v>
      </c>
      <c r="AQ684">
        <v>3</v>
      </c>
      <c r="AT684">
        <v>251</v>
      </c>
      <c r="AU684">
        <v>1703</v>
      </c>
    </row>
    <row r="685" spans="1:47" x14ac:dyDescent="0.25">
      <c r="A685" s="1">
        <v>39059</v>
      </c>
      <c r="B685">
        <v>3710</v>
      </c>
      <c r="C685">
        <v>39862</v>
      </c>
      <c r="X685">
        <v>11</v>
      </c>
      <c r="Y685">
        <v>470</v>
      </c>
      <c r="Z685">
        <v>0</v>
      </c>
      <c r="AA685">
        <v>210</v>
      </c>
      <c r="AN685">
        <v>0</v>
      </c>
      <c r="AO685">
        <v>2</v>
      </c>
      <c r="AP685">
        <v>0</v>
      </c>
      <c r="AQ685">
        <v>3</v>
      </c>
      <c r="AT685">
        <v>66</v>
      </c>
      <c r="AU685">
        <v>1757</v>
      </c>
    </row>
    <row r="686" spans="1:47" x14ac:dyDescent="0.25">
      <c r="A686" s="1">
        <v>39062</v>
      </c>
      <c r="B686">
        <v>2105</v>
      </c>
      <c r="C686">
        <v>39389</v>
      </c>
      <c r="X686">
        <v>25</v>
      </c>
      <c r="Y686">
        <v>470</v>
      </c>
      <c r="Z686">
        <v>0</v>
      </c>
      <c r="AA686">
        <v>210</v>
      </c>
      <c r="AN686">
        <v>0</v>
      </c>
      <c r="AO686">
        <v>2</v>
      </c>
      <c r="AP686">
        <v>0</v>
      </c>
      <c r="AQ686">
        <v>3</v>
      </c>
      <c r="AT686">
        <v>44</v>
      </c>
      <c r="AU686">
        <v>1772</v>
      </c>
    </row>
    <row r="687" spans="1:47" x14ac:dyDescent="0.25">
      <c r="A687" s="1">
        <v>39063</v>
      </c>
      <c r="B687">
        <v>2456</v>
      </c>
      <c r="C687">
        <v>40895</v>
      </c>
      <c r="X687">
        <v>20</v>
      </c>
      <c r="Y687">
        <v>455</v>
      </c>
      <c r="Z687">
        <v>0</v>
      </c>
      <c r="AA687">
        <v>210</v>
      </c>
      <c r="AN687">
        <v>0</v>
      </c>
      <c r="AO687">
        <v>2</v>
      </c>
      <c r="AP687">
        <v>0</v>
      </c>
      <c r="AQ687">
        <v>3</v>
      </c>
      <c r="AT687">
        <v>77</v>
      </c>
      <c r="AU687">
        <v>1810</v>
      </c>
    </row>
    <row r="688" spans="1:47" x14ac:dyDescent="0.25">
      <c r="A688" s="1">
        <v>39064</v>
      </c>
      <c r="B688">
        <v>1541</v>
      </c>
      <c r="C688">
        <v>40973</v>
      </c>
      <c r="X688">
        <v>4</v>
      </c>
      <c r="Y688">
        <v>454</v>
      </c>
      <c r="Z688">
        <v>0</v>
      </c>
      <c r="AA688">
        <v>210</v>
      </c>
      <c r="AN688">
        <v>0</v>
      </c>
      <c r="AO688">
        <v>2</v>
      </c>
      <c r="AP688">
        <v>4</v>
      </c>
      <c r="AQ688">
        <v>5</v>
      </c>
      <c r="AT688">
        <v>160</v>
      </c>
      <c r="AU688">
        <v>1880</v>
      </c>
    </row>
    <row r="689" spans="1:47" x14ac:dyDescent="0.25">
      <c r="A689" s="1">
        <v>39065</v>
      </c>
      <c r="B689">
        <v>4287</v>
      </c>
      <c r="C689">
        <v>40738</v>
      </c>
      <c r="X689">
        <v>3</v>
      </c>
      <c r="Y689">
        <v>434</v>
      </c>
      <c r="Z689">
        <v>0</v>
      </c>
      <c r="AA689">
        <v>210</v>
      </c>
      <c r="AN689">
        <v>0</v>
      </c>
      <c r="AO689">
        <v>2</v>
      </c>
      <c r="AP689">
        <v>0</v>
      </c>
      <c r="AQ689">
        <v>3</v>
      </c>
      <c r="AT689">
        <v>239</v>
      </c>
      <c r="AU689">
        <v>1940</v>
      </c>
    </row>
    <row r="690" spans="1:47" x14ac:dyDescent="0.25">
      <c r="A690" s="1">
        <v>39066</v>
      </c>
      <c r="B690">
        <v>8598</v>
      </c>
      <c r="C690">
        <v>39657</v>
      </c>
      <c r="X690">
        <v>0</v>
      </c>
      <c r="Y690">
        <v>432</v>
      </c>
      <c r="Z690">
        <v>0</v>
      </c>
      <c r="AA690">
        <v>210</v>
      </c>
      <c r="AN690">
        <v>0</v>
      </c>
      <c r="AO690">
        <v>2</v>
      </c>
      <c r="AP690">
        <v>0</v>
      </c>
      <c r="AQ690">
        <v>3</v>
      </c>
      <c r="AT690">
        <v>12</v>
      </c>
      <c r="AU690">
        <v>1809</v>
      </c>
    </row>
    <row r="691" spans="1:47" x14ac:dyDescent="0.25">
      <c r="A691" s="1">
        <v>39069</v>
      </c>
      <c r="B691">
        <v>1739</v>
      </c>
      <c r="C691">
        <v>36262</v>
      </c>
      <c r="X691">
        <v>0</v>
      </c>
      <c r="Y691">
        <v>306</v>
      </c>
      <c r="Z691">
        <v>0</v>
      </c>
      <c r="AA691">
        <v>10</v>
      </c>
      <c r="AN691">
        <v>0</v>
      </c>
      <c r="AO691">
        <v>2</v>
      </c>
      <c r="AP691">
        <v>0</v>
      </c>
      <c r="AQ691">
        <v>2</v>
      </c>
      <c r="AT691">
        <v>110</v>
      </c>
      <c r="AU691">
        <v>1817</v>
      </c>
    </row>
    <row r="692" spans="1:47" x14ac:dyDescent="0.25">
      <c r="A692" s="1">
        <v>39070</v>
      </c>
      <c r="B692">
        <v>5441</v>
      </c>
      <c r="C692">
        <v>36684</v>
      </c>
      <c r="X692">
        <v>30</v>
      </c>
      <c r="Y692">
        <v>336</v>
      </c>
      <c r="Z692">
        <v>0</v>
      </c>
      <c r="AA692">
        <v>10</v>
      </c>
      <c r="AN692">
        <v>0</v>
      </c>
      <c r="AO692">
        <v>2</v>
      </c>
      <c r="AP692">
        <v>0</v>
      </c>
      <c r="AQ692">
        <v>2</v>
      </c>
      <c r="AT692">
        <v>177</v>
      </c>
      <c r="AU692">
        <v>1787</v>
      </c>
    </row>
    <row r="693" spans="1:47" x14ac:dyDescent="0.25">
      <c r="A693" s="1">
        <v>39071</v>
      </c>
      <c r="B693">
        <v>607</v>
      </c>
      <c r="C693">
        <v>35371</v>
      </c>
      <c r="X693">
        <v>0</v>
      </c>
      <c r="Y693">
        <v>301</v>
      </c>
      <c r="Z693">
        <v>0</v>
      </c>
      <c r="AA693">
        <v>10</v>
      </c>
      <c r="AN693">
        <v>0</v>
      </c>
      <c r="AO693">
        <v>2</v>
      </c>
      <c r="AP693">
        <v>0</v>
      </c>
      <c r="AQ693">
        <v>2</v>
      </c>
      <c r="AT693">
        <v>51</v>
      </c>
      <c r="AU693">
        <v>1717</v>
      </c>
    </row>
    <row r="694" spans="1:47" x14ac:dyDescent="0.25">
      <c r="A694" s="1">
        <v>39072</v>
      </c>
      <c r="B694">
        <v>411</v>
      </c>
      <c r="C694">
        <v>32175</v>
      </c>
      <c r="X694">
        <v>60</v>
      </c>
      <c r="Y694">
        <v>361</v>
      </c>
      <c r="Z694">
        <v>0</v>
      </c>
      <c r="AA694">
        <v>10</v>
      </c>
      <c r="AN694">
        <v>0</v>
      </c>
      <c r="AO694">
        <v>2</v>
      </c>
      <c r="AP694">
        <v>0</v>
      </c>
      <c r="AQ694">
        <v>2</v>
      </c>
      <c r="AT694">
        <v>62</v>
      </c>
      <c r="AU694">
        <v>1701</v>
      </c>
    </row>
    <row r="695" spans="1:47" x14ac:dyDescent="0.25">
      <c r="A695" s="1">
        <v>39073</v>
      </c>
      <c r="B695">
        <v>247</v>
      </c>
      <c r="C695">
        <v>32275</v>
      </c>
      <c r="X695">
        <v>1</v>
      </c>
      <c r="Y695">
        <v>346</v>
      </c>
      <c r="Z695">
        <v>0</v>
      </c>
      <c r="AA695">
        <v>10</v>
      </c>
      <c r="AN695">
        <v>0</v>
      </c>
      <c r="AO695">
        <v>2</v>
      </c>
      <c r="AP695">
        <v>0</v>
      </c>
      <c r="AQ695">
        <v>2</v>
      </c>
      <c r="AT695">
        <v>100</v>
      </c>
      <c r="AU695">
        <v>1751</v>
      </c>
    </row>
    <row r="696" spans="1:47" x14ac:dyDescent="0.25">
      <c r="A696" s="1">
        <v>39077</v>
      </c>
      <c r="B696">
        <v>443</v>
      </c>
      <c r="C696">
        <v>32595</v>
      </c>
      <c r="X696">
        <v>0</v>
      </c>
      <c r="Y696">
        <v>346</v>
      </c>
      <c r="Z696">
        <v>0</v>
      </c>
      <c r="AA696">
        <v>10</v>
      </c>
      <c r="AN696">
        <v>0</v>
      </c>
      <c r="AO696">
        <v>2</v>
      </c>
      <c r="AP696">
        <v>0</v>
      </c>
      <c r="AQ696">
        <v>2</v>
      </c>
      <c r="AT696">
        <v>90</v>
      </c>
      <c r="AU696">
        <v>1751</v>
      </c>
    </row>
    <row r="697" spans="1:47" x14ac:dyDescent="0.25">
      <c r="A697" s="1">
        <v>39078</v>
      </c>
      <c r="B697">
        <v>493</v>
      </c>
      <c r="C697">
        <v>32785</v>
      </c>
      <c r="X697">
        <v>75</v>
      </c>
      <c r="Y697">
        <v>421</v>
      </c>
      <c r="Z697">
        <v>0</v>
      </c>
      <c r="AA697">
        <v>10</v>
      </c>
      <c r="AN697">
        <v>0</v>
      </c>
      <c r="AO697">
        <v>2</v>
      </c>
      <c r="AP697">
        <v>1</v>
      </c>
      <c r="AQ697">
        <v>2</v>
      </c>
      <c r="AT697">
        <v>60</v>
      </c>
      <c r="AU697">
        <v>1711</v>
      </c>
    </row>
    <row r="698" spans="1:47" x14ac:dyDescent="0.25">
      <c r="A698" s="1">
        <v>39079</v>
      </c>
      <c r="B698">
        <v>349</v>
      </c>
      <c r="C698">
        <v>33038</v>
      </c>
      <c r="X698">
        <v>50</v>
      </c>
      <c r="Y698">
        <v>436</v>
      </c>
      <c r="Z698">
        <v>0</v>
      </c>
      <c r="AA698">
        <v>10</v>
      </c>
      <c r="AN698">
        <v>0</v>
      </c>
      <c r="AO698">
        <v>2</v>
      </c>
      <c r="AP698">
        <v>0</v>
      </c>
      <c r="AQ698">
        <v>2</v>
      </c>
      <c r="AT698">
        <v>20</v>
      </c>
      <c r="AU698">
        <v>1731</v>
      </c>
    </row>
    <row r="699" spans="1:47" x14ac:dyDescent="0.25">
      <c r="A699" s="1">
        <v>39080</v>
      </c>
      <c r="B699">
        <v>658</v>
      </c>
      <c r="C699">
        <v>33632</v>
      </c>
      <c r="X699">
        <v>0</v>
      </c>
      <c r="Y699">
        <v>340</v>
      </c>
      <c r="Z699">
        <v>0</v>
      </c>
      <c r="AA699">
        <v>10</v>
      </c>
      <c r="AN699">
        <v>0</v>
      </c>
      <c r="AO699">
        <v>2</v>
      </c>
      <c r="AP699">
        <v>0</v>
      </c>
      <c r="AQ699">
        <v>1</v>
      </c>
      <c r="AT699">
        <v>215</v>
      </c>
      <c r="AU699">
        <v>1766</v>
      </c>
    </row>
    <row r="700" spans="1:47" x14ac:dyDescent="0.25">
      <c r="A700" s="1">
        <v>39085</v>
      </c>
      <c r="B700">
        <v>766</v>
      </c>
      <c r="C700">
        <v>34191</v>
      </c>
      <c r="X700">
        <v>66</v>
      </c>
      <c r="Y700">
        <v>406</v>
      </c>
      <c r="Z700">
        <v>0</v>
      </c>
      <c r="AA700">
        <v>10</v>
      </c>
      <c r="AN700">
        <v>0</v>
      </c>
      <c r="AO700">
        <v>2</v>
      </c>
      <c r="AP700">
        <v>1</v>
      </c>
      <c r="AQ700">
        <v>1</v>
      </c>
      <c r="AT700">
        <v>135</v>
      </c>
      <c r="AU700">
        <v>1783</v>
      </c>
    </row>
    <row r="701" spans="1:47" x14ac:dyDescent="0.25">
      <c r="A701" s="1">
        <v>39086</v>
      </c>
      <c r="B701">
        <v>1702</v>
      </c>
      <c r="C701">
        <v>34550</v>
      </c>
      <c r="X701">
        <v>0</v>
      </c>
      <c r="Y701">
        <v>396</v>
      </c>
      <c r="Z701">
        <v>0</v>
      </c>
      <c r="AA701">
        <v>10</v>
      </c>
      <c r="AN701">
        <v>0</v>
      </c>
      <c r="AO701">
        <v>2</v>
      </c>
      <c r="AP701">
        <v>0</v>
      </c>
      <c r="AQ701">
        <v>0</v>
      </c>
      <c r="AT701">
        <v>137</v>
      </c>
      <c r="AU701">
        <v>1676</v>
      </c>
    </row>
    <row r="702" spans="1:47" x14ac:dyDescent="0.25">
      <c r="A702" s="1">
        <v>39087</v>
      </c>
      <c r="B702">
        <v>1163</v>
      </c>
      <c r="C702">
        <v>34238</v>
      </c>
      <c r="X702">
        <v>27</v>
      </c>
      <c r="Y702">
        <v>422</v>
      </c>
      <c r="Z702">
        <v>0</v>
      </c>
      <c r="AA702">
        <v>10</v>
      </c>
      <c r="AN702">
        <v>0</v>
      </c>
      <c r="AO702">
        <v>2</v>
      </c>
      <c r="AP702">
        <v>0</v>
      </c>
      <c r="AQ702">
        <v>0</v>
      </c>
      <c r="AT702">
        <v>40</v>
      </c>
      <c r="AU702">
        <v>1676</v>
      </c>
    </row>
    <row r="703" spans="1:47" x14ac:dyDescent="0.25">
      <c r="A703" s="1">
        <v>39090</v>
      </c>
      <c r="B703">
        <v>1669</v>
      </c>
      <c r="C703">
        <v>34649</v>
      </c>
      <c r="X703">
        <v>2</v>
      </c>
      <c r="Y703">
        <v>424</v>
      </c>
      <c r="Z703">
        <v>0</v>
      </c>
      <c r="AA703">
        <v>10</v>
      </c>
      <c r="AN703">
        <v>0</v>
      </c>
      <c r="AO703">
        <v>2</v>
      </c>
      <c r="AP703">
        <v>0</v>
      </c>
      <c r="AQ703">
        <v>0</v>
      </c>
      <c r="AT703">
        <v>140</v>
      </c>
      <c r="AU703">
        <v>1736</v>
      </c>
    </row>
    <row r="704" spans="1:47" x14ac:dyDescent="0.25">
      <c r="A704" s="1">
        <v>39091</v>
      </c>
      <c r="B704">
        <v>2847</v>
      </c>
      <c r="C704">
        <v>34130</v>
      </c>
      <c r="X704">
        <v>28</v>
      </c>
      <c r="Y704">
        <v>451</v>
      </c>
      <c r="Z704">
        <v>0</v>
      </c>
      <c r="AA704">
        <v>10</v>
      </c>
      <c r="AN704">
        <v>0</v>
      </c>
      <c r="AO704">
        <v>2</v>
      </c>
      <c r="AP704">
        <v>0</v>
      </c>
      <c r="AQ704">
        <v>0</v>
      </c>
      <c r="AT704">
        <v>61</v>
      </c>
      <c r="AU704">
        <v>1717</v>
      </c>
    </row>
    <row r="705" spans="1:47" x14ac:dyDescent="0.25">
      <c r="A705" s="1">
        <v>39092</v>
      </c>
      <c r="B705">
        <v>2065</v>
      </c>
      <c r="C705">
        <v>34218</v>
      </c>
      <c r="X705">
        <v>1</v>
      </c>
      <c r="Y705">
        <v>453</v>
      </c>
      <c r="Z705">
        <v>0</v>
      </c>
      <c r="AA705">
        <v>10</v>
      </c>
      <c r="AN705">
        <v>0</v>
      </c>
      <c r="AO705">
        <v>2</v>
      </c>
      <c r="AP705">
        <v>0</v>
      </c>
      <c r="AQ705">
        <v>0</v>
      </c>
      <c r="AT705">
        <v>40</v>
      </c>
      <c r="AU705">
        <v>1737</v>
      </c>
    </row>
    <row r="706" spans="1:47" x14ac:dyDescent="0.25">
      <c r="A706" s="1">
        <v>39093</v>
      </c>
      <c r="B706">
        <v>3942</v>
      </c>
      <c r="C706">
        <v>36288</v>
      </c>
      <c r="X706">
        <v>0</v>
      </c>
      <c r="Y706">
        <v>451</v>
      </c>
      <c r="Z706">
        <v>0</v>
      </c>
      <c r="AA706">
        <v>10</v>
      </c>
      <c r="AN706">
        <v>0</v>
      </c>
      <c r="AO706">
        <v>2</v>
      </c>
      <c r="AP706">
        <v>0</v>
      </c>
      <c r="AQ706">
        <v>0</v>
      </c>
      <c r="AT706">
        <v>122</v>
      </c>
      <c r="AU706">
        <v>1748</v>
      </c>
    </row>
    <row r="707" spans="1:47" x14ac:dyDescent="0.25">
      <c r="A707" s="1">
        <v>39094</v>
      </c>
      <c r="B707">
        <v>3348</v>
      </c>
      <c r="C707">
        <v>36935</v>
      </c>
      <c r="X707">
        <v>0</v>
      </c>
      <c r="Y707">
        <v>451</v>
      </c>
      <c r="Z707">
        <v>0</v>
      </c>
      <c r="AA707">
        <v>10</v>
      </c>
      <c r="AN707">
        <v>0</v>
      </c>
      <c r="AO707">
        <v>2</v>
      </c>
      <c r="AP707">
        <v>0</v>
      </c>
      <c r="AQ707">
        <v>0</v>
      </c>
      <c r="AT707">
        <v>138</v>
      </c>
      <c r="AU707">
        <v>1724</v>
      </c>
    </row>
    <row r="708" spans="1:47" x14ac:dyDescent="0.25">
      <c r="A708" s="1">
        <v>39098</v>
      </c>
      <c r="B708">
        <v>4702</v>
      </c>
      <c r="C708">
        <v>38528</v>
      </c>
      <c r="X708">
        <v>28</v>
      </c>
      <c r="Y708">
        <v>479</v>
      </c>
      <c r="Z708">
        <v>0</v>
      </c>
      <c r="AA708">
        <v>10</v>
      </c>
      <c r="AN708">
        <v>0</v>
      </c>
      <c r="AO708">
        <v>2</v>
      </c>
      <c r="AP708">
        <v>0</v>
      </c>
      <c r="AQ708">
        <v>0</v>
      </c>
      <c r="AT708">
        <v>40</v>
      </c>
      <c r="AU708">
        <v>1702</v>
      </c>
    </row>
    <row r="709" spans="1:47" x14ac:dyDescent="0.25">
      <c r="A709" s="1">
        <v>39099</v>
      </c>
      <c r="B709">
        <v>1207</v>
      </c>
      <c r="C709">
        <v>37313</v>
      </c>
      <c r="X709">
        <v>29</v>
      </c>
      <c r="Y709">
        <v>508</v>
      </c>
      <c r="Z709">
        <v>0</v>
      </c>
      <c r="AA709">
        <v>10</v>
      </c>
      <c r="AN709">
        <v>0</v>
      </c>
      <c r="AO709">
        <v>2</v>
      </c>
      <c r="AP709">
        <v>0</v>
      </c>
      <c r="AQ709">
        <v>0</v>
      </c>
      <c r="AT709">
        <v>60</v>
      </c>
      <c r="AU709">
        <v>1704</v>
      </c>
    </row>
    <row r="710" spans="1:47" x14ac:dyDescent="0.25">
      <c r="A710" s="1">
        <v>39100</v>
      </c>
      <c r="B710">
        <v>3008</v>
      </c>
      <c r="C710">
        <v>33446</v>
      </c>
      <c r="X710">
        <v>0</v>
      </c>
      <c r="Y710">
        <v>508</v>
      </c>
      <c r="Z710">
        <v>0</v>
      </c>
      <c r="AA710">
        <v>10</v>
      </c>
      <c r="AN710">
        <v>0</v>
      </c>
      <c r="AO710">
        <v>2</v>
      </c>
      <c r="AP710">
        <v>0</v>
      </c>
      <c r="AQ710">
        <v>0</v>
      </c>
      <c r="AT710">
        <v>45</v>
      </c>
      <c r="AU710">
        <v>1672</v>
      </c>
    </row>
    <row r="711" spans="1:47" x14ac:dyDescent="0.25">
      <c r="A711" s="1">
        <v>39101</v>
      </c>
      <c r="B711">
        <v>1987</v>
      </c>
      <c r="C711">
        <v>33522</v>
      </c>
      <c r="X711">
        <v>0</v>
      </c>
      <c r="Y711">
        <v>508</v>
      </c>
      <c r="Z711">
        <v>0</v>
      </c>
      <c r="AA711">
        <v>10</v>
      </c>
      <c r="AN711">
        <v>0</v>
      </c>
      <c r="AO711">
        <v>2</v>
      </c>
      <c r="AP711">
        <v>0</v>
      </c>
      <c r="AQ711">
        <v>0</v>
      </c>
      <c r="AT711">
        <v>5</v>
      </c>
      <c r="AU711">
        <v>1642</v>
      </c>
    </row>
    <row r="712" spans="1:47" x14ac:dyDescent="0.25">
      <c r="A712" s="1">
        <v>39104</v>
      </c>
      <c r="B712">
        <v>5378</v>
      </c>
      <c r="C712">
        <v>34549</v>
      </c>
      <c r="X712">
        <v>0</v>
      </c>
      <c r="Y712">
        <v>508</v>
      </c>
      <c r="Z712">
        <v>0</v>
      </c>
      <c r="AA712">
        <v>10</v>
      </c>
      <c r="AN712">
        <v>0</v>
      </c>
      <c r="AO712">
        <v>2</v>
      </c>
      <c r="AP712">
        <v>2</v>
      </c>
      <c r="AQ712">
        <v>2</v>
      </c>
      <c r="AT712">
        <v>20</v>
      </c>
      <c r="AU712">
        <v>1652</v>
      </c>
    </row>
    <row r="713" spans="1:47" x14ac:dyDescent="0.25">
      <c r="A713" s="1">
        <v>39105</v>
      </c>
      <c r="B713">
        <v>2235</v>
      </c>
      <c r="C713">
        <v>35584</v>
      </c>
      <c r="X713">
        <v>25</v>
      </c>
      <c r="Y713">
        <v>533</v>
      </c>
      <c r="Z713">
        <v>0</v>
      </c>
      <c r="AA713">
        <v>10</v>
      </c>
      <c r="AN713">
        <v>0</v>
      </c>
      <c r="AO713">
        <v>2</v>
      </c>
      <c r="AP713">
        <v>0</v>
      </c>
      <c r="AQ713">
        <v>2</v>
      </c>
      <c r="AT713">
        <v>150</v>
      </c>
      <c r="AU713">
        <v>1702</v>
      </c>
    </row>
    <row r="714" spans="1:47" x14ac:dyDescent="0.25">
      <c r="A714" s="1">
        <v>39106</v>
      </c>
      <c r="B714">
        <v>2049</v>
      </c>
      <c r="C714">
        <v>36812</v>
      </c>
      <c r="X714">
        <v>0</v>
      </c>
      <c r="Y714">
        <v>533</v>
      </c>
      <c r="Z714">
        <v>0</v>
      </c>
      <c r="AA714">
        <v>10</v>
      </c>
      <c r="AN714">
        <v>0</v>
      </c>
      <c r="AO714">
        <v>2</v>
      </c>
      <c r="AP714">
        <v>0</v>
      </c>
      <c r="AQ714">
        <v>2</v>
      </c>
      <c r="AT714">
        <v>86</v>
      </c>
      <c r="AU714">
        <v>1728</v>
      </c>
    </row>
    <row r="715" spans="1:47" x14ac:dyDescent="0.25">
      <c r="A715" s="1">
        <v>39107</v>
      </c>
      <c r="B715">
        <v>1169</v>
      </c>
      <c r="C715">
        <v>37053</v>
      </c>
      <c r="X715">
        <v>0</v>
      </c>
      <c r="Y715">
        <v>533</v>
      </c>
      <c r="Z715">
        <v>0</v>
      </c>
      <c r="AA715">
        <v>10</v>
      </c>
      <c r="AN715">
        <v>0</v>
      </c>
      <c r="AO715">
        <v>2</v>
      </c>
      <c r="AP715">
        <v>1</v>
      </c>
      <c r="AQ715">
        <v>3</v>
      </c>
      <c r="AT715">
        <v>75</v>
      </c>
      <c r="AU715">
        <v>1562</v>
      </c>
    </row>
    <row r="716" spans="1:47" x14ac:dyDescent="0.25">
      <c r="A716" s="1">
        <v>39108</v>
      </c>
      <c r="B716">
        <v>2025</v>
      </c>
      <c r="C716">
        <v>37374</v>
      </c>
      <c r="X716">
        <v>0</v>
      </c>
      <c r="Y716">
        <v>533</v>
      </c>
      <c r="Z716">
        <v>0</v>
      </c>
      <c r="AA716">
        <v>10</v>
      </c>
      <c r="AN716">
        <v>0</v>
      </c>
      <c r="AO716">
        <v>2</v>
      </c>
      <c r="AP716">
        <v>0</v>
      </c>
      <c r="AQ716">
        <v>3</v>
      </c>
      <c r="AT716">
        <v>20</v>
      </c>
      <c r="AU716">
        <v>1562</v>
      </c>
    </row>
    <row r="717" spans="1:47" x14ac:dyDescent="0.25">
      <c r="A717" s="1">
        <v>39111</v>
      </c>
      <c r="B717">
        <v>526</v>
      </c>
      <c r="C717">
        <v>35364</v>
      </c>
      <c r="X717">
        <v>25</v>
      </c>
      <c r="Y717">
        <v>558</v>
      </c>
      <c r="Z717">
        <v>0</v>
      </c>
      <c r="AA717">
        <v>10</v>
      </c>
      <c r="AN717">
        <v>0</v>
      </c>
      <c r="AO717">
        <v>2</v>
      </c>
      <c r="AP717">
        <v>0</v>
      </c>
      <c r="AQ717">
        <v>3</v>
      </c>
      <c r="AT717">
        <v>299</v>
      </c>
      <c r="AU717">
        <v>1521</v>
      </c>
    </row>
    <row r="718" spans="1:47" x14ac:dyDescent="0.25">
      <c r="A718" s="1">
        <v>39112</v>
      </c>
      <c r="B718">
        <v>617</v>
      </c>
      <c r="C718">
        <v>34944</v>
      </c>
      <c r="X718">
        <v>0</v>
      </c>
      <c r="Y718">
        <v>558</v>
      </c>
      <c r="Z718">
        <v>0</v>
      </c>
      <c r="AA718">
        <v>10</v>
      </c>
      <c r="AN718">
        <v>0</v>
      </c>
      <c r="AO718">
        <v>2</v>
      </c>
      <c r="AP718">
        <v>0</v>
      </c>
      <c r="AQ718">
        <v>3</v>
      </c>
      <c r="AT718">
        <v>191</v>
      </c>
      <c r="AU718">
        <v>1471</v>
      </c>
    </row>
    <row r="719" spans="1:47" x14ac:dyDescent="0.25">
      <c r="A719" s="1">
        <v>39113</v>
      </c>
      <c r="B719">
        <v>2522</v>
      </c>
      <c r="C719">
        <v>36432</v>
      </c>
      <c r="X719">
        <v>0</v>
      </c>
      <c r="Y719">
        <v>558</v>
      </c>
      <c r="Z719">
        <v>0</v>
      </c>
      <c r="AA719">
        <v>10</v>
      </c>
      <c r="AN719">
        <v>0</v>
      </c>
      <c r="AO719">
        <v>2</v>
      </c>
      <c r="AP719">
        <v>0</v>
      </c>
      <c r="AQ719">
        <v>3</v>
      </c>
      <c r="AT719">
        <v>155</v>
      </c>
      <c r="AU719">
        <v>1446</v>
      </c>
    </row>
    <row r="720" spans="1:47" x14ac:dyDescent="0.25">
      <c r="A720" s="1">
        <v>39114</v>
      </c>
      <c r="B720">
        <v>2792</v>
      </c>
      <c r="C720">
        <v>37854</v>
      </c>
      <c r="X720">
        <v>0</v>
      </c>
      <c r="Y720">
        <v>558</v>
      </c>
      <c r="Z720">
        <v>0</v>
      </c>
      <c r="AA720">
        <v>10</v>
      </c>
      <c r="AN720">
        <v>0</v>
      </c>
      <c r="AO720">
        <v>2</v>
      </c>
      <c r="AP720">
        <v>0</v>
      </c>
      <c r="AQ720">
        <v>3</v>
      </c>
      <c r="AT720">
        <v>158</v>
      </c>
      <c r="AU720">
        <v>1418</v>
      </c>
    </row>
    <row r="721" spans="1:47" x14ac:dyDescent="0.25">
      <c r="A721" s="1">
        <v>39115</v>
      </c>
      <c r="B721">
        <v>1314</v>
      </c>
      <c r="C721">
        <v>37878</v>
      </c>
      <c r="X721">
        <v>1</v>
      </c>
      <c r="Y721">
        <v>558</v>
      </c>
      <c r="Z721">
        <v>0</v>
      </c>
      <c r="AA721">
        <v>10</v>
      </c>
      <c r="AN721">
        <v>0</v>
      </c>
      <c r="AO721">
        <v>2</v>
      </c>
      <c r="AP721">
        <v>0</v>
      </c>
      <c r="AQ721">
        <v>3</v>
      </c>
      <c r="AT721">
        <v>135</v>
      </c>
      <c r="AU721">
        <v>1443</v>
      </c>
    </row>
    <row r="722" spans="1:47" x14ac:dyDescent="0.25">
      <c r="A722" s="1">
        <v>39118</v>
      </c>
      <c r="B722">
        <v>756</v>
      </c>
      <c r="C722">
        <v>38467</v>
      </c>
      <c r="X722">
        <v>0</v>
      </c>
      <c r="Y722">
        <v>557</v>
      </c>
      <c r="Z722">
        <v>0</v>
      </c>
      <c r="AA722">
        <v>10</v>
      </c>
      <c r="AN722">
        <v>0</v>
      </c>
      <c r="AO722">
        <v>2</v>
      </c>
      <c r="AP722">
        <v>0</v>
      </c>
      <c r="AQ722">
        <v>3</v>
      </c>
      <c r="AT722">
        <v>330</v>
      </c>
      <c r="AU722">
        <v>1453</v>
      </c>
    </row>
    <row r="723" spans="1:47" x14ac:dyDescent="0.25">
      <c r="A723" s="1">
        <v>39119</v>
      </c>
      <c r="B723">
        <v>1977</v>
      </c>
      <c r="C723">
        <v>39150</v>
      </c>
      <c r="X723">
        <v>0</v>
      </c>
      <c r="Y723">
        <v>557</v>
      </c>
      <c r="Z723">
        <v>0</v>
      </c>
      <c r="AA723">
        <v>10</v>
      </c>
      <c r="AN723">
        <v>2</v>
      </c>
      <c r="AO723">
        <v>0</v>
      </c>
      <c r="AP723">
        <v>0</v>
      </c>
      <c r="AQ723">
        <v>3</v>
      </c>
      <c r="AT723">
        <v>434</v>
      </c>
      <c r="AU723">
        <v>1443</v>
      </c>
    </row>
    <row r="724" spans="1:47" x14ac:dyDescent="0.25">
      <c r="A724" s="1">
        <v>39120</v>
      </c>
      <c r="B724">
        <v>1063</v>
      </c>
      <c r="C724">
        <v>38949</v>
      </c>
      <c r="X724">
        <v>2</v>
      </c>
      <c r="Y724">
        <v>555</v>
      </c>
      <c r="Z724">
        <v>0</v>
      </c>
      <c r="AA724">
        <v>10</v>
      </c>
      <c r="AN724">
        <v>0</v>
      </c>
      <c r="AO724">
        <v>0</v>
      </c>
      <c r="AP724">
        <v>0</v>
      </c>
      <c r="AQ724">
        <v>3</v>
      </c>
      <c r="AT724">
        <v>516</v>
      </c>
      <c r="AU724">
        <v>1339</v>
      </c>
    </row>
    <row r="725" spans="1:47" x14ac:dyDescent="0.25">
      <c r="A725" s="1">
        <v>39121</v>
      </c>
      <c r="B725">
        <v>2012</v>
      </c>
      <c r="C725">
        <v>39518</v>
      </c>
      <c r="X725">
        <v>0</v>
      </c>
      <c r="Y725">
        <v>555</v>
      </c>
      <c r="Z725">
        <v>0</v>
      </c>
      <c r="AA725">
        <v>10</v>
      </c>
      <c r="AN725">
        <v>0</v>
      </c>
      <c r="AO725">
        <v>0</v>
      </c>
      <c r="AP725">
        <v>0</v>
      </c>
      <c r="AQ725">
        <v>3</v>
      </c>
      <c r="AT725">
        <v>105</v>
      </c>
      <c r="AU725">
        <v>1319</v>
      </c>
    </row>
    <row r="726" spans="1:47" x14ac:dyDescent="0.25">
      <c r="A726" s="1">
        <v>39122</v>
      </c>
      <c r="B726">
        <v>5190</v>
      </c>
      <c r="C726">
        <v>40834</v>
      </c>
      <c r="X726">
        <v>26</v>
      </c>
      <c r="Y726">
        <v>581</v>
      </c>
      <c r="Z726">
        <v>0</v>
      </c>
      <c r="AA726">
        <v>10</v>
      </c>
      <c r="AN726">
        <v>0</v>
      </c>
      <c r="AO726">
        <v>0</v>
      </c>
      <c r="AP726">
        <v>0</v>
      </c>
      <c r="AQ726">
        <v>3</v>
      </c>
      <c r="AT726">
        <v>134</v>
      </c>
      <c r="AU726">
        <v>1349</v>
      </c>
    </row>
    <row r="727" spans="1:47" x14ac:dyDescent="0.25">
      <c r="A727" s="1">
        <v>39125</v>
      </c>
      <c r="B727">
        <v>6057</v>
      </c>
      <c r="C727">
        <v>41810</v>
      </c>
      <c r="X727">
        <v>0</v>
      </c>
      <c r="Y727">
        <v>581</v>
      </c>
      <c r="Z727">
        <v>0</v>
      </c>
      <c r="AA727">
        <v>10</v>
      </c>
      <c r="AN727">
        <v>0</v>
      </c>
      <c r="AO727">
        <v>0</v>
      </c>
      <c r="AP727">
        <v>0</v>
      </c>
      <c r="AQ727">
        <v>3</v>
      </c>
      <c r="AT727">
        <v>575</v>
      </c>
      <c r="AU727">
        <v>1359</v>
      </c>
    </row>
    <row r="728" spans="1:47" x14ac:dyDescent="0.25">
      <c r="A728" s="1">
        <v>39126</v>
      </c>
      <c r="B728">
        <v>2155</v>
      </c>
      <c r="C728">
        <v>39866</v>
      </c>
      <c r="X728">
        <v>0</v>
      </c>
      <c r="Y728">
        <v>581</v>
      </c>
      <c r="Z728">
        <v>0</v>
      </c>
      <c r="AA728">
        <v>10</v>
      </c>
      <c r="AN728">
        <v>0</v>
      </c>
      <c r="AO728">
        <v>0</v>
      </c>
      <c r="AP728">
        <v>0</v>
      </c>
      <c r="AQ728">
        <v>3</v>
      </c>
      <c r="AT728">
        <v>230</v>
      </c>
      <c r="AU728">
        <v>1361</v>
      </c>
    </row>
    <row r="729" spans="1:47" x14ac:dyDescent="0.25">
      <c r="A729" s="1">
        <v>39127</v>
      </c>
      <c r="B729">
        <v>2539</v>
      </c>
      <c r="C729">
        <v>40201</v>
      </c>
      <c r="X729">
        <v>0</v>
      </c>
      <c r="Y729">
        <v>581</v>
      </c>
      <c r="Z729">
        <v>0</v>
      </c>
      <c r="AA729">
        <v>10</v>
      </c>
      <c r="AN729">
        <v>0</v>
      </c>
      <c r="AO729">
        <v>0</v>
      </c>
      <c r="AP729">
        <v>1</v>
      </c>
      <c r="AQ729">
        <v>4</v>
      </c>
      <c r="AT729">
        <v>110</v>
      </c>
      <c r="AU729">
        <v>1406</v>
      </c>
    </row>
    <row r="730" spans="1:47" x14ac:dyDescent="0.25">
      <c r="A730" s="1">
        <v>39128</v>
      </c>
      <c r="B730">
        <v>972</v>
      </c>
      <c r="C730">
        <v>32092</v>
      </c>
      <c r="X730">
        <v>0</v>
      </c>
      <c r="Y730">
        <v>581</v>
      </c>
      <c r="Z730">
        <v>0</v>
      </c>
      <c r="AA730">
        <v>10</v>
      </c>
      <c r="AN730">
        <v>0</v>
      </c>
      <c r="AO730">
        <v>0</v>
      </c>
      <c r="AP730">
        <v>0</v>
      </c>
      <c r="AQ730">
        <v>4</v>
      </c>
      <c r="AT730">
        <v>24</v>
      </c>
      <c r="AU730">
        <v>1302</v>
      </c>
    </row>
    <row r="731" spans="1:47" x14ac:dyDescent="0.25">
      <c r="A731" s="1">
        <v>39129</v>
      </c>
      <c r="B731">
        <v>488</v>
      </c>
      <c r="C731">
        <v>32333</v>
      </c>
      <c r="X731">
        <v>0</v>
      </c>
      <c r="Y731">
        <v>581</v>
      </c>
      <c r="Z731">
        <v>0</v>
      </c>
      <c r="AA731">
        <v>10</v>
      </c>
      <c r="AN731">
        <v>0</v>
      </c>
      <c r="AO731">
        <v>0</v>
      </c>
      <c r="AP731">
        <v>0</v>
      </c>
      <c r="AQ731">
        <v>4</v>
      </c>
      <c r="AT731">
        <v>50</v>
      </c>
      <c r="AU731">
        <v>1287</v>
      </c>
    </row>
    <row r="732" spans="1:47" x14ac:dyDescent="0.25">
      <c r="A732" s="1">
        <v>39133</v>
      </c>
      <c r="B732">
        <v>438</v>
      </c>
      <c r="C732">
        <v>32486</v>
      </c>
      <c r="X732">
        <v>25</v>
      </c>
      <c r="Y732">
        <v>606</v>
      </c>
      <c r="Z732">
        <v>0</v>
      </c>
      <c r="AA732">
        <v>10</v>
      </c>
      <c r="AN732">
        <v>0</v>
      </c>
      <c r="AO732">
        <v>0</v>
      </c>
      <c r="AP732">
        <v>0</v>
      </c>
      <c r="AQ732">
        <v>3</v>
      </c>
      <c r="AT732">
        <v>28</v>
      </c>
      <c r="AU732">
        <v>1285</v>
      </c>
    </row>
    <row r="733" spans="1:47" x14ac:dyDescent="0.25">
      <c r="A733" s="1">
        <v>39134</v>
      </c>
      <c r="B733">
        <v>1142</v>
      </c>
      <c r="C733">
        <v>33324</v>
      </c>
      <c r="X733">
        <v>0</v>
      </c>
      <c r="Y733">
        <v>606</v>
      </c>
      <c r="Z733">
        <v>0</v>
      </c>
      <c r="AA733">
        <v>10</v>
      </c>
      <c r="AN733">
        <v>0</v>
      </c>
      <c r="AO733">
        <v>0</v>
      </c>
      <c r="AP733">
        <v>0</v>
      </c>
      <c r="AQ733">
        <v>3</v>
      </c>
      <c r="AT733">
        <v>80</v>
      </c>
      <c r="AU733">
        <v>1310</v>
      </c>
    </row>
    <row r="734" spans="1:47" x14ac:dyDescent="0.25">
      <c r="A734" s="1">
        <v>39135</v>
      </c>
      <c r="B734">
        <v>1123</v>
      </c>
      <c r="C734">
        <v>33609</v>
      </c>
      <c r="X734">
        <v>0</v>
      </c>
      <c r="Y734">
        <v>606</v>
      </c>
      <c r="Z734">
        <v>0</v>
      </c>
      <c r="AA734">
        <v>10</v>
      </c>
      <c r="AN734">
        <v>0</v>
      </c>
      <c r="AO734">
        <v>0</v>
      </c>
      <c r="AP734">
        <v>0</v>
      </c>
      <c r="AQ734">
        <v>3</v>
      </c>
      <c r="AT734">
        <v>120</v>
      </c>
      <c r="AU734">
        <v>1395</v>
      </c>
    </row>
    <row r="735" spans="1:47" x14ac:dyDescent="0.25">
      <c r="A735" s="1">
        <v>39136</v>
      </c>
      <c r="B735">
        <v>1191</v>
      </c>
      <c r="C735">
        <v>34239</v>
      </c>
      <c r="X735">
        <v>0</v>
      </c>
      <c r="Y735">
        <v>606</v>
      </c>
      <c r="Z735">
        <v>0</v>
      </c>
      <c r="AA735">
        <v>10</v>
      </c>
      <c r="AN735">
        <v>0</v>
      </c>
      <c r="AO735">
        <v>0</v>
      </c>
      <c r="AP735">
        <v>0</v>
      </c>
      <c r="AQ735">
        <v>3</v>
      </c>
      <c r="AT735">
        <v>17</v>
      </c>
      <c r="AU735">
        <v>1395</v>
      </c>
    </row>
    <row r="736" spans="1:47" x14ac:dyDescent="0.25">
      <c r="A736" s="1">
        <v>39139</v>
      </c>
      <c r="B736">
        <v>1026</v>
      </c>
      <c r="C736">
        <v>34062</v>
      </c>
      <c r="X736">
        <v>1</v>
      </c>
      <c r="Y736">
        <v>607</v>
      </c>
      <c r="Z736">
        <v>0</v>
      </c>
      <c r="AA736">
        <v>10</v>
      </c>
      <c r="AN736">
        <v>0</v>
      </c>
      <c r="AO736">
        <v>0</v>
      </c>
      <c r="AP736">
        <v>0</v>
      </c>
      <c r="AQ736">
        <v>3</v>
      </c>
      <c r="AT736">
        <v>40</v>
      </c>
      <c r="AU736">
        <v>1395</v>
      </c>
    </row>
    <row r="737" spans="1:47" x14ac:dyDescent="0.25">
      <c r="A737" s="1">
        <v>39140</v>
      </c>
      <c r="B737">
        <v>4122</v>
      </c>
      <c r="C737">
        <v>36116</v>
      </c>
      <c r="X737">
        <v>302</v>
      </c>
      <c r="Y737">
        <v>902</v>
      </c>
      <c r="Z737">
        <v>0</v>
      </c>
      <c r="AA737">
        <v>10</v>
      </c>
      <c r="AN737">
        <v>0</v>
      </c>
      <c r="AO737">
        <v>0</v>
      </c>
      <c r="AP737">
        <v>0</v>
      </c>
      <c r="AQ737">
        <v>3</v>
      </c>
      <c r="AT737">
        <v>276</v>
      </c>
      <c r="AU737">
        <v>1372</v>
      </c>
    </row>
    <row r="738" spans="1:47" x14ac:dyDescent="0.25">
      <c r="A738" s="1">
        <v>39141</v>
      </c>
      <c r="B738">
        <v>6561</v>
      </c>
      <c r="C738">
        <v>37215</v>
      </c>
      <c r="X738">
        <v>71</v>
      </c>
      <c r="Y738">
        <v>973</v>
      </c>
      <c r="Z738">
        <v>0</v>
      </c>
      <c r="AA738">
        <v>10</v>
      </c>
      <c r="AN738">
        <v>0</v>
      </c>
      <c r="AO738">
        <v>0</v>
      </c>
      <c r="AP738">
        <v>0</v>
      </c>
      <c r="AQ738">
        <v>3</v>
      </c>
      <c r="AT738">
        <v>91</v>
      </c>
      <c r="AU738">
        <v>1374</v>
      </c>
    </row>
    <row r="739" spans="1:47" x14ac:dyDescent="0.25">
      <c r="A739" s="1">
        <v>39142</v>
      </c>
      <c r="B739">
        <v>3839</v>
      </c>
      <c r="C739">
        <v>35467</v>
      </c>
      <c r="X739">
        <v>0</v>
      </c>
      <c r="Y739">
        <v>973</v>
      </c>
      <c r="Z739">
        <v>0</v>
      </c>
      <c r="AA739">
        <v>10</v>
      </c>
      <c r="AN739">
        <v>0</v>
      </c>
      <c r="AO739">
        <v>0</v>
      </c>
      <c r="AP739">
        <v>0</v>
      </c>
      <c r="AQ739">
        <v>3</v>
      </c>
      <c r="AT739">
        <v>17</v>
      </c>
      <c r="AU739">
        <v>1348</v>
      </c>
    </row>
    <row r="740" spans="1:47" x14ac:dyDescent="0.25">
      <c r="A740" s="1">
        <v>39143</v>
      </c>
      <c r="B740">
        <v>1871</v>
      </c>
      <c r="C740">
        <v>36272</v>
      </c>
      <c r="X740">
        <v>26</v>
      </c>
      <c r="Y740">
        <v>999</v>
      </c>
      <c r="Z740">
        <v>0</v>
      </c>
      <c r="AA740">
        <v>10</v>
      </c>
      <c r="AN740">
        <v>0</v>
      </c>
      <c r="AO740">
        <v>0</v>
      </c>
      <c r="AP740">
        <v>0</v>
      </c>
      <c r="AQ740">
        <v>3</v>
      </c>
      <c r="AT740">
        <v>49</v>
      </c>
      <c r="AU740">
        <v>1323</v>
      </c>
    </row>
    <row r="741" spans="1:47" x14ac:dyDescent="0.25">
      <c r="A741" s="1">
        <v>39146</v>
      </c>
      <c r="B741">
        <v>3131</v>
      </c>
      <c r="C741">
        <v>37054</v>
      </c>
      <c r="X741">
        <v>150</v>
      </c>
      <c r="Y741">
        <v>1149</v>
      </c>
      <c r="Z741">
        <v>0</v>
      </c>
      <c r="AA741">
        <v>10</v>
      </c>
      <c r="AN741">
        <v>0</v>
      </c>
      <c r="AO741">
        <v>0</v>
      </c>
      <c r="AP741">
        <v>0</v>
      </c>
      <c r="AQ741">
        <v>3</v>
      </c>
      <c r="AT741">
        <v>272</v>
      </c>
      <c r="AU741">
        <v>1375</v>
      </c>
    </row>
    <row r="742" spans="1:47" x14ac:dyDescent="0.25">
      <c r="A742" s="1">
        <v>39147</v>
      </c>
      <c r="B742">
        <v>3200</v>
      </c>
      <c r="C742">
        <v>38748</v>
      </c>
      <c r="X742">
        <v>53</v>
      </c>
      <c r="Y742">
        <v>1152</v>
      </c>
      <c r="Z742">
        <v>0</v>
      </c>
      <c r="AA742">
        <v>10</v>
      </c>
      <c r="AN742">
        <v>0</v>
      </c>
      <c r="AO742">
        <v>0</v>
      </c>
      <c r="AP742">
        <v>0</v>
      </c>
      <c r="AQ742">
        <v>3</v>
      </c>
      <c r="AT742">
        <v>170</v>
      </c>
      <c r="AU742">
        <v>1401</v>
      </c>
    </row>
    <row r="743" spans="1:47" x14ac:dyDescent="0.25">
      <c r="A743" s="1">
        <v>39148</v>
      </c>
      <c r="B743">
        <v>1116</v>
      </c>
      <c r="C743">
        <v>38402</v>
      </c>
      <c r="X743">
        <v>102</v>
      </c>
      <c r="Y743">
        <v>1154</v>
      </c>
      <c r="Z743">
        <v>0</v>
      </c>
      <c r="AA743">
        <v>10</v>
      </c>
      <c r="AN743">
        <v>0</v>
      </c>
      <c r="AO743">
        <v>0</v>
      </c>
      <c r="AP743">
        <v>0</v>
      </c>
      <c r="AQ743">
        <v>3</v>
      </c>
      <c r="AT743">
        <v>343</v>
      </c>
      <c r="AU743">
        <v>1386</v>
      </c>
    </row>
    <row r="744" spans="1:47" x14ac:dyDescent="0.25">
      <c r="A744" s="1">
        <v>39149</v>
      </c>
      <c r="B744">
        <v>1556</v>
      </c>
      <c r="C744">
        <v>39152</v>
      </c>
      <c r="X744">
        <v>2</v>
      </c>
      <c r="Y744">
        <v>1156</v>
      </c>
      <c r="Z744">
        <v>0</v>
      </c>
      <c r="AA744">
        <v>10</v>
      </c>
      <c r="AN744">
        <v>0</v>
      </c>
      <c r="AO744">
        <v>0</v>
      </c>
      <c r="AP744">
        <v>1</v>
      </c>
      <c r="AQ744">
        <v>4</v>
      </c>
      <c r="AT744">
        <v>112</v>
      </c>
      <c r="AU744">
        <v>1053</v>
      </c>
    </row>
    <row r="745" spans="1:47" x14ac:dyDescent="0.25">
      <c r="A745" s="1">
        <v>39150</v>
      </c>
      <c r="B745">
        <v>1802</v>
      </c>
      <c r="C745">
        <v>37370</v>
      </c>
      <c r="X745">
        <v>0</v>
      </c>
      <c r="Y745">
        <v>1006</v>
      </c>
      <c r="Z745">
        <v>0</v>
      </c>
      <c r="AA745">
        <v>10</v>
      </c>
      <c r="AN745">
        <v>0</v>
      </c>
      <c r="AO745">
        <v>0</v>
      </c>
      <c r="AP745">
        <v>0</v>
      </c>
      <c r="AQ745">
        <v>4</v>
      </c>
      <c r="AT745">
        <v>94</v>
      </c>
      <c r="AU745">
        <v>1014</v>
      </c>
    </row>
    <row r="746" spans="1:47" x14ac:dyDescent="0.25">
      <c r="A746" s="1">
        <v>39153</v>
      </c>
      <c r="B746">
        <v>4832</v>
      </c>
      <c r="C746">
        <v>36983</v>
      </c>
      <c r="X746">
        <v>0</v>
      </c>
      <c r="Y746">
        <v>1006</v>
      </c>
      <c r="Z746">
        <v>0</v>
      </c>
      <c r="AA746">
        <v>10</v>
      </c>
      <c r="AN746">
        <v>0</v>
      </c>
      <c r="AO746">
        <v>0</v>
      </c>
      <c r="AP746">
        <v>0</v>
      </c>
      <c r="AQ746">
        <v>4</v>
      </c>
      <c r="AT746">
        <v>154</v>
      </c>
      <c r="AU746">
        <v>999</v>
      </c>
    </row>
    <row r="747" spans="1:47" x14ac:dyDescent="0.25">
      <c r="A747" s="1">
        <v>39154</v>
      </c>
      <c r="B747">
        <v>1737</v>
      </c>
      <c r="C747">
        <v>37055</v>
      </c>
      <c r="X747">
        <v>236</v>
      </c>
      <c r="Y747">
        <v>1242</v>
      </c>
      <c r="Z747">
        <v>0</v>
      </c>
      <c r="AA747">
        <v>10</v>
      </c>
      <c r="AN747">
        <v>0</v>
      </c>
      <c r="AO747">
        <v>0</v>
      </c>
      <c r="AP747">
        <v>1</v>
      </c>
      <c r="AQ747">
        <v>4</v>
      </c>
      <c r="AT747">
        <v>173</v>
      </c>
      <c r="AU747">
        <v>1055</v>
      </c>
    </row>
    <row r="748" spans="1:47" x14ac:dyDescent="0.25">
      <c r="A748" s="1">
        <v>39155</v>
      </c>
      <c r="B748">
        <v>7440</v>
      </c>
      <c r="C748">
        <v>40978</v>
      </c>
      <c r="X748">
        <v>254</v>
      </c>
      <c r="Y748">
        <v>1496</v>
      </c>
      <c r="Z748">
        <v>0</v>
      </c>
      <c r="AA748">
        <v>10</v>
      </c>
      <c r="AN748">
        <v>0</v>
      </c>
      <c r="AO748">
        <v>0</v>
      </c>
      <c r="AP748">
        <v>2</v>
      </c>
      <c r="AQ748">
        <v>2</v>
      </c>
      <c r="AT748">
        <v>363</v>
      </c>
      <c r="AU748">
        <v>1132</v>
      </c>
    </row>
    <row r="749" spans="1:47" x14ac:dyDescent="0.25">
      <c r="A749" s="1">
        <v>39156</v>
      </c>
      <c r="B749">
        <v>5188</v>
      </c>
      <c r="C749">
        <v>45736</v>
      </c>
      <c r="X749">
        <v>150</v>
      </c>
      <c r="Y749">
        <v>1621</v>
      </c>
      <c r="Z749">
        <v>0</v>
      </c>
      <c r="AA749">
        <v>10</v>
      </c>
      <c r="AN749">
        <v>0</v>
      </c>
      <c r="AO749">
        <v>0</v>
      </c>
      <c r="AP749">
        <v>0</v>
      </c>
      <c r="AQ749">
        <v>1</v>
      </c>
      <c r="AT749">
        <v>149</v>
      </c>
      <c r="AU749">
        <v>941</v>
      </c>
    </row>
    <row r="750" spans="1:47" x14ac:dyDescent="0.25">
      <c r="A750" s="1">
        <v>39157</v>
      </c>
      <c r="B750">
        <v>3210</v>
      </c>
      <c r="C750">
        <v>44451</v>
      </c>
      <c r="X750">
        <v>50</v>
      </c>
      <c r="Y750">
        <v>1621</v>
      </c>
      <c r="Z750">
        <v>0</v>
      </c>
      <c r="AA750">
        <v>10</v>
      </c>
      <c r="AN750">
        <v>0</v>
      </c>
      <c r="AO750">
        <v>0</v>
      </c>
      <c r="AP750">
        <v>0</v>
      </c>
      <c r="AQ750">
        <v>1</v>
      </c>
      <c r="AT750">
        <v>170</v>
      </c>
      <c r="AU750">
        <v>1042</v>
      </c>
    </row>
    <row r="751" spans="1:47" x14ac:dyDescent="0.25">
      <c r="A751" s="1">
        <v>39160</v>
      </c>
      <c r="B751">
        <v>2907</v>
      </c>
      <c r="C751">
        <v>44915</v>
      </c>
      <c r="X751">
        <v>1</v>
      </c>
      <c r="Y751">
        <v>1368</v>
      </c>
      <c r="Z751">
        <v>0</v>
      </c>
      <c r="AA751">
        <v>10</v>
      </c>
      <c r="AN751">
        <v>0</v>
      </c>
      <c r="AO751">
        <v>0</v>
      </c>
      <c r="AP751">
        <v>0</v>
      </c>
      <c r="AQ751">
        <v>1</v>
      </c>
      <c r="AT751">
        <v>414</v>
      </c>
      <c r="AU751">
        <v>1047</v>
      </c>
    </row>
    <row r="752" spans="1:47" x14ac:dyDescent="0.25">
      <c r="A752" s="1">
        <v>39161</v>
      </c>
      <c r="B752">
        <v>2143</v>
      </c>
      <c r="C752">
        <v>45055</v>
      </c>
      <c r="X752">
        <v>0</v>
      </c>
      <c r="Y752">
        <v>1368</v>
      </c>
      <c r="Z752">
        <v>0</v>
      </c>
      <c r="AA752">
        <v>10</v>
      </c>
      <c r="AN752">
        <v>0</v>
      </c>
      <c r="AO752">
        <v>0</v>
      </c>
      <c r="AP752">
        <v>0</v>
      </c>
      <c r="AQ752">
        <v>1</v>
      </c>
      <c r="AT752">
        <v>230</v>
      </c>
      <c r="AU752">
        <v>983</v>
      </c>
    </row>
    <row r="753" spans="1:47" x14ac:dyDescent="0.25">
      <c r="A753" s="1">
        <v>39162</v>
      </c>
      <c r="B753">
        <v>2144</v>
      </c>
      <c r="C753">
        <v>45952</v>
      </c>
      <c r="X753">
        <v>71</v>
      </c>
      <c r="Y753">
        <v>1383</v>
      </c>
      <c r="Z753">
        <v>0</v>
      </c>
      <c r="AA753">
        <v>10</v>
      </c>
      <c r="AN753">
        <v>0</v>
      </c>
      <c r="AO753">
        <v>0</v>
      </c>
      <c r="AP753">
        <v>0</v>
      </c>
      <c r="AQ753">
        <v>1</v>
      </c>
      <c r="AT753">
        <v>102</v>
      </c>
      <c r="AU753">
        <v>1026</v>
      </c>
    </row>
    <row r="754" spans="1:47" x14ac:dyDescent="0.25">
      <c r="A754" s="1">
        <v>39163</v>
      </c>
      <c r="B754">
        <v>1608</v>
      </c>
      <c r="C754">
        <v>39952</v>
      </c>
      <c r="X754">
        <v>0</v>
      </c>
      <c r="Y754">
        <v>1324</v>
      </c>
      <c r="Z754">
        <v>0</v>
      </c>
      <c r="AA754">
        <v>10</v>
      </c>
      <c r="AN754">
        <v>0</v>
      </c>
      <c r="AO754">
        <v>0</v>
      </c>
      <c r="AP754">
        <v>0</v>
      </c>
      <c r="AQ754">
        <v>1</v>
      </c>
      <c r="AT754">
        <v>92</v>
      </c>
      <c r="AU754">
        <v>893</v>
      </c>
    </row>
    <row r="755" spans="1:47" x14ac:dyDescent="0.25">
      <c r="A755" s="1">
        <v>39164</v>
      </c>
      <c r="B755">
        <v>1038</v>
      </c>
      <c r="C755">
        <v>40548</v>
      </c>
      <c r="X755">
        <v>16</v>
      </c>
      <c r="Y755">
        <v>1340</v>
      </c>
      <c r="Z755">
        <v>0</v>
      </c>
      <c r="AA755">
        <v>10</v>
      </c>
      <c r="AN755">
        <v>0</v>
      </c>
      <c r="AO755">
        <v>0</v>
      </c>
      <c r="AP755">
        <v>0</v>
      </c>
      <c r="AQ755">
        <v>1</v>
      </c>
      <c r="AT755">
        <v>38</v>
      </c>
      <c r="AU755">
        <v>893</v>
      </c>
    </row>
    <row r="756" spans="1:47" x14ac:dyDescent="0.25">
      <c r="A756" s="1">
        <v>39167</v>
      </c>
      <c r="B756">
        <v>1402</v>
      </c>
      <c r="C756">
        <v>41244</v>
      </c>
      <c r="X756">
        <v>0</v>
      </c>
      <c r="Y756">
        <v>1324</v>
      </c>
      <c r="Z756">
        <v>0</v>
      </c>
      <c r="AA756">
        <v>10</v>
      </c>
      <c r="AN756">
        <v>0</v>
      </c>
      <c r="AO756">
        <v>0</v>
      </c>
      <c r="AP756">
        <v>0</v>
      </c>
      <c r="AQ756">
        <v>1</v>
      </c>
      <c r="AT756">
        <v>30</v>
      </c>
      <c r="AU756">
        <v>882</v>
      </c>
    </row>
    <row r="757" spans="1:47" x14ac:dyDescent="0.25">
      <c r="A757" s="1">
        <v>39168</v>
      </c>
      <c r="B757">
        <v>515</v>
      </c>
      <c r="C757">
        <v>41374</v>
      </c>
      <c r="X757">
        <v>25</v>
      </c>
      <c r="Y757">
        <v>1304</v>
      </c>
      <c r="Z757">
        <v>0</v>
      </c>
      <c r="AA757">
        <v>10</v>
      </c>
      <c r="AN757">
        <v>0</v>
      </c>
      <c r="AO757">
        <v>0</v>
      </c>
      <c r="AP757">
        <v>0</v>
      </c>
      <c r="AQ757">
        <v>1</v>
      </c>
      <c r="AT757">
        <v>44</v>
      </c>
      <c r="AU757">
        <v>876</v>
      </c>
    </row>
    <row r="758" spans="1:47" x14ac:dyDescent="0.25">
      <c r="A758" s="1">
        <v>39169</v>
      </c>
      <c r="B758">
        <v>1551</v>
      </c>
      <c r="C758">
        <v>41700</v>
      </c>
      <c r="X758">
        <v>52</v>
      </c>
      <c r="Y758">
        <v>1355</v>
      </c>
      <c r="Z758">
        <v>0</v>
      </c>
      <c r="AA758">
        <v>10</v>
      </c>
      <c r="AN758">
        <v>0</v>
      </c>
      <c r="AO758">
        <v>0</v>
      </c>
      <c r="AP758">
        <v>0</v>
      </c>
      <c r="AQ758">
        <v>1</v>
      </c>
      <c r="AT758">
        <v>189</v>
      </c>
      <c r="AU758">
        <v>776</v>
      </c>
    </row>
    <row r="759" spans="1:47" x14ac:dyDescent="0.25">
      <c r="A759" s="1">
        <v>39170</v>
      </c>
      <c r="B759">
        <v>1094</v>
      </c>
      <c r="C759">
        <v>41805</v>
      </c>
      <c r="X759">
        <v>6</v>
      </c>
      <c r="Y759">
        <v>1361</v>
      </c>
      <c r="Z759">
        <v>0</v>
      </c>
      <c r="AA759">
        <v>10</v>
      </c>
      <c r="AN759">
        <v>0</v>
      </c>
      <c r="AO759">
        <v>0</v>
      </c>
      <c r="AP759">
        <v>0</v>
      </c>
      <c r="AQ759">
        <v>1</v>
      </c>
      <c r="AT759">
        <v>20</v>
      </c>
      <c r="AU759">
        <v>796</v>
      </c>
    </row>
    <row r="760" spans="1:47" x14ac:dyDescent="0.25">
      <c r="A760" s="1">
        <v>39171</v>
      </c>
      <c r="B760">
        <v>696</v>
      </c>
      <c r="C760">
        <v>41886</v>
      </c>
      <c r="X760">
        <v>0</v>
      </c>
      <c r="Y760">
        <v>1361</v>
      </c>
      <c r="Z760">
        <v>0</v>
      </c>
      <c r="AA760">
        <v>10</v>
      </c>
      <c r="AN760">
        <v>0</v>
      </c>
      <c r="AO760">
        <v>0</v>
      </c>
      <c r="AP760">
        <v>0</v>
      </c>
      <c r="AQ760">
        <v>1</v>
      </c>
      <c r="AT760">
        <v>84</v>
      </c>
      <c r="AU760">
        <v>821</v>
      </c>
    </row>
    <row r="761" spans="1:47" x14ac:dyDescent="0.25">
      <c r="A761" s="1">
        <v>39174</v>
      </c>
      <c r="B761">
        <v>893</v>
      </c>
      <c r="C761">
        <v>41777</v>
      </c>
      <c r="X761">
        <v>25</v>
      </c>
      <c r="Y761">
        <v>1386</v>
      </c>
      <c r="Z761">
        <v>0</v>
      </c>
      <c r="AA761">
        <v>10</v>
      </c>
      <c r="AN761">
        <v>0</v>
      </c>
      <c r="AO761">
        <v>0</v>
      </c>
      <c r="AP761">
        <v>0</v>
      </c>
      <c r="AQ761">
        <v>1</v>
      </c>
      <c r="AT761">
        <v>38</v>
      </c>
      <c r="AU761">
        <v>832</v>
      </c>
    </row>
    <row r="762" spans="1:47" x14ac:dyDescent="0.25">
      <c r="A762" s="1">
        <v>39175</v>
      </c>
      <c r="B762">
        <v>762</v>
      </c>
      <c r="C762">
        <v>42319</v>
      </c>
      <c r="X762">
        <v>0</v>
      </c>
      <c r="Y762">
        <v>1386</v>
      </c>
      <c r="Z762">
        <v>0</v>
      </c>
      <c r="AA762">
        <v>10</v>
      </c>
      <c r="AN762">
        <v>0</v>
      </c>
      <c r="AO762">
        <v>0</v>
      </c>
      <c r="AP762">
        <v>0</v>
      </c>
      <c r="AQ762">
        <v>1</v>
      </c>
      <c r="AT762">
        <v>129</v>
      </c>
      <c r="AU762">
        <v>902</v>
      </c>
    </row>
    <row r="763" spans="1:47" x14ac:dyDescent="0.25">
      <c r="A763" s="1">
        <v>39176</v>
      </c>
      <c r="B763">
        <v>3972</v>
      </c>
      <c r="C763">
        <v>45713</v>
      </c>
      <c r="X763">
        <v>0</v>
      </c>
      <c r="Y763">
        <v>1386</v>
      </c>
      <c r="Z763">
        <v>0</v>
      </c>
      <c r="AA763">
        <v>10</v>
      </c>
      <c r="AN763">
        <v>0</v>
      </c>
      <c r="AO763">
        <v>0</v>
      </c>
      <c r="AP763">
        <v>0</v>
      </c>
      <c r="AQ763">
        <v>1</v>
      </c>
      <c r="AT763">
        <v>124</v>
      </c>
      <c r="AU763">
        <v>947</v>
      </c>
    </row>
    <row r="764" spans="1:47" x14ac:dyDescent="0.25">
      <c r="A764" s="1">
        <v>39177</v>
      </c>
      <c r="B764">
        <v>1230</v>
      </c>
      <c r="C764">
        <v>44494</v>
      </c>
      <c r="X764">
        <v>1389</v>
      </c>
      <c r="Y764">
        <v>2773</v>
      </c>
      <c r="Z764">
        <v>0</v>
      </c>
      <c r="AA764">
        <v>10</v>
      </c>
      <c r="AN764">
        <v>0</v>
      </c>
      <c r="AO764">
        <v>0</v>
      </c>
      <c r="AP764">
        <v>0</v>
      </c>
      <c r="AQ764">
        <v>1</v>
      </c>
      <c r="AT764">
        <v>61</v>
      </c>
      <c r="AU764">
        <v>942</v>
      </c>
    </row>
    <row r="765" spans="1:47" x14ac:dyDescent="0.25">
      <c r="A765" s="1">
        <v>39181</v>
      </c>
      <c r="B765">
        <v>522</v>
      </c>
      <c r="C765">
        <v>44940</v>
      </c>
      <c r="X765">
        <v>5</v>
      </c>
      <c r="Y765">
        <v>2758</v>
      </c>
      <c r="Z765">
        <v>0</v>
      </c>
      <c r="AA765">
        <v>10</v>
      </c>
      <c r="AN765">
        <v>0</v>
      </c>
      <c r="AO765">
        <v>0</v>
      </c>
      <c r="AP765">
        <v>0</v>
      </c>
      <c r="AQ765">
        <v>1</v>
      </c>
      <c r="AT765">
        <v>0</v>
      </c>
      <c r="AU765">
        <v>943</v>
      </c>
    </row>
    <row r="766" spans="1:47" x14ac:dyDescent="0.25">
      <c r="A766" s="1">
        <v>39182</v>
      </c>
      <c r="B766">
        <v>2776</v>
      </c>
      <c r="C766">
        <v>45726</v>
      </c>
      <c r="X766">
        <v>50</v>
      </c>
      <c r="Y766">
        <v>2688</v>
      </c>
      <c r="Z766">
        <v>0</v>
      </c>
      <c r="AA766">
        <v>10</v>
      </c>
      <c r="AN766">
        <v>0</v>
      </c>
      <c r="AO766">
        <v>0</v>
      </c>
      <c r="AP766">
        <v>0</v>
      </c>
      <c r="AQ766">
        <v>1</v>
      </c>
      <c r="AT766">
        <v>10</v>
      </c>
      <c r="AU766">
        <v>952</v>
      </c>
    </row>
    <row r="767" spans="1:47" x14ac:dyDescent="0.25">
      <c r="A767" s="1">
        <v>39183</v>
      </c>
      <c r="B767">
        <v>2468</v>
      </c>
      <c r="C767">
        <v>45608</v>
      </c>
      <c r="X767">
        <v>0</v>
      </c>
      <c r="Y767">
        <v>2808</v>
      </c>
      <c r="Z767">
        <v>0</v>
      </c>
      <c r="AA767">
        <v>10</v>
      </c>
      <c r="AN767">
        <v>0</v>
      </c>
      <c r="AO767">
        <v>0</v>
      </c>
      <c r="AP767">
        <v>0</v>
      </c>
      <c r="AQ767">
        <v>1</v>
      </c>
      <c r="AT767">
        <v>11</v>
      </c>
      <c r="AU767">
        <v>963</v>
      </c>
    </row>
    <row r="768" spans="1:47" x14ac:dyDescent="0.25">
      <c r="A768" s="1">
        <v>39184</v>
      </c>
      <c r="B768">
        <v>2440</v>
      </c>
      <c r="C768">
        <v>46648</v>
      </c>
      <c r="X768">
        <v>5</v>
      </c>
      <c r="Y768">
        <v>2812</v>
      </c>
      <c r="Z768">
        <v>0</v>
      </c>
      <c r="AA768">
        <v>10</v>
      </c>
      <c r="AN768">
        <v>0</v>
      </c>
      <c r="AO768">
        <v>0</v>
      </c>
      <c r="AP768">
        <v>0</v>
      </c>
      <c r="AQ768">
        <v>1</v>
      </c>
      <c r="AT768">
        <v>0</v>
      </c>
      <c r="AU768">
        <v>963</v>
      </c>
    </row>
    <row r="769" spans="1:47" x14ac:dyDescent="0.25">
      <c r="A769" s="1">
        <v>39185</v>
      </c>
      <c r="B769">
        <v>3745</v>
      </c>
      <c r="C769">
        <v>50166</v>
      </c>
      <c r="X769">
        <v>135</v>
      </c>
      <c r="Y769">
        <v>2947</v>
      </c>
      <c r="Z769">
        <v>0</v>
      </c>
      <c r="AA769">
        <v>10</v>
      </c>
      <c r="AN769">
        <v>0</v>
      </c>
      <c r="AO769">
        <v>0</v>
      </c>
      <c r="AP769">
        <v>0</v>
      </c>
      <c r="AQ769">
        <v>1</v>
      </c>
      <c r="AT769">
        <v>40</v>
      </c>
      <c r="AU769">
        <v>993</v>
      </c>
    </row>
    <row r="770" spans="1:47" x14ac:dyDescent="0.25">
      <c r="A770" s="1">
        <v>39188</v>
      </c>
      <c r="B770">
        <v>4950</v>
      </c>
      <c r="C770">
        <v>49048</v>
      </c>
      <c r="X770">
        <v>12</v>
      </c>
      <c r="Y770">
        <v>2930</v>
      </c>
      <c r="Z770">
        <v>0</v>
      </c>
      <c r="AA770">
        <v>10</v>
      </c>
      <c r="AN770">
        <v>0</v>
      </c>
      <c r="AO770">
        <v>0</v>
      </c>
      <c r="AP770">
        <v>0</v>
      </c>
      <c r="AQ770">
        <v>1</v>
      </c>
      <c r="AT770">
        <v>67</v>
      </c>
      <c r="AU770">
        <v>1018</v>
      </c>
    </row>
    <row r="771" spans="1:47" x14ac:dyDescent="0.25">
      <c r="A771" s="1">
        <v>39189</v>
      </c>
      <c r="B771">
        <v>4797</v>
      </c>
      <c r="C771">
        <v>46313</v>
      </c>
      <c r="X771">
        <v>0</v>
      </c>
      <c r="Y771">
        <v>2930</v>
      </c>
      <c r="Z771">
        <v>0</v>
      </c>
      <c r="AA771">
        <v>10</v>
      </c>
      <c r="AN771">
        <v>0</v>
      </c>
      <c r="AO771">
        <v>0</v>
      </c>
      <c r="AP771">
        <v>0</v>
      </c>
      <c r="AQ771">
        <v>1</v>
      </c>
      <c r="AT771">
        <v>729</v>
      </c>
      <c r="AU771">
        <v>1098</v>
      </c>
    </row>
    <row r="772" spans="1:47" x14ac:dyDescent="0.25">
      <c r="A772" s="1">
        <v>39190</v>
      </c>
      <c r="B772">
        <v>766</v>
      </c>
      <c r="C772">
        <v>44438</v>
      </c>
      <c r="X772">
        <v>1</v>
      </c>
      <c r="Y772">
        <v>2931</v>
      </c>
      <c r="Z772">
        <v>0</v>
      </c>
      <c r="AA772">
        <v>10</v>
      </c>
      <c r="AN772">
        <v>0</v>
      </c>
      <c r="AO772">
        <v>0</v>
      </c>
      <c r="AP772">
        <v>0</v>
      </c>
      <c r="AQ772">
        <v>1</v>
      </c>
      <c r="AT772">
        <v>19</v>
      </c>
      <c r="AU772">
        <v>1082</v>
      </c>
    </row>
    <row r="773" spans="1:47" x14ac:dyDescent="0.25">
      <c r="A773" s="1">
        <v>39191</v>
      </c>
      <c r="B773">
        <v>890</v>
      </c>
      <c r="C773">
        <v>36855</v>
      </c>
      <c r="X773">
        <v>0</v>
      </c>
      <c r="Y773">
        <v>2931</v>
      </c>
      <c r="Z773">
        <v>0</v>
      </c>
      <c r="AA773">
        <v>10</v>
      </c>
      <c r="AN773">
        <v>0</v>
      </c>
      <c r="AO773">
        <v>0</v>
      </c>
      <c r="AP773">
        <v>0</v>
      </c>
      <c r="AQ773">
        <v>1</v>
      </c>
      <c r="AT773">
        <v>31</v>
      </c>
      <c r="AU773">
        <v>995</v>
      </c>
    </row>
    <row r="774" spans="1:47" x14ac:dyDescent="0.25">
      <c r="A774" s="1">
        <v>39192</v>
      </c>
      <c r="B774">
        <v>826</v>
      </c>
      <c r="C774">
        <v>37160</v>
      </c>
      <c r="X774">
        <v>0</v>
      </c>
      <c r="Y774">
        <v>2931</v>
      </c>
      <c r="Z774">
        <v>0</v>
      </c>
      <c r="AA774">
        <v>10</v>
      </c>
      <c r="AN774">
        <v>0</v>
      </c>
      <c r="AO774">
        <v>0</v>
      </c>
      <c r="AP774">
        <v>0</v>
      </c>
      <c r="AQ774">
        <v>1</v>
      </c>
      <c r="AT774">
        <v>52</v>
      </c>
      <c r="AU774">
        <v>995</v>
      </c>
    </row>
    <row r="775" spans="1:47" x14ac:dyDescent="0.25">
      <c r="A775" s="1">
        <v>39195</v>
      </c>
      <c r="B775">
        <v>274</v>
      </c>
      <c r="C775">
        <v>37200</v>
      </c>
      <c r="X775">
        <v>0</v>
      </c>
      <c r="Y775">
        <v>2931</v>
      </c>
      <c r="Z775">
        <v>0</v>
      </c>
      <c r="AA775">
        <v>10</v>
      </c>
      <c r="AN775">
        <v>0</v>
      </c>
      <c r="AO775">
        <v>0</v>
      </c>
      <c r="AP775">
        <v>0</v>
      </c>
      <c r="AQ775">
        <v>1</v>
      </c>
      <c r="AT775">
        <v>0</v>
      </c>
      <c r="AU775">
        <v>995</v>
      </c>
    </row>
    <row r="776" spans="1:47" x14ac:dyDescent="0.25">
      <c r="A776" s="1">
        <v>39196</v>
      </c>
      <c r="B776">
        <v>1124</v>
      </c>
      <c r="C776">
        <v>37795</v>
      </c>
      <c r="X776">
        <v>20</v>
      </c>
      <c r="Y776">
        <v>2951</v>
      </c>
      <c r="Z776">
        <v>0</v>
      </c>
      <c r="AA776">
        <v>10</v>
      </c>
      <c r="AN776">
        <v>0</v>
      </c>
      <c r="AO776">
        <v>0</v>
      </c>
      <c r="AP776">
        <v>0</v>
      </c>
      <c r="AQ776">
        <v>1</v>
      </c>
      <c r="AT776">
        <v>66</v>
      </c>
      <c r="AU776">
        <v>990</v>
      </c>
    </row>
    <row r="777" spans="1:47" x14ac:dyDescent="0.25">
      <c r="A777" s="1">
        <v>39197</v>
      </c>
      <c r="B777">
        <v>2067</v>
      </c>
      <c r="C777">
        <v>39544</v>
      </c>
      <c r="X777">
        <v>1</v>
      </c>
      <c r="Y777">
        <v>2952</v>
      </c>
      <c r="Z777">
        <v>0</v>
      </c>
      <c r="AA777">
        <v>10</v>
      </c>
      <c r="AN777">
        <v>0</v>
      </c>
      <c r="AO777">
        <v>0</v>
      </c>
      <c r="AP777">
        <v>0</v>
      </c>
      <c r="AQ777">
        <v>1</v>
      </c>
      <c r="AT777">
        <v>11</v>
      </c>
      <c r="AU777">
        <v>990</v>
      </c>
    </row>
    <row r="778" spans="1:47" x14ac:dyDescent="0.25">
      <c r="A778" s="1">
        <v>39198</v>
      </c>
      <c r="B778">
        <v>1686</v>
      </c>
      <c r="C778">
        <v>39638</v>
      </c>
      <c r="X778">
        <v>29</v>
      </c>
      <c r="Y778">
        <v>2978</v>
      </c>
      <c r="Z778">
        <v>0</v>
      </c>
      <c r="AA778">
        <v>10</v>
      </c>
      <c r="AN778">
        <v>0</v>
      </c>
      <c r="AO778">
        <v>0</v>
      </c>
      <c r="AP778">
        <v>30</v>
      </c>
      <c r="AQ778">
        <v>31</v>
      </c>
      <c r="AT778">
        <v>58</v>
      </c>
      <c r="AU778">
        <v>951</v>
      </c>
    </row>
    <row r="779" spans="1:47" x14ac:dyDescent="0.25">
      <c r="A779" s="1">
        <v>39199</v>
      </c>
      <c r="B779">
        <v>1033</v>
      </c>
      <c r="C779">
        <v>40263</v>
      </c>
      <c r="X779">
        <v>7</v>
      </c>
      <c r="Y779">
        <v>2986</v>
      </c>
      <c r="Z779">
        <v>0</v>
      </c>
      <c r="AA779">
        <v>10</v>
      </c>
      <c r="AN779">
        <v>0</v>
      </c>
      <c r="AO779">
        <v>0</v>
      </c>
      <c r="AP779">
        <v>30</v>
      </c>
      <c r="AQ779">
        <v>61</v>
      </c>
      <c r="AT779">
        <v>57</v>
      </c>
      <c r="AU779">
        <v>956</v>
      </c>
    </row>
    <row r="780" spans="1:47" x14ac:dyDescent="0.25">
      <c r="A780" s="1">
        <v>39202</v>
      </c>
      <c r="B780">
        <v>1041</v>
      </c>
      <c r="C780">
        <v>41013</v>
      </c>
      <c r="X780">
        <v>0</v>
      </c>
      <c r="Y780">
        <v>2985</v>
      </c>
      <c r="Z780">
        <v>0</v>
      </c>
      <c r="AA780">
        <v>10</v>
      </c>
      <c r="AN780">
        <v>0</v>
      </c>
      <c r="AO780">
        <v>0</v>
      </c>
      <c r="AP780">
        <v>0</v>
      </c>
      <c r="AQ780">
        <v>61</v>
      </c>
      <c r="AT780">
        <v>99</v>
      </c>
      <c r="AU780">
        <v>1006</v>
      </c>
    </row>
    <row r="781" spans="1:47" x14ac:dyDescent="0.25">
      <c r="A781" s="1">
        <v>39203</v>
      </c>
      <c r="B781">
        <v>1369</v>
      </c>
      <c r="C781">
        <v>41002</v>
      </c>
      <c r="X781">
        <v>25</v>
      </c>
      <c r="Y781">
        <v>3010</v>
      </c>
      <c r="Z781">
        <v>0</v>
      </c>
      <c r="AA781">
        <v>10</v>
      </c>
      <c r="AN781">
        <v>0</v>
      </c>
      <c r="AO781">
        <v>0</v>
      </c>
      <c r="AP781">
        <v>0</v>
      </c>
      <c r="AQ781">
        <v>61</v>
      </c>
      <c r="AT781">
        <v>36</v>
      </c>
      <c r="AU781">
        <v>1006</v>
      </c>
    </row>
    <row r="782" spans="1:47" x14ac:dyDescent="0.25">
      <c r="A782" s="1">
        <v>39204</v>
      </c>
      <c r="B782">
        <v>1367</v>
      </c>
      <c r="C782">
        <v>41746</v>
      </c>
      <c r="X782">
        <v>50</v>
      </c>
      <c r="Y782">
        <v>3060</v>
      </c>
      <c r="Z782">
        <v>0</v>
      </c>
      <c r="AA782">
        <v>10</v>
      </c>
      <c r="AN782">
        <v>0</v>
      </c>
      <c r="AO782">
        <v>0</v>
      </c>
      <c r="AP782">
        <v>1</v>
      </c>
      <c r="AQ782">
        <v>60</v>
      </c>
      <c r="AT782">
        <v>12</v>
      </c>
      <c r="AU782">
        <v>968</v>
      </c>
    </row>
    <row r="783" spans="1:47" x14ac:dyDescent="0.25">
      <c r="A783" s="1">
        <v>39205</v>
      </c>
      <c r="B783">
        <v>5916</v>
      </c>
      <c r="C783">
        <v>42247</v>
      </c>
      <c r="X783">
        <v>3</v>
      </c>
      <c r="Y783">
        <v>3063</v>
      </c>
      <c r="Z783">
        <v>0</v>
      </c>
      <c r="AA783">
        <v>10</v>
      </c>
      <c r="AN783">
        <v>0</v>
      </c>
      <c r="AO783">
        <v>0</v>
      </c>
      <c r="AP783">
        <v>30</v>
      </c>
      <c r="AQ783">
        <v>90</v>
      </c>
      <c r="AT783">
        <v>50</v>
      </c>
      <c r="AU783">
        <v>988</v>
      </c>
    </row>
    <row r="784" spans="1:47" x14ac:dyDescent="0.25">
      <c r="A784" s="1">
        <v>39206</v>
      </c>
      <c r="B784">
        <v>2562</v>
      </c>
      <c r="C784">
        <v>43391</v>
      </c>
      <c r="X784">
        <v>1</v>
      </c>
      <c r="Y784">
        <v>3062</v>
      </c>
      <c r="Z784">
        <v>0</v>
      </c>
      <c r="AA784">
        <v>10</v>
      </c>
      <c r="AN784">
        <v>0</v>
      </c>
      <c r="AO784">
        <v>0</v>
      </c>
      <c r="AP784">
        <v>0</v>
      </c>
      <c r="AQ784">
        <v>90</v>
      </c>
      <c r="AT784">
        <v>60</v>
      </c>
      <c r="AU784">
        <v>990</v>
      </c>
    </row>
    <row r="785" spans="1:47" x14ac:dyDescent="0.25">
      <c r="A785" s="1">
        <v>39209</v>
      </c>
      <c r="B785">
        <v>10124</v>
      </c>
      <c r="C785">
        <v>46509</v>
      </c>
      <c r="X785">
        <v>0</v>
      </c>
      <c r="Y785">
        <v>3062</v>
      </c>
      <c r="Z785">
        <v>0</v>
      </c>
      <c r="AA785">
        <v>10</v>
      </c>
      <c r="AN785">
        <v>0</v>
      </c>
      <c r="AO785">
        <v>0</v>
      </c>
      <c r="AP785">
        <v>0</v>
      </c>
      <c r="AQ785">
        <v>90</v>
      </c>
      <c r="AT785">
        <v>30</v>
      </c>
      <c r="AU785">
        <v>990</v>
      </c>
    </row>
    <row r="786" spans="1:47" x14ac:dyDescent="0.25">
      <c r="A786" s="1">
        <v>39210</v>
      </c>
      <c r="B786">
        <v>4772</v>
      </c>
      <c r="C786">
        <v>48453</v>
      </c>
      <c r="X786">
        <v>78</v>
      </c>
      <c r="Y786">
        <v>3140</v>
      </c>
      <c r="Z786">
        <v>0</v>
      </c>
      <c r="AA786">
        <v>10</v>
      </c>
      <c r="AN786">
        <v>0</v>
      </c>
      <c r="AO786">
        <v>0</v>
      </c>
      <c r="AP786">
        <v>0</v>
      </c>
      <c r="AQ786">
        <v>90</v>
      </c>
      <c r="AT786">
        <v>34</v>
      </c>
      <c r="AU786">
        <v>996</v>
      </c>
    </row>
    <row r="787" spans="1:47" x14ac:dyDescent="0.25">
      <c r="A787" s="1">
        <v>39211</v>
      </c>
      <c r="B787">
        <v>5288</v>
      </c>
      <c r="C787">
        <v>48977</v>
      </c>
      <c r="X787">
        <v>25</v>
      </c>
      <c r="Y787">
        <v>3137</v>
      </c>
      <c r="Z787">
        <v>0</v>
      </c>
      <c r="AA787">
        <v>10</v>
      </c>
      <c r="AN787">
        <v>0</v>
      </c>
      <c r="AO787">
        <v>0</v>
      </c>
      <c r="AP787">
        <v>0</v>
      </c>
      <c r="AQ787">
        <v>90</v>
      </c>
      <c r="AT787">
        <v>379</v>
      </c>
      <c r="AU787">
        <v>1043</v>
      </c>
    </row>
    <row r="788" spans="1:47" x14ac:dyDescent="0.25">
      <c r="A788" s="1">
        <v>39212</v>
      </c>
      <c r="B788">
        <v>12102</v>
      </c>
      <c r="C788">
        <v>50880</v>
      </c>
      <c r="X788">
        <v>25</v>
      </c>
      <c r="Y788">
        <v>3165</v>
      </c>
      <c r="Z788">
        <v>0</v>
      </c>
      <c r="AA788">
        <v>10</v>
      </c>
      <c r="AN788">
        <v>0</v>
      </c>
      <c r="AO788">
        <v>0</v>
      </c>
      <c r="AP788">
        <v>0</v>
      </c>
      <c r="AQ788">
        <v>90</v>
      </c>
      <c r="AT788">
        <v>224</v>
      </c>
      <c r="AU788">
        <v>1179</v>
      </c>
    </row>
    <row r="789" spans="1:47" x14ac:dyDescent="0.25">
      <c r="A789" s="1">
        <v>39213</v>
      </c>
      <c r="B789">
        <v>4639</v>
      </c>
      <c r="C789">
        <v>52694</v>
      </c>
      <c r="X789">
        <v>0</v>
      </c>
      <c r="Y789">
        <v>3190</v>
      </c>
      <c r="Z789">
        <v>0</v>
      </c>
      <c r="AA789">
        <v>10</v>
      </c>
      <c r="AN789">
        <v>0</v>
      </c>
      <c r="AO789">
        <v>0</v>
      </c>
      <c r="AP789">
        <v>0</v>
      </c>
      <c r="AQ789">
        <v>90</v>
      </c>
      <c r="AT789">
        <v>142</v>
      </c>
      <c r="AU789">
        <v>1141</v>
      </c>
    </row>
    <row r="790" spans="1:47" x14ac:dyDescent="0.25">
      <c r="A790" s="1">
        <v>39216</v>
      </c>
      <c r="B790">
        <v>7909</v>
      </c>
      <c r="C790">
        <v>54294</v>
      </c>
      <c r="X790">
        <v>0</v>
      </c>
      <c r="Y790">
        <v>3190</v>
      </c>
      <c r="Z790">
        <v>0</v>
      </c>
      <c r="AA790">
        <v>10</v>
      </c>
      <c r="AN790">
        <v>0</v>
      </c>
      <c r="AO790">
        <v>0</v>
      </c>
      <c r="AP790">
        <v>0</v>
      </c>
      <c r="AQ790">
        <v>90</v>
      </c>
      <c r="AT790">
        <v>170</v>
      </c>
      <c r="AU790">
        <v>1067</v>
      </c>
    </row>
    <row r="791" spans="1:47" x14ac:dyDescent="0.25">
      <c r="A791" s="1">
        <v>39217</v>
      </c>
      <c r="B791">
        <v>4257</v>
      </c>
      <c r="C791">
        <v>55705</v>
      </c>
      <c r="X791">
        <v>2</v>
      </c>
      <c r="Y791">
        <v>3192</v>
      </c>
      <c r="Z791">
        <v>0</v>
      </c>
      <c r="AA791">
        <v>10</v>
      </c>
      <c r="AN791">
        <v>0</v>
      </c>
      <c r="AO791">
        <v>0</v>
      </c>
      <c r="AP791">
        <v>0</v>
      </c>
      <c r="AQ791">
        <v>90</v>
      </c>
      <c r="AT791">
        <v>322</v>
      </c>
      <c r="AU791">
        <v>938</v>
      </c>
    </row>
    <row r="792" spans="1:47" x14ac:dyDescent="0.25">
      <c r="A792" s="1">
        <v>39218</v>
      </c>
      <c r="B792">
        <v>2432</v>
      </c>
      <c r="C792">
        <v>56924</v>
      </c>
      <c r="X792">
        <v>50</v>
      </c>
      <c r="Y792">
        <v>3242</v>
      </c>
      <c r="Z792">
        <v>0</v>
      </c>
      <c r="AA792">
        <v>10</v>
      </c>
      <c r="AN792">
        <v>0</v>
      </c>
      <c r="AO792">
        <v>0</v>
      </c>
      <c r="AP792">
        <v>0</v>
      </c>
      <c r="AQ792">
        <v>90</v>
      </c>
      <c r="AT792">
        <v>20</v>
      </c>
      <c r="AU792">
        <v>925</v>
      </c>
    </row>
    <row r="793" spans="1:47" x14ac:dyDescent="0.25">
      <c r="A793" s="1">
        <v>39219</v>
      </c>
      <c r="B793">
        <v>1303</v>
      </c>
      <c r="C793">
        <v>45575</v>
      </c>
      <c r="X793">
        <v>0</v>
      </c>
      <c r="Y793">
        <v>3192</v>
      </c>
      <c r="Z793">
        <v>0</v>
      </c>
      <c r="AA793">
        <v>10</v>
      </c>
      <c r="AN793">
        <v>0</v>
      </c>
      <c r="AO793">
        <v>0</v>
      </c>
      <c r="AP793">
        <v>0</v>
      </c>
      <c r="AQ793">
        <v>90</v>
      </c>
      <c r="AT793">
        <v>11</v>
      </c>
      <c r="AU793">
        <v>279</v>
      </c>
    </row>
    <row r="794" spans="1:47" x14ac:dyDescent="0.25">
      <c r="A794" s="1">
        <v>39220</v>
      </c>
      <c r="B794">
        <v>1949</v>
      </c>
      <c r="C794">
        <v>46946</v>
      </c>
      <c r="X794">
        <v>50</v>
      </c>
      <c r="Y794">
        <v>3292</v>
      </c>
      <c r="Z794">
        <v>0</v>
      </c>
      <c r="AA794">
        <v>10</v>
      </c>
      <c r="AN794">
        <v>0</v>
      </c>
      <c r="AO794">
        <v>0</v>
      </c>
      <c r="AP794">
        <v>0</v>
      </c>
      <c r="AQ794">
        <v>90</v>
      </c>
      <c r="AT794">
        <v>0</v>
      </c>
      <c r="AU794">
        <v>279</v>
      </c>
    </row>
    <row r="795" spans="1:47" x14ac:dyDescent="0.25">
      <c r="A795" s="1">
        <v>39223</v>
      </c>
      <c r="B795">
        <v>2827</v>
      </c>
      <c r="C795">
        <v>49610</v>
      </c>
      <c r="X795">
        <v>0</v>
      </c>
      <c r="Y795">
        <v>3292</v>
      </c>
      <c r="Z795">
        <v>0</v>
      </c>
      <c r="AA795">
        <v>10</v>
      </c>
      <c r="AN795">
        <v>0</v>
      </c>
      <c r="AO795">
        <v>0</v>
      </c>
      <c r="AP795">
        <v>60</v>
      </c>
      <c r="AQ795">
        <v>150</v>
      </c>
      <c r="AT795">
        <v>69</v>
      </c>
      <c r="AU795">
        <v>249</v>
      </c>
    </row>
    <row r="796" spans="1:47" x14ac:dyDescent="0.25">
      <c r="A796" s="1">
        <v>39224</v>
      </c>
      <c r="B796">
        <v>2170</v>
      </c>
      <c r="C796">
        <v>51613</v>
      </c>
      <c r="X796">
        <v>0</v>
      </c>
      <c r="Y796">
        <v>3292</v>
      </c>
      <c r="Z796">
        <v>0</v>
      </c>
      <c r="AA796">
        <v>10</v>
      </c>
      <c r="AN796">
        <v>0</v>
      </c>
      <c r="AO796">
        <v>0</v>
      </c>
      <c r="AP796">
        <v>0</v>
      </c>
      <c r="AQ796">
        <v>150</v>
      </c>
      <c r="AT796">
        <v>11</v>
      </c>
      <c r="AU796">
        <v>231</v>
      </c>
    </row>
    <row r="797" spans="1:47" x14ac:dyDescent="0.25">
      <c r="A797" s="1">
        <v>39225</v>
      </c>
      <c r="B797">
        <v>779</v>
      </c>
      <c r="C797">
        <v>51637</v>
      </c>
      <c r="X797">
        <v>25</v>
      </c>
      <c r="Y797">
        <v>3317</v>
      </c>
      <c r="Z797">
        <v>0</v>
      </c>
      <c r="AA797">
        <v>10</v>
      </c>
      <c r="AN797">
        <v>0</v>
      </c>
      <c r="AO797">
        <v>0</v>
      </c>
      <c r="AP797">
        <v>0</v>
      </c>
      <c r="AQ797">
        <v>150</v>
      </c>
      <c r="AT797">
        <v>80</v>
      </c>
      <c r="AU797">
        <v>261</v>
      </c>
    </row>
    <row r="798" spans="1:47" x14ac:dyDescent="0.25">
      <c r="A798" s="1">
        <v>39226</v>
      </c>
      <c r="B798">
        <v>1955</v>
      </c>
      <c r="C798">
        <v>46177</v>
      </c>
      <c r="X798">
        <v>102</v>
      </c>
      <c r="Y798">
        <v>3419</v>
      </c>
      <c r="Z798">
        <v>0</v>
      </c>
      <c r="AA798">
        <v>10</v>
      </c>
      <c r="AN798">
        <v>0</v>
      </c>
      <c r="AO798">
        <v>0</v>
      </c>
      <c r="AP798">
        <v>0</v>
      </c>
      <c r="AQ798">
        <v>150</v>
      </c>
      <c r="AT798">
        <v>41</v>
      </c>
      <c r="AU798">
        <v>250</v>
      </c>
    </row>
    <row r="799" spans="1:47" x14ac:dyDescent="0.25">
      <c r="A799" s="1">
        <v>39227</v>
      </c>
      <c r="B799">
        <v>447</v>
      </c>
      <c r="C799">
        <v>45599</v>
      </c>
      <c r="X799">
        <v>4</v>
      </c>
      <c r="Y799">
        <v>3419</v>
      </c>
      <c r="Z799">
        <v>0</v>
      </c>
      <c r="AA799">
        <v>10</v>
      </c>
      <c r="AN799">
        <v>0</v>
      </c>
      <c r="AO799">
        <v>0</v>
      </c>
      <c r="AP799">
        <v>0</v>
      </c>
      <c r="AQ799">
        <v>150</v>
      </c>
      <c r="AT799">
        <v>19</v>
      </c>
      <c r="AU799">
        <v>231</v>
      </c>
    </row>
    <row r="800" spans="1:47" x14ac:dyDescent="0.25">
      <c r="A800" s="1">
        <v>39231</v>
      </c>
      <c r="B800">
        <v>1947</v>
      </c>
      <c r="C800">
        <v>42577</v>
      </c>
      <c r="X800">
        <v>1</v>
      </c>
      <c r="Y800">
        <v>3420</v>
      </c>
      <c r="Z800">
        <v>0</v>
      </c>
      <c r="AA800">
        <v>10</v>
      </c>
      <c r="AN800">
        <v>0</v>
      </c>
      <c r="AO800">
        <v>0</v>
      </c>
      <c r="AP800">
        <v>0</v>
      </c>
      <c r="AQ800">
        <v>150</v>
      </c>
      <c r="AT800">
        <v>35</v>
      </c>
      <c r="AU800">
        <v>252</v>
      </c>
    </row>
    <row r="801" spans="1:47" x14ac:dyDescent="0.25">
      <c r="A801" s="1">
        <v>39232</v>
      </c>
      <c r="B801">
        <v>1138</v>
      </c>
      <c r="C801">
        <v>43119</v>
      </c>
      <c r="X801">
        <v>0</v>
      </c>
      <c r="Y801">
        <v>3420</v>
      </c>
      <c r="Z801">
        <v>0</v>
      </c>
      <c r="AA801">
        <v>10</v>
      </c>
      <c r="AN801">
        <v>0</v>
      </c>
      <c r="AO801">
        <v>0</v>
      </c>
      <c r="AP801">
        <v>0</v>
      </c>
      <c r="AQ801">
        <v>150</v>
      </c>
      <c r="AT801">
        <v>10</v>
      </c>
      <c r="AU801">
        <v>272</v>
      </c>
    </row>
    <row r="802" spans="1:47" x14ac:dyDescent="0.25">
      <c r="A802" s="1">
        <v>39233</v>
      </c>
      <c r="B802">
        <v>1450</v>
      </c>
      <c r="C802">
        <v>43609</v>
      </c>
      <c r="X802">
        <v>0</v>
      </c>
      <c r="Y802">
        <v>3420</v>
      </c>
      <c r="Z802">
        <v>0</v>
      </c>
      <c r="AA802">
        <v>10</v>
      </c>
      <c r="AN802">
        <v>0</v>
      </c>
      <c r="AO802">
        <v>0</v>
      </c>
      <c r="AP802">
        <v>0</v>
      </c>
      <c r="AQ802">
        <v>150</v>
      </c>
      <c r="AT802">
        <v>3</v>
      </c>
      <c r="AU802">
        <v>265</v>
      </c>
    </row>
    <row r="803" spans="1:47" x14ac:dyDescent="0.25">
      <c r="A803" s="1">
        <v>39234</v>
      </c>
      <c r="B803">
        <v>1980</v>
      </c>
      <c r="C803">
        <v>43830</v>
      </c>
      <c r="X803">
        <v>0</v>
      </c>
      <c r="Y803">
        <v>3420</v>
      </c>
      <c r="Z803">
        <v>0</v>
      </c>
      <c r="AA803">
        <v>10</v>
      </c>
      <c r="AN803">
        <v>0</v>
      </c>
      <c r="AO803">
        <v>0</v>
      </c>
      <c r="AP803">
        <v>0</v>
      </c>
      <c r="AQ803">
        <v>150</v>
      </c>
      <c r="AT803">
        <v>40</v>
      </c>
      <c r="AU803">
        <v>245</v>
      </c>
    </row>
    <row r="804" spans="1:47" x14ac:dyDescent="0.25">
      <c r="A804" s="1">
        <v>39237</v>
      </c>
      <c r="B804">
        <v>3464</v>
      </c>
      <c r="C804">
        <v>43943</v>
      </c>
      <c r="X804">
        <v>0</v>
      </c>
      <c r="Y804">
        <v>3420</v>
      </c>
      <c r="Z804">
        <v>0</v>
      </c>
      <c r="AA804">
        <v>10</v>
      </c>
      <c r="AN804">
        <v>0</v>
      </c>
      <c r="AO804">
        <v>0</v>
      </c>
      <c r="AP804">
        <v>0</v>
      </c>
      <c r="AQ804">
        <v>150</v>
      </c>
      <c r="AT804">
        <v>10</v>
      </c>
      <c r="AU804">
        <v>255</v>
      </c>
    </row>
    <row r="805" spans="1:47" x14ac:dyDescent="0.25">
      <c r="A805" s="1">
        <v>39238</v>
      </c>
      <c r="B805">
        <v>2456</v>
      </c>
      <c r="C805">
        <v>42818</v>
      </c>
      <c r="X805">
        <v>10</v>
      </c>
      <c r="Y805">
        <v>3423</v>
      </c>
      <c r="Z805">
        <v>0</v>
      </c>
      <c r="AA805">
        <v>10</v>
      </c>
      <c r="AP805">
        <v>0</v>
      </c>
      <c r="AQ805">
        <v>150</v>
      </c>
      <c r="AT805">
        <v>20</v>
      </c>
      <c r="AU805">
        <v>255</v>
      </c>
    </row>
    <row r="806" spans="1:47" x14ac:dyDescent="0.25">
      <c r="A806" s="1">
        <v>39239</v>
      </c>
      <c r="B806">
        <v>4411</v>
      </c>
      <c r="C806">
        <v>44450</v>
      </c>
      <c r="X806">
        <v>54</v>
      </c>
      <c r="Y806">
        <v>3477</v>
      </c>
      <c r="Z806">
        <v>0</v>
      </c>
      <c r="AA806">
        <v>10</v>
      </c>
      <c r="AP806">
        <v>30</v>
      </c>
      <c r="AQ806">
        <v>180</v>
      </c>
      <c r="AT806">
        <v>100</v>
      </c>
      <c r="AU806">
        <v>292</v>
      </c>
    </row>
    <row r="807" spans="1:47" x14ac:dyDescent="0.25">
      <c r="A807" s="1">
        <v>39240</v>
      </c>
      <c r="B807">
        <v>6530</v>
      </c>
      <c r="C807">
        <v>46291</v>
      </c>
      <c r="X807">
        <v>81</v>
      </c>
      <c r="Y807">
        <v>3557</v>
      </c>
      <c r="Z807">
        <v>0</v>
      </c>
      <c r="AA807">
        <v>10</v>
      </c>
      <c r="AP807">
        <v>30</v>
      </c>
      <c r="AQ807">
        <v>210</v>
      </c>
      <c r="AT807">
        <v>206</v>
      </c>
      <c r="AU807">
        <v>363</v>
      </c>
    </row>
    <row r="808" spans="1:47" x14ac:dyDescent="0.25">
      <c r="A808" s="1">
        <v>39241</v>
      </c>
      <c r="B808">
        <v>5423</v>
      </c>
      <c r="C808">
        <v>46650</v>
      </c>
      <c r="X808">
        <v>75</v>
      </c>
      <c r="Y808">
        <v>3557</v>
      </c>
      <c r="Z808">
        <v>0</v>
      </c>
      <c r="AA808">
        <v>10</v>
      </c>
      <c r="AP808">
        <v>0</v>
      </c>
      <c r="AQ808">
        <v>210</v>
      </c>
      <c r="AT808">
        <v>333</v>
      </c>
      <c r="AU808">
        <v>302</v>
      </c>
    </row>
    <row r="809" spans="1:47" x14ac:dyDescent="0.25">
      <c r="A809" s="1">
        <v>39244</v>
      </c>
      <c r="B809">
        <v>1723</v>
      </c>
      <c r="C809">
        <v>47384</v>
      </c>
      <c r="X809">
        <v>25</v>
      </c>
      <c r="Y809">
        <v>3582</v>
      </c>
      <c r="Z809">
        <v>0</v>
      </c>
      <c r="AA809">
        <v>10</v>
      </c>
      <c r="AP809">
        <v>0</v>
      </c>
      <c r="AQ809">
        <v>210</v>
      </c>
      <c r="AT809">
        <v>93</v>
      </c>
      <c r="AU809">
        <v>269</v>
      </c>
    </row>
    <row r="810" spans="1:47" x14ac:dyDescent="0.25">
      <c r="A810" s="1">
        <v>39245</v>
      </c>
      <c r="B810">
        <v>2215</v>
      </c>
      <c r="C810">
        <v>48002</v>
      </c>
      <c r="X810">
        <v>1</v>
      </c>
      <c r="Y810">
        <v>3508</v>
      </c>
      <c r="Z810">
        <v>0</v>
      </c>
      <c r="AA810">
        <v>10</v>
      </c>
      <c r="AP810">
        <v>300</v>
      </c>
      <c r="AQ810">
        <v>360</v>
      </c>
      <c r="AT810">
        <v>50</v>
      </c>
      <c r="AU810">
        <v>263</v>
      </c>
    </row>
    <row r="811" spans="1:47" x14ac:dyDescent="0.25">
      <c r="A811" s="1">
        <v>39246</v>
      </c>
      <c r="B811">
        <v>2023</v>
      </c>
      <c r="C811">
        <v>48085</v>
      </c>
      <c r="X811">
        <v>0</v>
      </c>
      <c r="Y811">
        <v>3583</v>
      </c>
      <c r="Z811">
        <v>0</v>
      </c>
      <c r="AA811">
        <v>10</v>
      </c>
      <c r="AP811">
        <v>0</v>
      </c>
      <c r="AQ811">
        <v>210</v>
      </c>
      <c r="AT811">
        <v>141</v>
      </c>
      <c r="AU811">
        <v>262</v>
      </c>
    </row>
    <row r="812" spans="1:47" x14ac:dyDescent="0.25">
      <c r="A812" s="1">
        <v>39247</v>
      </c>
      <c r="B812">
        <v>2879</v>
      </c>
      <c r="C812">
        <v>48918</v>
      </c>
      <c r="X812">
        <v>25</v>
      </c>
      <c r="Y812">
        <v>3583</v>
      </c>
      <c r="Z812">
        <v>0</v>
      </c>
      <c r="AA812">
        <v>10</v>
      </c>
      <c r="AP812">
        <v>0</v>
      </c>
      <c r="AQ812">
        <v>210</v>
      </c>
      <c r="AT812">
        <v>56</v>
      </c>
      <c r="AU812">
        <v>269</v>
      </c>
    </row>
    <row r="813" spans="1:47" x14ac:dyDescent="0.25">
      <c r="A813" s="1">
        <v>39248</v>
      </c>
      <c r="B813">
        <v>3667</v>
      </c>
      <c r="C813">
        <v>49150</v>
      </c>
      <c r="X813">
        <v>26</v>
      </c>
      <c r="Y813">
        <v>3608</v>
      </c>
      <c r="Z813">
        <v>0</v>
      </c>
      <c r="AA813">
        <v>10</v>
      </c>
      <c r="AP813">
        <v>120</v>
      </c>
      <c r="AQ813">
        <v>405</v>
      </c>
      <c r="AT813">
        <v>22</v>
      </c>
      <c r="AU813">
        <v>267</v>
      </c>
    </row>
    <row r="814" spans="1:47" x14ac:dyDescent="0.25">
      <c r="A814" s="1">
        <v>39251</v>
      </c>
      <c r="B814">
        <v>2667</v>
      </c>
      <c r="C814">
        <v>48662</v>
      </c>
      <c r="X814">
        <v>0</v>
      </c>
      <c r="Y814">
        <v>2725</v>
      </c>
      <c r="Z814">
        <v>0</v>
      </c>
      <c r="AA814">
        <v>10</v>
      </c>
      <c r="AP814">
        <v>0</v>
      </c>
      <c r="AQ814">
        <v>405</v>
      </c>
      <c r="AT814">
        <v>31</v>
      </c>
      <c r="AU814">
        <v>267</v>
      </c>
    </row>
    <row r="815" spans="1:47" x14ac:dyDescent="0.25">
      <c r="A815" s="1">
        <v>39252</v>
      </c>
      <c r="B815">
        <v>4104</v>
      </c>
      <c r="C815">
        <v>49534</v>
      </c>
      <c r="X815">
        <v>0</v>
      </c>
      <c r="Y815">
        <v>2725</v>
      </c>
      <c r="Z815">
        <v>0</v>
      </c>
      <c r="AA815">
        <v>10</v>
      </c>
      <c r="AP815">
        <v>0</v>
      </c>
      <c r="AQ815">
        <v>330</v>
      </c>
      <c r="AT815">
        <v>40</v>
      </c>
      <c r="AU815">
        <v>287</v>
      </c>
    </row>
    <row r="816" spans="1:47" x14ac:dyDescent="0.25">
      <c r="A816" s="1">
        <v>39253</v>
      </c>
      <c r="B816">
        <v>10716</v>
      </c>
      <c r="C816">
        <v>52398</v>
      </c>
      <c r="X816">
        <v>7</v>
      </c>
      <c r="Y816">
        <v>2727</v>
      </c>
      <c r="Z816">
        <v>0</v>
      </c>
      <c r="AA816">
        <v>10</v>
      </c>
      <c r="AP816">
        <v>0</v>
      </c>
      <c r="AQ816">
        <v>330</v>
      </c>
      <c r="AT816">
        <v>117</v>
      </c>
      <c r="AU816">
        <v>324</v>
      </c>
    </row>
    <row r="817" spans="1:49" x14ac:dyDescent="0.25">
      <c r="A817" s="1">
        <v>39254</v>
      </c>
      <c r="B817">
        <v>2541</v>
      </c>
      <c r="C817">
        <v>44526</v>
      </c>
      <c r="X817">
        <v>25</v>
      </c>
      <c r="Y817">
        <v>2747</v>
      </c>
      <c r="Z817">
        <v>0</v>
      </c>
      <c r="AA817">
        <v>10</v>
      </c>
      <c r="AP817">
        <v>0</v>
      </c>
      <c r="AQ817">
        <v>330</v>
      </c>
      <c r="AT817">
        <v>139</v>
      </c>
      <c r="AU817">
        <v>295</v>
      </c>
    </row>
    <row r="818" spans="1:49" x14ac:dyDescent="0.25">
      <c r="A818" s="1">
        <v>39255</v>
      </c>
      <c r="B818">
        <v>3990</v>
      </c>
      <c r="C818">
        <v>47339</v>
      </c>
      <c r="X818">
        <v>51</v>
      </c>
      <c r="Y818">
        <v>2798</v>
      </c>
      <c r="Z818">
        <v>0</v>
      </c>
      <c r="AA818">
        <v>10</v>
      </c>
      <c r="AP818">
        <v>0</v>
      </c>
      <c r="AQ818">
        <v>330</v>
      </c>
      <c r="AT818">
        <v>50</v>
      </c>
      <c r="AU818">
        <v>315</v>
      </c>
    </row>
    <row r="819" spans="1:49" x14ac:dyDescent="0.25">
      <c r="A819" s="1">
        <v>39258</v>
      </c>
      <c r="B819">
        <v>3808</v>
      </c>
      <c r="C819">
        <v>46211</v>
      </c>
      <c r="X819">
        <v>27</v>
      </c>
      <c r="Y819">
        <v>2824</v>
      </c>
      <c r="Z819">
        <v>0</v>
      </c>
      <c r="AA819">
        <v>10</v>
      </c>
      <c r="AP819">
        <v>0</v>
      </c>
      <c r="AQ819">
        <v>330</v>
      </c>
      <c r="AT819">
        <v>110</v>
      </c>
      <c r="AU819">
        <v>295</v>
      </c>
    </row>
    <row r="820" spans="1:49" x14ac:dyDescent="0.25">
      <c r="A820" s="1">
        <v>39259</v>
      </c>
      <c r="B820">
        <v>5100</v>
      </c>
      <c r="C820">
        <v>49542</v>
      </c>
      <c r="X820">
        <v>70</v>
      </c>
      <c r="Y820">
        <v>2894</v>
      </c>
      <c r="Z820">
        <v>0</v>
      </c>
      <c r="AA820">
        <v>10</v>
      </c>
      <c r="AP820">
        <v>0</v>
      </c>
      <c r="AQ820">
        <v>330</v>
      </c>
      <c r="AT820">
        <v>51</v>
      </c>
      <c r="AU820">
        <v>325</v>
      </c>
    </row>
    <row r="821" spans="1:49" x14ac:dyDescent="0.25">
      <c r="A821" s="1">
        <v>39260</v>
      </c>
      <c r="B821">
        <v>4103</v>
      </c>
      <c r="C821">
        <v>48274</v>
      </c>
      <c r="X821">
        <v>102</v>
      </c>
      <c r="Y821">
        <v>2961</v>
      </c>
      <c r="Z821">
        <v>0</v>
      </c>
      <c r="AA821">
        <v>10</v>
      </c>
      <c r="AP821">
        <v>0</v>
      </c>
      <c r="AQ821">
        <v>330</v>
      </c>
      <c r="AT821">
        <v>302</v>
      </c>
      <c r="AU821">
        <v>377</v>
      </c>
    </row>
    <row r="822" spans="1:49" x14ac:dyDescent="0.25">
      <c r="A822" s="1">
        <v>39261</v>
      </c>
      <c r="B822">
        <v>1256</v>
      </c>
      <c r="C822">
        <v>47952</v>
      </c>
      <c r="X822">
        <v>0</v>
      </c>
      <c r="Y822">
        <v>2861</v>
      </c>
      <c r="Z822">
        <v>0</v>
      </c>
      <c r="AA822">
        <v>10</v>
      </c>
      <c r="AP822">
        <v>0</v>
      </c>
      <c r="AQ822">
        <v>330</v>
      </c>
      <c r="AT822">
        <v>21</v>
      </c>
      <c r="AU822">
        <v>356</v>
      </c>
    </row>
    <row r="823" spans="1:49" x14ac:dyDescent="0.25">
      <c r="A823" s="1">
        <v>39262</v>
      </c>
      <c r="B823">
        <v>3622</v>
      </c>
      <c r="C823">
        <v>49894</v>
      </c>
      <c r="X823">
        <v>25</v>
      </c>
      <c r="Y823">
        <v>2861</v>
      </c>
      <c r="Z823">
        <v>0</v>
      </c>
      <c r="AA823">
        <v>10</v>
      </c>
      <c r="AP823">
        <v>0</v>
      </c>
      <c r="AQ823">
        <v>330</v>
      </c>
      <c r="AT823">
        <v>258</v>
      </c>
      <c r="AU823">
        <v>394</v>
      </c>
    </row>
    <row r="824" spans="1:49" x14ac:dyDescent="0.25">
      <c r="A824" s="1">
        <v>39265</v>
      </c>
      <c r="B824">
        <v>1253</v>
      </c>
      <c r="C824">
        <v>49489</v>
      </c>
      <c r="X824">
        <v>0</v>
      </c>
      <c r="Y824">
        <v>2836</v>
      </c>
      <c r="Z824">
        <v>0</v>
      </c>
      <c r="AA824">
        <v>10</v>
      </c>
      <c r="AT824">
        <v>62</v>
      </c>
      <c r="AU824">
        <v>374</v>
      </c>
    </row>
    <row r="825" spans="1:49" x14ac:dyDescent="0.25">
      <c r="A825" s="1">
        <v>39266</v>
      </c>
      <c r="B825">
        <v>980</v>
      </c>
      <c r="C825">
        <v>49924</v>
      </c>
      <c r="X825">
        <v>50</v>
      </c>
      <c r="Y825">
        <v>2836</v>
      </c>
      <c r="Z825">
        <v>0</v>
      </c>
      <c r="AA825">
        <v>10</v>
      </c>
      <c r="AP825">
        <v>0</v>
      </c>
      <c r="AQ825">
        <v>330</v>
      </c>
      <c r="AT825">
        <v>10</v>
      </c>
      <c r="AU825">
        <v>384</v>
      </c>
    </row>
    <row r="826" spans="1:49" x14ac:dyDescent="0.25">
      <c r="A826" s="1">
        <v>39268</v>
      </c>
      <c r="B826">
        <v>1178</v>
      </c>
      <c r="C826">
        <v>50052</v>
      </c>
      <c r="X826">
        <v>0</v>
      </c>
      <c r="Y826">
        <v>2836</v>
      </c>
      <c r="Z826">
        <v>0</v>
      </c>
      <c r="AA826">
        <v>10</v>
      </c>
      <c r="AP826">
        <v>0</v>
      </c>
      <c r="AQ826">
        <v>330</v>
      </c>
      <c r="AT826">
        <v>70</v>
      </c>
      <c r="AU826">
        <v>384</v>
      </c>
    </row>
    <row r="827" spans="1:49" x14ac:dyDescent="0.25">
      <c r="A827" s="1">
        <v>39269</v>
      </c>
      <c r="B827">
        <v>1612</v>
      </c>
      <c r="C827">
        <v>50407</v>
      </c>
      <c r="X827">
        <v>100</v>
      </c>
      <c r="Y827">
        <v>2886</v>
      </c>
      <c r="Z827">
        <v>0</v>
      </c>
      <c r="AA827">
        <v>10</v>
      </c>
      <c r="AP827">
        <v>0</v>
      </c>
      <c r="AQ827">
        <v>330</v>
      </c>
      <c r="AR827">
        <v>1</v>
      </c>
      <c r="AS827">
        <v>1</v>
      </c>
      <c r="AT827">
        <v>60</v>
      </c>
      <c r="AU827">
        <v>424</v>
      </c>
      <c r="AV827">
        <v>0</v>
      </c>
      <c r="AW827">
        <v>0</v>
      </c>
    </row>
    <row r="828" spans="1:49" x14ac:dyDescent="0.25">
      <c r="A828" s="1">
        <v>39272</v>
      </c>
      <c r="B828">
        <v>3263</v>
      </c>
      <c r="C828">
        <v>52043</v>
      </c>
      <c r="X828">
        <v>0</v>
      </c>
      <c r="Y828">
        <v>2886</v>
      </c>
      <c r="Z828">
        <v>0</v>
      </c>
      <c r="AA828">
        <v>10</v>
      </c>
      <c r="AP828">
        <v>0</v>
      </c>
      <c r="AQ828">
        <v>330</v>
      </c>
      <c r="AR828">
        <v>0</v>
      </c>
      <c r="AS828">
        <v>1</v>
      </c>
      <c r="AT828">
        <v>65</v>
      </c>
      <c r="AU828">
        <v>439</v>
      </c>
      <c r="AV828">
        <v>30</v>
      </c>
      <c r="AW828">
        <v>26</v>
      </c>
    </row>
    <row r="829" spans="1:49" x14ac:dyDescent="0.25">
      <c r="A829" s="1">
        <v>39273</v>
      </c>
      <c r="B829">
        <v>6240</v>
      </c>
      <c r="C829">
        <v>55619</v>
      </c>
      <c r="X829">
        <v>2</v>
      </c>
      <c r="Y829">
        <v>2888</v>
      </c>
      <c r="Z829">
        <v>0</v>
      </c>
      <c r="AA829">
        <v>10</v>
      </c>
      <c r="AP829">
        <v>0</v>
      </c>
      <c r="AQ829">
        <v>330</v>
      </c>
      <c r="AR829">
        <v>0</v>
      </c>
      <c r="AS829">
        <v>1</v>
      </c>
      <c r="AT829">
        <v>80</v>
      </c>
      <c r="AU829">
        <v>459</v>
      </c>
      <c r="AV829">
        <v>0</v>
      </c>
      <c r="AW829">
        <v>26</v>
      </c>
    </row>
    <row r="830" spans="1:49" x14ac:dyDescent="0.25">
      <c r="A830" s="1">
        <v>39274</v>
      </c>
      <c r="B830">
        <v>5779</v>
      </c>
      <c r="C830">
        <v>57405</v>
      </c>
      <c r="X830">
        <v>0</v>
      </c>
      <c r="Y830">
        <v>2963</v>
      </c>
      <c r="Z830">
        <v>0</v>
      </c>
      <c r="AA830">
        <v>10</v>
      </c>
      <c r="AP830">
        <v>0</v>
      </c>
      <c r="AQ830">
        <v>330</v>
      </c>
      <c r="AR830">
        <v>0</v>
      </c>
      <c r="AS830">
        <v>1</v>
      </c>
      <c r="AT830">
        <v>107</v>
      </c>
      <c r="AU830">
        <v>414</v>
      </c>
      <c r="AV830">
        <v>6</v>
      </c>
      <c r="AW830">
        <v>32</v>
      </c>
    </row>
    <row r="831" spans="1:49" x14ac:dyDescent="0.25">
      <c r="A831" s="1">
        <v>39275</v>
      </c>
      <c r="B831">
        <v>5432</v>
      </c>
      <c r="C831">
        <v>57150</v>
      </c>
      <c r="X831">
        <v>25</v>
      </c>
      <c r="Y831">
        <v>2988</v>
      </c>
      <c r="Z831">
        <v>0</v>
      </c>
      <c r="AA831">
        <v>10</v>
      </c>
      <c r="AP831">
        <v>0</v>
      </c>
      <c r="AQ831">
        <v>330</v>
      </c>
      <c r="AR831">
        <v>0</v>
      </c>
      <c r="AS831">
        <v>1</v>
      </c>
      <c r="AT831">
        <v>69</v>
      </c>
      <c r="AU831">
        <v>411</v>
      </c>
      <c r="AV831">
        <v>15</v>
      </c>
      <c r="AW831">
        <v>47</v>
      </c>
    </row>
    <row r="832" spans="1:49" x14ac:dyDescent="0.25">
      <c r="A832" s="1">
        <v>39276</v>
      </c>
      <c r="B832">
        <v>2545</v>
      </c>
      <c r="C832">
        <v>57182</v>
      </c>
      <c r="X832">
        <v>101</v>
      </c>
      <c r="Y832">
        <v>2989</v>
      </c>
      <c r="Z832">
        <v>0</v>
      </c>
      <c r="AA832">
        <v>10</v>
      </c>
      <c r="AP832">
        <v>660</v>
      </c>
      <c r="AQ832">
        <v>330</v>
      </c>
      <c r="AR832">
        <v>0</v>
      </c>
      <c r="AS832">
        <v>1</v>
      </c>
      <c r="AT832">
        <v>20</v>
      </c>
      <c r="AU832">
        <v>411</v>
      </c>
      <c r="AV832">
        <v>0</v>
      </c>
      <c r="AW832">
        <v>47</v>
      </c>
    </row>
    <row r="833" spans="1:49" x14ac:dyDescent="0.25">
      <c r="A833" s="1">
        <v>39279</v>
      </c>
      <c r="B833">
        <v>3186</v>
      </c>
      <c r="C833">
        <v>58454</v>
      </c>
      <c r="X833">
        <v>2</v>
      </c>
      <c r="Y833">
        <v>2991</v>
      </c>
      <c r="Z833">
        <v>0</v>
      </c>
      <c r="AA833">
        <v>10</v>
      </c>
      <c r="AP833">
        <v>0</v>
      </c>
      <c r="AQ833">
        <v>330</v>
      </c>
      <c r="AR833">
        <v>1</v>
      </c>
      <c r="AS833">
        <v>2</v>
      </c>
      <c r="AT833">
        <v>40</v>
      </c>
      <c r="AU833">
        <v>441</v>
      </c>
      <c r="AV833">
        <v>16</v>
      </c>
      <c r="AW833">
        <v>63</v>
      </c>
    </row>
    <row r="834" spans="1:49" x14ac:dyDescent="0.25">
      <c r="A834" s="1">
        <v>39280</v>
      </c>
      <c r="B834">
        <v>5339</v>
      </c>
      <c r="C834">
        <v>61073</v>
      </c>
      <c r="X834">
        <v>25</v>
      </c>
      <c r="Y834">
        <v>2966</v>
      </c>
      <c r="Z834">
        <v>0</v>
      </c>
      <c r="AA834">
        <v>10</v>
      </c>
      <c r="AP834">
        <v>0</v>
      </c>
      <c r="AQ834">
        <v>330</v>
      </c>
      <c r="AR834">
        <v>0</v>
      </c>
      <c r="AS834">
        <v>1</v>
      </c>
      <c r="AT834">
        <v>48</v>
      </c>
      <c r="AU834">
        <v>461</v>
      </c>
      <c r="AV834">
        <v>0</v>
      </c>
      <c r="AW834">
        <v>63</v>
      </c>
    </row>
    <row r="835" spans="1:49" x14ac:dyDescent="0.25">
      <c r="A835" s="1">
        <v>39281</v>
      </c>
      <c r="B835">
        <v>8152</v>
      </c>
      <c r="C835">
        <v>61818</v>
      </c>
      <c r="X835">
        <v>0</v>
      </c>
      <c r="Y835">
        <v>2966</v>
      </c>
      <c r="Z835">
        <v>0</v>
      </c>
      <c r="AA835">
        <v>10</v>
      </c>
      <c r="AP835">
        <v>0</v>
      </c>
      <c r="AQ835">
        <v>330</v>
      </c>
      <c r="AR835">
        <v>121</v>
      </c>
      <c r="AS835">
        <v>121</v>
      </c>
      <c r="AT835">
        <v>51</v>
      </c>
      <c r="AU835">
        <v>511</v>
      </c>
      <c r="AV835">
        <v>340</v>
      </c>
      <c r="AW835">
        <v>301</v>
      </c>
    </row>
    <row r="836" spans="1:49" x14ac:dyDescent="0.25">
      <c r="A836" s="1">
        <v>39282</v>
      </c>
      <c r="B836">
        <v>7431</v>
      </c>
      <c r="C836">
        <v>55237</v>
      </c>
      <c r="X836">
        <v>0</v>
      </c>
      <c r="Y836">
        <v>2966</v>
      </c>
      <c r="Z836">
        <v>0</v>
      </c>
      <c r="AA836">
        <v>10</v>
      </c>
      <c r="AP836">
        <v>0</v>
      </c>
      <c r="AQ836">
        <v>330</v>
      </c>
      <c r="AR836">
        <v>56</v>
      </c>
      <c r="AS836">
        <v>96</v>
      </c>
      <c r="AT836">
        <v>10</v>
      </c>
      <c r="AU836">
        <v>435</v>
      </c>
      <c r="AV836">
        <v>226</v>
      </c>
      <c r="AW836">
        <v>379</v>
      </c>
    </row>
    <row r="837" spans="1:49" x14ac:dyDescent="0.25">
      <c r="A837" s="1">
        <v>39283</v>
      </c>
      <c r="B837">
        <v>4590</v>
      </c>
      <c r="C837">
        <v>56336</v>
      </c>
      <c r="X837">
        <v>0</v>
      </c>
      <c r="Y837">
        <v>2966</v>
      </c>
      <c r="Z837">
        <v>0</v>
      </c>
      <c r="AA837">
        <v>10</v>
      </c>
      <c r="AP837">
        <v>0</v>
      </c>
      <c r="AQ837">
        <v>330</v>
      </c>
      <c r="AR837">
        <v>110</v>
      </c>
      <c r="AS837">
        <v>206</v>
      </c>
      <c r="AT837">
        <v>103</v>
      </c>
      <c r="AU837">
        <v>442</v>
      </c>
      <c r="AV837">
        <v>275</v>
      </c>
      <c r="AW837">
        <v>565</v>
      </c>
    </row>
    <row r="838" spans="1:49" x14ac:dyDescent="0.25">
      <c r="A838" s="1">
        <v>39286</v>
      </c>
      <c r="B838">
        <v>2804</v>
      </c>
      <c r="C838">
        <v>58672</v>
      </c>
      <c r="X838">
        <v>1</v>
      </c>
      <c r="Y838">
        <v>2967</v>
      </c>
      <c r="Z838">
        <v>0</v>
      </c>
      <c r="AA838">
        <v>10</v>
      </c>
      <c r="AP838">
        <v>0</v>
      </c>
      <c r="AQ838">
        <v>330</v>
      </c>
      <c r="AR838">
        <v>70</v>
      </c>
      <c r="AS838">
        <v>276</v>
      </c>
      <c r="AT838">
        <v>53</v>
      </c>
      <c r="AU838">
        <v>488</v>
      </c>
      <c r="AV838">
        <v>360</v>
      </c>
      <c r="AW838">
        <v>925</v>
      </c>
    </row>
    <row r="839" spans="1:49" x14ac:dyDescent="0.25">
      <c r="A839" s="1">
        <v>39287</v>
      </c>
      <c r="B839">
        <v>10830</v>
      </c>
      <c r="C839">
        <v>63478</v>
      </c>
      <c r="X839">
        <v>27</v>
      </c>
      <c r="Y839">
        <v>2994</v>
      </c>
      <c r="Z839">
        <v>0</v>
      </c>
      <c r="AA839">
        <v>10</v>
      </c>
      <c r="AP839">
        <v>0</v>
      </c>
      <c r="AQ839">
        <v>330</v>
      </c>
      <c r="AR839">
        <v>250</v>
      </c>
      <c r="AS839">
        <v>376</v>
      </c>
      <c r="AT839">
        <v>265</v>
      </c>
      <c r="AU839">
        <v>716</v>
      </c>
      <c r="AV839">
        <v>325</v>
      </c>
      <c r="AW839">
        <v>1090</v>
      </c>
    </row>
    <row r="840" spans="1:49" x14ac:dyDescent="0.25">
      <c r="A840" s="1">
        <v>39288</v>
      </c>
      <c r="B840">
        <v>7006</v>
      </c>
      <c r="C840">
        <v>62128</v>
      </c>
      <c r="X840">
        <v>2</v>
      </c>
      <c r="Y840">
        <v>2996</v>
      </c>
      <c r="Z840">
        <v>0</v>
      </c>
      <c r="AA840">
        <v>10</v>
      </c>
      <c r="AP840">
        <v>0</v>
      </c>
      <c r="AQ840">
        <v>330</v>
      </c>
      <c r="AR840">
        <v>280</v>
      </c>
      <c r="AS840">
        <v>321</v>
      </c>
      <c r="AT840">
        <v>54</v>
      </c>
      <c r="AU840">
        <v>739</v>
      </c>
      <c r="AV840">
        <v>372</v>
      </c>
      <c r="AW840">
        <v>1078</v>
      </c>
    </row>
    <row r="841" spans="1:49" x14ac:dyDescent="0.25">
      <c r="A841" s="1">
        <v>39289</v>
      </c>
      <c r="B841">
        <v>12098</v>
      </c>
      <c r="C841">
        <v>65081</v>
      </c>
      <c r="X841">
        <v>50</v>
      </c>
      <c r="Y841">
        <v>3046</v>
      </c>
      <c r="Z841">
        <v>0</v>
      </c>
      <c r="AA841">
        <v>10</v>
      </c>
      <c r="AP841">
        <v>0</v>
      </c>
      <c r="AQ841">
        <v>330</v>
      </c>
      <c r="AR841">
        <v>337</v>
      </c>
      <c r="AS841">
        <v>423</v>
      </c>
      <c r="AT841">
        <v>286</v>
      </c>
      <c r="AU841">
        <v>701</v>
      </c>
      <c r="AV841">
        <v>782</v>
      </c>
      <c r="AW841">
        <v>1336</v>
      </c>
    </row>
    <row r="842" spans="1:49" x14ac:dyDescent="0.25">
      <c r="A842" s="1">
        <v>39290</v>
      </c>
      <c r="B842">
        <v>6554</v>
      </c>
      <c r="C842">
        <v>67081</v>
      </c>
      <c r="X842">
        <v>286</v>
      </c>
      <c r="Y842">
        <v>3181</v>
      </c>
      <c r="Z842">
        <v>0</v>
      </c>
      <c r="AA842">
        <v>10</v>
      </c>
      <c r="AP842">
        <v>0</v>
      </c>
      <c r="AQ842">
        <v>330</v>
      </c>
      <c r="AR842">
        <v>80</v>
      </c>
      <c r="AS842">
        <v>213</v>
      </c>
      <c r="AT842">
        <v>103</v>
      </c>
      <c r="AU842">
        <v>646</v>
      </c>
      <c r="AV842">
        <v>505</v>
      </c>
      <c r="AW842">
        <v>1481</v>
      </c>
    </row>
    <row r="843" spans="1:49" x14ac:dyDescent="0.25">
      <c r="A843" s="1">
        <v>39293</v>
      </c>
      <c r="B843">
        <v>6721</v>
      </c>
      <c r="C843">
        <v>67231</v>
      </c>
      <c r="X843">
        <v>25</v>
      </c>
      <c r="Y843">
        <v>2972</v>
      </c>
      <c r="Z843">
        <v>0</v>
      </c>
      <c r="AA843">
        <v>10</v>
      </c>
      <c r="AP843">
        <v>0</v>
      </c>
      <c r="AQ843">
        <v>330</v>
      </c>
      <c r="AR843">
        <v>75</v>
      </c>
      <c r="AS843">
        <v>193</v>
      </c>
      <c r="AT843">
        <v>41</v>
      </c>
      <c r="AU843">
        <v>644</v>
      </c>
      <c r="AV843">
        <v>741</v>
      </c>
      <c r="AW843">
        <v>2088</v>
      </c>
    </row>
    <row r="844" spans="1:49" x14ac:dyDescent="0.25">
      <c r="A844" s="1">
        <v>39294</v>
      </c>
      <c r="B844">
        <v>8821</v>
      </c>
      <c r="C844">
        <v>70351</v>
      </c>
      <c r="X844">
        <v>212</v>
      </c>
      <c r="Y844">
        <v>3097</v>
      </c>
      <c r="Z844">
        <v>0</v>
      </c>
      <c r="AA844">
        <v>10</v>
      </c>
      <c r="AP844">
        <v>0</v>
      </c>
      <c r="AQ844">
        <v>330</v>
      </c>
      <c r="AR844">
        <v>116</v>
      </c>
      <c r="AS844">
        <v>324</v>
      </c>
      <c r="AT844">
        <v>372</v>
      </c>
      <c r="AU844">
        <v>622</v>
      </c>
      <c r="AV844">
        <v>444</v>
      </c>
      <c r="AW844">
        <v>2256</v>
      </c>
    </row>
    <row r="845" spans="1:49" x14ac:dyDescent="0.25">
      <c r="A845" s="1">
        <v>39295</v>
      </c>
      <c r="B845">
        <v>26846</v>
      </c>
      <c r="C845">
        <v>80436</v>
      </c>
      <c r="X845">
        <v>117</v>
      </c>
      <c r="Y845">
        <v>3037</v>
      </c>
      <c r="Z845">
        <v>0</v>
      </c>
      <c r="AA845">
        <v>10</v>
      </c>
      <c r="AP845">
        <v>0</v>
      </c>
      <c r="AQ845">
        <v>330</v>
      </c>
      <c r="AR845">
        <v>114</v>
      </c>
      <c r="AS845">
        <v>269</v>
      </c>
      <c r="AT845">
        <v>300</v>
      </c>
      <c r="AU845">
        <v>672</v>
      </c>
      <c r="AV845">
        <v>530</v>
      </c>
      <c r="AW845">
        <v>2180</v>
      </c>
    </row>
    <row r="846" spans="1:49" x14ac:dyDescent="0.25">
      <c r="A846" s="1">
        <v>39296</v>
      </c>
      <c r="B846">
        <v>7499</v>
      </c>
      <c r="C846">
        <v>77647</v>
      </c>
      <c r="X846">
        <v>75</v>
      </c>
      <c r="Y846">
        <v>3062</v>
      </c>
      <c r="Z846">
        <v>0</v>
      </c>
      <c r="AA846">
        <v>10</v>
      </c>
      <c r="AP846">
        <v>50</v>
      </c>
      <c r="AQ846">
        <v>380</v>
      </c>
      <c r="AR846">
        <v>12</v>
      </c>
      <c r="AS846">
        <v>239</v>
      </c>
      <c r="AT846">
        <v>245</v>
      </c>
      <c r="AU846">
        <v>738</v>
      </c>
      <c r="AV846">
        <v>332</v>
      </c>
      <c r="AW846">
        <v>1993</v>
      </c>
    </row>
    <row r="847" spans="1:49" x14ac:dyDescent="0.25">
      <c r="A847" s="1">
        <v>39297</v>
      </c>
      <c r="B847">
        <v>6571</v>
      </c>
      <c r="C847">
        <v>76790</v>
      </c>
      <c r="X847">
        <v>50</v>
      </c>
      <c r="Y847">
        <v>3062</v>
      </c>
      <c r="Z847">
        <v>0</v>
      </c>
      <c r="AA847">
        <v>10</v>
      </c>
      <c r="AP847">
        <v>0</v>
      </c>
      <c r="AQ847">
        <v>380</v>
      </c>
      <c r="AR847">
        <v>131</v>
      </c>
      <c r="AS847">
        <v>322</v>
      </c>
      <c r="AT847">
        <v>197</v>
      </c>
      <c r="AU847">
        <v>753</v>
      </c>
      <c r="AV847">
        <v>599</v>
      </c>
      <c r="AW847">
        <v>2428</v>
      </c>
    </row>
    <row r="848" spans="1:49" x14ac:dyDescent="0.25">
      <c r="A848" s="1">
        <v>39300</v>
      </c>
      <c r="B848">
        <v>17354</v>
      </c>
      <c r="C848">
        <v>78392</v>
      </c>
      <c r="X848">
        <v>133</v>
      </c>
      <c r="Y848">
        <v>3189</v>
      </c>
      <c r="Z848">
        <v>0</v>
      </c>
      <c r="AA848">
        <v>10</v>
      </c>
      <c r="AP848">
        <v>0</v>
      </c>
      <c r="AQ848">
        <v>380</v>
      </c>
      <c r="AR848">
        <v>60</v>
      </c>
      <c r="AS848">
        <v>130</v>
      </c>
      <c r="AT848">
        <v>300</v>
      </c>
      <c r="AU848">
        <v>764</v>
      </c>
      <c r="AV848">
        <v>1031</v>
      </c>
      <c r="AW848">
        <v>2666</v>
      </c>
    </row>
    <row r="849" spans="1:49" x14ac:dyDescent="0.25">
      <c r="A849" s="1">
        <v>39301</v>
      </c>
      <c r="B849">
        <v>11073</v>
      </c>
      <c r="C849">
        <v>81959</v>
      </c>
      <c r="X849">
        <v>54</v>
      </c>
      <c r="Y849">
        <v>3062</v>
      </c>
      <c r="Z849">
        <v>50</v>
      </c>
      <c r="AA849">
        <v>60</v>
      </c>
      <c r="AP849">
        <v>0</v>
      </c>
      <c r="AQ849">
        <v>380</v>
      </c>
      <c r="AR849">
        <v>110</v>
      </c>
      <c r="AS849">
        <v>240</v>
      </c>
      <c r="AT849">
        <v>445</v>
      </c>
      <c r="AU849">
        <v>760</v>
      </c>
      <c r="AV849">
        <v>1278</v>
      </c>
      <c r="AW849">
        <v>3542</v>
      </c>
    </row>
    <row r="850" spans="1:49" x14ac:dyDescent="0.25">
      <c r="A850" s="1">
        <v>39302</v>
      </c>
      <c r="B850">
        <v>9740</v>
      </c>
      <c r="C850">
        <v>86503</v>
      </c>
      <c r="X850">
        <v>3</v>
      </c>
      <c r="Y850">
        <v>3012</v>
      </c>
      <c r="Z850">
        <v>0</v>
      </c>
      <c r="AA850">
        <v>60</v>
      </c>
      <c r="AP850">
        <v>0</v>
      </c>
      <c r="AQ850">
        <v>380</v>
      </c>
      <c r="AR850">
        <v>90</v>
      </c>
      <c r="AS850">
        <v>110</v>
      </c>
      <c r="AT850">
        <v>403</v>
      </c>
      <c r="AU850">
        <v>652</v>
      </c>
      <c r="AV850">
        <v>1368</v>
      </c>
      <c r="AW850">
        <v>3365</v>
      </c>
    </row>
    <row r="851" spans="1:49" x14ac:dyDescent="0.25">
      <c r="A851" s="1">
        <v>39303</v>
      </c>
      <c r="B851">
        <v>6060</v>
      </c>
      <c r="C851">
        <v>86033</v>
      </c>
      <c r="X851">
        <v>30</v>
      </c>
      <c r="Y851">
        <v>2991</v>
      </c>
      <c r="Z851">
        <v>0</v>
      </c>
      <c r="AA851">
        <v>60</v>
      </c>
      <c r="AP851">
        <v>0</v>
      </c>
      <c r="AQ851">
        <v>380</v>
      </c>
      <c r="AR851">
        <v>12</v>
      </c>
      <c r="AS851">
        <v>112</v>
      </c>
      <c r="AT851">
        <v>368</v>
      </c>
      <c r="AU851">
        <v>705</v>
      </c>
      <c r="AV851">
        <v>900</v>
      </c>
      <c r="AW851">
        <v>3299</v>
      </c>
    </row>
    <row r="852" spans="1:49" x14ac:dyDescent="0.25">
      <c r="A852" s="1">
        <v>39304</v>
      </c>
      <c r="B852">
        <v>7373</v>
      </c>
      <c r="C852">
        <v>86184</v>
      </c>
      <c r="X852">
        <v>24</v>
      </c>
      <c r="Y852">
        <v>2983</v>
      </c>
      <c r="Z852">
        <v>0</v>
      </c>
      <c r="AA852">
        <v>60</v>
      </c>
      <c r="AP852">
        <v>0</v>
      </c>
      <c r="AQ852">
        <v>380</v>
      </c>
      <c r="AR852">
        <v>0</v>
      </c>
      <c r="AS852">
        <v>112</v>
      </c>
      <c r="AT852">
        <v>482</v>
      </c>
      <c r="AU852">
        <v>591</v>
      </c>
      <c r="AV852">
        <v>1079</v>
      </c>
      <c r="AW852">
        <v>3875</v>
      </c>
    </row>
    <row r="853" spans="1:49" x14ac:dyDescent="0.25">
      <c r="A853" s="1">
        <v>39307</v>
      </c>
      <c r="B853">
        <v>6400</v>
      </c>
      <c r="C853">
        <v>86860</v>
      </c>
      <c r="X853">
        <v>1</v>
      </c>
      <c r="Y853">
        <v>2972</v>
      </c>
      <c r="Z853">
        <v>0</v>
      </c>
      <c r="AA853">
        <v>60</v>
      </c>
      <c r="AP853">
        <v>0</v>
      </c>
      <c r="AQ853">
        <v>380</v>
      </c>
      <c r="AR853">
        <v>110</v>
      </c>
      <c r="AS853">
        <v>221</v>
      </c>
      <c r="AT853">
        <v>323</v>
      </c>
      <c r="AU853">
        <v>350</v>
      </c>
      <c r="AV853">
        <v>748</v>
      </c>
      <c r="AW853">
        <v>3734</v>
      </c>
    </row>
    <row r="854" spans="1:49" x14ac:dyDescent="0.25">
      <c r="A854" s="1">
        <v>39308</v>
      </c>
      <c r="B854">
        <v>6229</v>
      </c>
      <c r="C854">
        <v>84569</v>
      </c>
      <c r="X854">
        <v>0</v>
      </c>
      <c r="Y854">
        <v>2872</v>
      </c>
      <c r="Z854">
        <v>0</v>
      </c>
      <c r="AA854">
        <v>60</v>
      </c>
      <c r="AP854">
        <v>0</v>
      </c>
      <c r="AQ854">
        <v>380</v>
      </c>
      <c r="AR854">
        <v>14</v>
      </c>
      <c r="AS854">
        <v>20</v>
      </c>
      <c r="AT854">
        <v>329</v>
      </c>
      <c r="AU854">
        <v>251</v>
      </c>
      <c r="AV854">
        <v>862</v>
      </c>
      <c r="AW854">
        <v>3223</v>
      </c>
    </row>
    <row r="855" spans="1:49" x14ac:dyDescent="0.25">
      <c r="A855" s="1">
        <v>39309</v>
      </c>
      <c r="B855">
        <v>6472</v>
      </c>
      <c r="C855">
        <v>83216</v>
      </c>
      <c r="X855">
        <v>2</v>
      </c>
      <c r="Y855">
        <v>2870</v>
      </c>
      <c r="Z855">
        <v>0</v>
      </c>
      <c r="AA855">
        <v>120</v>
      </c>
      <c r="AP855">
        <v>0</v>
      </c>
      <c r="AQ855">
        <v>380</v>
      </c>
      <c r="AR855">
        <v>5</v>
      </c>
      <c r="AS855">
        <v>25</v>
      </c>
      <c r="AT855">
        <v>516</v>
      </c>
      <c r="AU855">
        <v>430</v>
      </c>
      <c r="AV855">
        <v>422</v>
      </c>
      <c r="AW855">
        <v>2451</v>
      </c>
    </row>
    <row r="856" spans="1:49" x14ac:dyDescent="0.25">
      <c r="A856" s="1">
        <v>39310</v>
      </c>
      <c r="B856">
        <v>12640</v>
      </c>
      <c r="C856">
        <v>81657</v>
      </c>
      <c r="X856">
        <v>75</v>
      </c>
      <c r="Y856">
        <v>2895</v>
      </c>
      <c r="Z856">
        <v>0</v>
      </c>
      <c r="AA856">
        <v>60</v>
      </c>
      <c r="AP856">
        <v>660</v>
      </c>
      <c r="AQ856">
        <v>710</v>
      </c>
      <c r="AR856">
        <v>15</v>
      </c>
      <c r="AS856">
        <v>40</v>
      </c>
      <c r="AT856">
        <v>664</v>
      </c>
      <c r="AU856">
        <v>535</v>
      </c>
      <c r="AV856">
        <v>234</v>
      </c>
      <c r="AW856">
        <v>2212</v>
      </c>
    </row>
    <row r="857" spans="1:49" x14ac:dyDescent="0.25">
      <c r="A857" s="1">
        <v>39311</v>
      </c>
      <c r="B857">
        <v>6561</v>
      </c>
      <c r="C857">
        <v>82820</v>
      </c>
      <c r="X857">
        <v>0</v>
      </c>
      <c r="Y857">
        <v>2845</v>
      </c>
      <c r="Z857">
        <v>0</v>
      </c>
      <c r="AA857">
        <v>60</v>
      </c>
      <c r="AP857">
        <v>0</v>
      </c>
      <c r="AQ857">
        <v>710</v>
      </c>
      <c r="AR857">
        <v>20</v>
      </c>
      <c r="AS857">
        <v>55</v>
      </c>
      <c r="AT857">
        <v>330</v>
      </c>
      <c r="AU857">
        <v>562</v>
      </c>
      <c r="AV857">
        <v>70</v>
      </c>
      <c r="AW857">
        <v>2133</v>
      </c>
    </row>
    <row r="858" spans="1:49" x14ac:dyDescent="0.25">
      <c r="A858" s="1">
        <v>39314</v>
      </c>
      <c r="B858">
        <v>7605</v>
      </c>
      <c r="C858">
        <v>83275</v>
      </c>
      <c r="X858">
        <v>0</v>
      </c>
      <c r="Y858">
        <v>2845</v>
      </c>
      <c r="Z858">
        <v>0</v>
      </c>
      <c r="AA858">
        <v>60</v>
      </c>
      <c r="AP858">
        <v>20</v>
      </c>
      <c r="AQ858">
        <v>400</v>
      </c>
      <c r="AR858">
        <v>15</v>
      </c>
      <c r="AS858">
        <v>50</v>
      </c>
      <c r="AT858">
        <v>429</v>
      </c>
      <c r="AU858">
        <v>727</v>
      </c>
      <c r="AV858">
        <v>54</v>
      </c>
      <c r="AW858">
        <v>2123</v>
      </c>
    </row>
    <row r="859" spans="1:49" x14ac:dyDescent="0.25">
      <c r="A859" s="1">
        <v>39315</v>
      </c>
      <c r="B859">
        <v>4009</v>
      </c>
      <c r="C859">
        <v>84509</v>
      </c>
      <c r="X859">
        <v>27</v>
      </c>
      <c r="Y859">
        <v>2845</v>
      </c>
      <c r="Z859">
        <v>0</v>
      </c>
      <c r="AA859">
        <v>60</v>
      </c>
      <c r="AP859">
        <v>0</v>
      </c>
      <c r="AQ859">
        <v>400</v>
      </c>
      <c r="AR859">
        <v>20</v>
      </c>
      <c r="AS859">
        <v>65</v>
      </c>
      <c r="AT859">
        <v>337</v>
      </c>
      <c r="AU859">
        <v>802</v>
      </c>
      <c r="AV859">
        <v>248</v>
      </c>
      <c r="AW859">
        <v>2285</v>
      </c>
    </row>
    <row r="860" spans="1:49" x14ac:dyDescent="0.25">
      <c r="A860" s="1">
        <v>39316</v>
      </c>
      <c r="B860">
        <v>2916</v>
      </c>
      <c r="C860">
        <v>84097</v>
      </c>
      <c r="X860">
        <v>125</v>
      </c>
      <c r="Y860">
        <v>2820</v>
      </c>
      <c r="Z860">
        <v>0</v>
      </c>
      <c r="AA860">
        <v>60</v>
      </c>
      <c r="AP860">
        <v>0</v>
      </c>
      <c r="AQ860">
        <v>400</v>
      </c>
      <c r="AR860">
        <v>10</v>
      </c>
      <c r="AS860">
        <v>59</v>
      </c>
      <c r="AT860">
        <v>306</v>
      </c>
      <c r="AU860">
        <v>868</v>
      </c>
      <c r="AV860">
        <v>108</v>
      </c>
      <c r="AW860">
        <v>2278</v>
      </c>
    </row>
    <row r="861" spans="1:49" x14ac:dyDescent="0.25">
      <c r="A861" s="1">
        <v>39317</v>
      </c>
      <c r="B861">
        <v>2899</v>
      </c>
      <c r="C861">
        <v>62853</v>
      </c>
      <c r="X861">
        <v>0</v>
      </c>
      <c r="Y861">
        <v>2750</v>
      </c>
      <c r="Z861">
        <v>0</v>
      </c>
      <c r="AA861">
        <v>60</v>
      </c>
      <c r="AP861">
        <v>0</v>
      </c>
      <c r="AQ861">
        <v>400</v>
      </c>
      <c r="AR861">
        <v>0</v>
      </c>
      <c r="AS861">
        <v>20</v>
      </c>
      <c r="AT861">
        <v>166</v>
      </c>
      <c r="AU861">
        <v>844</v>
      </c>
      <c r="AV861">
        <v>48</v>
      </c>
      <c r="AW861">
        <v>1959</v>
      </c>
    </row>
    <row r="862" spans="1:49" x14ac:dyDescent="0.25">
      <c r="A862" s="1">
        <v>39318</v>
      </c>
      <c r="B862">
        <v>2989</v>
      </c>
      <c r="C862">
        <v>62909</v>
      </c>
      <c r="X862">
        <v>50</v>
      </c>
      <c r="Y862">
        <v>2750</v>
      </c>
      <c r="Z862">
        <v>0</v>
      </c>
      <c r="AA862">
        <v>60</v>
      </c>
      <c r="AP862">
        <v>50</v>
      </c>
      <c r="AQ862">
        <v>450</v>
      </c>
      <c r="AR862">
        <v>10</v>
      </c>
      <c r="AS862">
        <v>30</v>
      </c>
      <c r="AT862">
        <v>238</v>
      </c>
      <c r="AU862">
        <v>862</v>
      </c>
      <c r="AV862">
        <v>84</v>
      </c>
      <c r="AW862">
        <v>1959</v>
      </c>
    </row>
    <row r="863" spans="1:49" x14ac:dyDescent="0.25">
      <c r="A863" s="1">
        <v>39321</v>
      </c>
      <c r="B863">
        <v>1443</v>
      </c>
      <c r="C863">
        <v>62059</v>
      </c>
      <c r="X863">
        <v>25</v>
      </c>
      <c r="Y863">
        <v>2795</v>
      </c>
      <c r="Z863">
        <v>0</v>
      </c>
      <c r="AA863">
        <v>60</v>
      </c>
      <c r="AP863">
        <v>0</v>
      </c>
      <c r="AQ863">
        <v>450</v>
      </c>
      <c r="AR863">
        <v>0</v>
      </c>
      <c r="AS863">
        <v>30</v>
      </c>
      <c r="AT863">
        <v>89</v>
      </c>
      <c r="AU863">
        <v>779</v>
      </c>
      <c r="AV863">
        <v>20</v>
      </c>
      <c r="AW863">
        <v>1939</v>
      </c>
    </row>
    <row r="864" spans="1:49" x14ac:dyDescent="0.25">
      <c r="A864" s="1">
        <v>39322</v>
      </c>
      <c r="B864">
        <v>3394</v>
      </c>
      <c r="C864">
        <v>62933</v>
      </c>
      <c r="X864">
        <v>5</v>
      </c>
      <c r="Y864">
        <v>2775</v>
      </c>
      <c r="Z864">
        <v>0</v>
      </c>
      <c r="AA864">
        <v>60</v>
      </c>
      <c r="AP864">
        <v>0</v>
      </c>
      <c r="AQ864">
        <v>450</v>
      </c>
      <c r="AR864">
        <v>20</v>
      </c>
      <c r="AS864">
        <v>50</v>
      </c>
      <c r="AT864">
        <v>208</v>
      </c>
      <c r="AU864">
        <v>854</v>
      </c>
      <c r="AV864">
        <v>5</v>
      </c>
      <c r="AW864">
        <v>1939</v>
      </c>
    </row>
    <row r="865" spans="1:49" x14ac:dyDescent="0.25">
      <c r="A865" s="1">
        <v>39323</v>
      </c>
      <c r="B865">
        <v>3584</v>
      </c>
      <c r="C865">
        <v>63996</v>
      </c>
      <c r="X865">
        <v>50</v>
      </c>
      <c r="Y865">
        <v>2825</v>
      </c>
      <c r="Z865">
        <v>0</v>
      </c>
      <c r="AA865">
        <v>60</v>
      </c>
      <c r="AP865">
        <v>0</v>
      </c>
      <c r="AQ865">
        <v>450</v>
      </c>
      <c r="AR865">
        <v>0</v>
      </c>
      <c r="AS865">
        <v>30</v>
      </c>
      <c r="AT865">
        <v>233</v>
      </c>
      <c r="AU865">
        <v>983</v>
      </c>
      <c r="AV865">
        <v>80</v>
      </c>
      <c r="AW865">
        <v>1979</v>
      </c>
    </row>
    <row r="866" spans="1:49" x14ac:dyDescent="0.25">
      <c r="A866" s="1">
        <v>39324</v>
      </c>
      <c r="B866">
        <v>2236</v>
      </c>
      <c r="C866">
        <v>64333</v>
      </c>
      <c r="X866">
        <v>25</v>
      </c>
      <c r="Y866">
        <v>2825</v>
      </c>
      <c r="Z866">
        <v>0</v>
      </c>
      <c r="AA866">
        <v>60</v>
      </c>
      <c r="AP866">
        <v>0</v>
      </c>
      <c r="AQ866">
        <v>450</v>
      </c>
      <c r="AR866">
        <v>5</v>
      </c>
      <c r="AS866">
        <v>30</v>
      </c>
      <c r="AT866">
        <v>150</v>
      </c>
      <c r="AU866">
        <v>992</v>
      </c>
      <c r="AV866">
        <v>66</v>
      </c>
      <c r="AW866">
        <v>1978</v>
      </c>
    </row>
    <row r="867" spans="1:49" x14ac:dyDescent="0.25">
      <c r="A867" s="1">
        <v>39325</v>
      </c>
      <c r="B867">
        <v>1187</v>
      </c>
      <c r="C867">
        <v>63995</v>
      </c>
      <c r="X867">
        <v>150</v>
      </c>
      <c r="Y867">
        <v>2833</v>
      </c>
      <c r="Z867">
        <v>0</v>
      </c>
      <c r="AA867">
        <v>60</v>
      </c>
      <c r="AP867">
        <v>0</v>
      </c>
      <c r="AQ867">
        <v>450</v>
      </c>
      <c r="AR867">
        <v>0</v>
      </c>
      <c r="AS867">
        <v>25</v>
      </c>
      <c r="AT867">
        <v>195</v>
      </c>
      <c r="AU867">
        <v>967</v>
      </c>
      <c r="AV867">
        <v>51</v>
      </c>
      <c r="AW867">
        <v>2004</v>
      </c>
    </row>
    <row r="868" spans="1:49" x14ac:dyDescent="0.25">
      <c r="A868" s="1">
        <v>39329</v>
      </c>
      <c r="B868">
        <v>2267</v>
      </c>
      <c r="C868">
        <v>64514</v>
      </c>
      <c r="X868">
        <v>300</v>
      </c>
      <c r="Y868">
        <v>2908</v>
      </c>
      <c r="Z868">
        <v>0</v>
      </c>
      <c r="AA868">
        <v>60</v>
      </c>
      <c r="AP868">
        <v>50</v>
      </c>
      <c r="AQ868">
        <v>500</v>
      </c>
      <c r="AR868">
        <v>5</v>
      </c>
      <c r="AS868">
        <v>30</v>
      </c>
      <c r="AT868">
        <v>327</v>
      </c>
      <c r="AU868">
        <v>951</v>
      </c>
      <c r="AV868">
        <v>66</v>
      </c>
      <c r="AW868">
        <v>1990</v>
      </c>
    </row>
    <row r="869" spans="1:49" x14ac:dyDescent="0.25">
      <c r="A869" s="1">
        <v>39330</v>
      </c>
      <c r="B869">
        <v>2886</v>
      </c>
      <c r="C869">
        <v>65330</v>
      </c>
      <c r="X869">
        <v>0</v>
      </c>
      <c r="Y869">
        <v>2558</v>
      </c>
      <c r="Z869">
        <v>0</v>
      </c>
      <c r="AA869">
        <v>60</v>
      </c>
      <c r="AP869">
        <v>0</v>
      </c>
      <c r="AQ869">
        <v>500</v>
      </c>
      <c r="AR869">
        <v>0</v>
      </c>
      <c r="AS869">
        <v>30</v>
      </c>
      <c r="AT869">
        <v>214</v>
      </c>
      <c r="AU869">
        <v>933</v>
      </c>
      <c r="AV869">
        <v>92</v>
      </c>
      <c r="AW869">
        <v>2050</v>
      </c>
    </row>
    <row r="870" spans="1:49" x14ac:dyDescent="0.25">
      <c r="A870" s="1">
        <v>39331</v>
      </c>
      <c r="B870">
        <v>3138</v>
      </c>
      <c r="C870">
        <v>67433</v>
      </c>
      <c r="X870">
        <v>75</v>
      </c>
      <c r="Y870">
        <v>2558</v>
      </c>
      <c r="Z870">
        <v>0</v>
      </c>
      <c r="AA870">
        <v>60</v>
      </c>
      <c r="AP870">
        <v>0</v>
      </c>
      <c r="AQ870">
        <v>500</v>
      </c>
      <c r="AR870">
        <v>5</v>
      </c>
      <c r="AS870">
        <v>30</v>
      </c>
      <c r="AT870">
        <v>97</v>
      </c>
      <c r="AU870">
        <v>869</v>
      </c>
      <c r="AV870">
        <v>135</v>
      </c>
      <c r="AW870">
        <v>2048</v>
      </c>
    </row>
    <row r="871" spans="1:49" x14ac:dyDescent="0.25">
      <c r="A871" s="1">
        <v>39332</v>
      </c>
      <c r="B871">
        <v>2671</v>
      </c>
      <c r="C871">
        <v>68358</v>
      </c>
      <c r="X871">
        <v>3</v>
      </c>
      <c r="Y871">
        <v>2508</v>
      </c>
      <c r="Z871">
        <v>0</v>
      </c>
      <c r="AA871">
        <v>60</v>
      </c>
      <c r="AP871">
        <v>0</v>
      </c>
      <c r="AQ871">
        <v>500</v>
      </c>
      <c r="AR871">
        <v>16</v>
      </c>
      <c r="AS871">
        <v>36</v>
      </c>
      <c r="AT871">
        <v>225</v>
      </c>
      <c r="AU871">
        <v>963</v>
      </c>
      <c r="AV871">
        <v>164</v>
      </c>
      <c r="AW871">
        <v>2128</v>
      </c>
    </row>
    <row r="872" spans="1:49" x14ac:dyDescent="0.25">
      <c r="A872" s="1">
        <v>39335</v>
      </c>
      <c r="B872">
        <v>4234</v>
      </c>
      <c r="C872">
        <v>69177</v>
      </c>
      <c r="X872">
        <v>0</v>
      </c>
      <c r="Y872">
        <v>2483</v>
      </c>
      <c r="Z872">
        <v>0</v>
      </c>
      <c r="AA872">
        <v>60</v>
      </c>
      <c r="AP872">
        <v>0</v>
      </c>
      <c r="AQ872">
        <v>500</v>
      </c>
      <c r="AR872">
        <v>50</v>
      </c>
      <c r="AS872">
        <v>85</v>
      </c>
      <c r="AT872">
        <v>168</v>
      </c>
      <c r="AU872">
        <v>977</v>
      </c>
      <c r="AV872">
        <v>130</v>
      </c>
      <c r="AW872">
        <v>2164</v>
      </c>
    </row>
    <row r="873" spans="1:49" x14ac:dyDescent="0.25">
      <c r="A873" s="1">
        <v>39336</v>
      </c>
      <c r="B873">
        <v>2151</v>
      </c>
      <c r="C873">
        <v>69634</v>
      </c>
      <c r="X873">
        <v>201</v>
      </c>
      <c r="Y873">
        <v>2583</v>
      </c>
      <c r="Z873">
        <v>0</v>
      </c>
      <c r="AA873">
        <v>60</v>
      </c>
      <c r="AP873">
        <v>0</v>
      </c>
      <c r="AQ873">
        <v>500</v>
      </c>
      <c r="AR873">
        <v>0</v>
      </c>
      <c r="AS873">
        <v>85</v>
      </c>
      <c r="AT873">
        <v>247</v>
      </c>
      <c r="AU873">
        <v>897</v>
      </c>
      <c r="AV873">
        <v>111</v>
      </c>
      <c r="AW873">
        <v>2085</v>
      </c>
    </row>
    <row r="874" spans="1:49" x14ac:dyDescent="0.25">
      <c r="A874" s="1">
        <v>39337</v>
      </c>
      <c r="B874">
        <v>2573</v>
      </c>
      <c r="C874">
        <v>68741</v>
      </c>
      <c r="X874">
        <v>1</v>
      </c>
      <c r="Y874">
        <v>2583</v>
      </c>
      <c r="Z874">
        <v>0</v>
      </c>
      <c r="AA874">
        <v>60</v>
      </c>
      <c r="AP874">
        <v>0</v>
      </c>
      <c r="AQ874">
        <v>500</v>
      </c>
      <c r="AR874">
        <v>0</v>
      </c>
      <c r="AS874">
        <v>85</v>
      </c>
      <c r="AT874">
        <v>209</v>
      </c>
      <c r="AU874">
        <v>947</v>
      </c>
      <c r="AV874">
        <v>91</v>
      </c>
      <c r="AW874">
        <v>2148</v>
      </c>
    </row>
    <row r="875" spans="1:49" x14ac:dyDescent="0.25">
      <c r="A875" s="1">
        <v>39338</v>
      </c>
      <c r="B875">
        <v>2505</v>
      </c>
      <c r="C875">
        <v>68625</v>
      </c>
      <c r="X875">
        <v>0</v>
      </c>
      <c r="Y875">
        <v>2583</v>
      </c>
      <c r="Z875">
        <v>0</v>
      </c>
      <c r="AA875">
        <v>60</v>
      </c>
      <c r="AP875">
        <v>50</v>
      </c>
      <c r="AQ875">
        <v>550</v>
      </c>
      <c r="AR875">
        <v>0</v>
      </c>
      <c r="AS875">
        <v>85</v>
      </c>
      <c r="AT875">
        <v>114</v>
      </c>
      <c r="AU875">
        <v>915</v>
      </c>
      <c r="AV875">
        <v>170</v>
      </c>
      <c r="AW875">
        <v>2166</v>
      </c>
    </row>
    <row r="876" spans="1:49" x14ac:dyDescent="0.25">
      <c r="A876" s="1">
        <v>39339</v>
      </c>
      <c r="B876">
        <v>2954</v>
      </c>
      <c r="C876">
        <v>68838</v>
      </c>
      <c r="X876">
        <v>0</v>
      </c>
      <c r="Y876">
        <v>2583</v>
      </c>
      <c r="Z876">
        <v>0</v>
      </c>
      <c r="AA876">
        <v>60</v>
      </c>
      <c r="AP876">
        <v>0</v>
      </c>
      <c r="AQ876">
        <v>550</v>
      </c>
      <c r="AR876">
        <v>0</v>
      </c>
      <c r="AS876">
        <v>85</v>
      </c>
      <c r="AT876">
        <v>132</v>
      </c>
      <c r="AU876">
        <v>928</v>
      </c>
      <c r="AV876">
        <v>150</v>
      </c>
      <c r="AW876">
        <v>2196</v>
      </c>
    </row>
    <row r="877" spans="1:49" x14ac:dyDescent="0.25">
      <c r="A877" s="1">
        <v>39342</v>
      </c>
      <c r="B877">
        <v>3408</v>
      </c>
      <c r="C877">
        <v>69676</v>
      </c>
      <c r="X877">
        <v>3</v>
      </c>
      <c r="Y877">
        <v>2580</v>
      </c>
      <c r="Z877">
        <v>0</v>
      </c>
      <c r="AA877">
        <v>60</v>
      </c>
      <c r="AP877">
        <v>0</v>
      </c>
      <c r="AQ877">
        <v>550</v>
      </c>
      <c r="AR877">
        <v>0</v>
      </c>
      <c r="AS877">
        <v>85</v>
      </c>
      <c r="AT877">
        <v>181</v>
      </c>
      <c r="AU877">
        <v>885</v>
      </c>
      <c r="AV877">
        <v>80</v>
      </c>
      <c r="AW877">
        <v>2226</v>
      </c>
    </row>
    <row r="878" spans="1:49" x14ac:dyDescent="0.25">
      <c r="A878" s="1">
        <v>39343</v>
      </c>
      <c r="B878">
        <v>7523</v>
      </c>
      <c r="C878">
        <v>71878</v>
      </c>
      <c r="X878">
        <v>110</v>
      </c>
      <c r="Y878">
        <v>2690</v>
      </c>
      <c r="Z878">
        <v>0</v>
      </c>
      <c r="AA878">
        <v>60</v>
      </c>
      <c r="AP878">
        <v>950</v>
      </c>
      <c r="AQ878">
        <v>1050</v>
      </c>
      <c r="AR878">
        <v>0</v>
      </c>
      <c r="AS878">
        <v>85</v>
      </c>
      <c r="AT878">
        <v>346</v>
      </c>
      <c r="AU878">
        <v>768</v>
      </c>
      <c r="AV878">
        <v>140</v>
      </c>
      <c r="AW878">
        <v>2336</v>
      </c>
    </row>
    <row r="879" spans="1:49" x14ac:dyDescent="0.25">
      <c r="A879" s="1">
        <v>39344</v>
      </c>
      <c r="B879">
        <v>10560</v>
      </c>
      <c r="C879">
        <v>74726</v>
      </c>
      <c r="X879">
        <v>25</v>
      </c>
      <c r="Y879">
        <v>2580</v>
      </c>
      <c r="Z879">
        <v>0</v>
      </c>
      <c r="AA879">
        <v>60</v>
      </c>
      <c r="AP879">
        <v>0</v>
      </c>
      <c r="AQ879">
        <v>1050</v>
      </c>
      <c r="AR879">
        <v>0</v>
      </c>
      <c r="AS879">
        <v>85</v>
      </c>
      <c r="AT879">
        <v>196</v>
      </c>
      <c r="AU879">
        <v>763</v>
      </c>
      <c r="AV879">
        <v>417</v>
      </c>
      <c r="AW879">
        <v>2551</v>
      </c>
    </row>
    <row r="880" spans="1:49" x14ac:dyDescent="0.25">
      <c r="A880" s="1">
        <v>39345</v>
      </c>
      <c r="B880">
        <v>4896</v>
      </c>
      <c r="C880">
        <v>65655</v>
      </c>
      <c r="X880">
        <v>0</v>
      </c>
      <c r="Y880">
        <v>2555</v>
      </c>
      <c r="Z880">
        <v>0</v>
      </c>
      <c r="AA880">
        <v>60</v>
      </c>
      <c r="AP880">
        <v>0</v>
      </c>
      <c r="AQ880">
        <v>1050</v>
      </c>
      <c r="AR880">
        <v>20</v>
      </c>
      <c r="AS880">
        <v>65</v>
      </c>
      <c r="AT880">
        <v>116</v>
      </c>
      <c r="AU880">
        <v>531</v>
      </c>
      <c r="AV880">
        <v>25</v>
      </c>
      <c r="AW880">
        <v>2269</v>
      </c>
    </row>
    <row r="881" spans="1:49" x14ac:dyDescent="0.25">
      <c r="A881" s="1">
        <v>39346</v>
      </c>
      <c r="B881">
        <v>4378</v>
      </c>
      <c r="C881">
        <v>67523</v>
      </c>
      <c r="X881">
        <v>225</v>
      </c>
      <c r="Y881">
        <v>2580</v>
      </c>
      <c r="Z881">
        <v>0</v>
      </c>
      <c r="AA881">
        <v>60</v>
      </c>
      <c r="AP881">
        <v>0</v>
      </c>
      <c r="AQ881">
        <v>1050</v>
      </c>
      <c r="AR881">
        <v>20</v>
      </c>
      <c r="AS881">
        <v>85</v>
      </c>
      <c r="AT881">
        <v>96</v>
      </c>
      <c r="AU881">
        <v>562</v>
      </c>
      <c r="AV881">
        <v>131</v>
      </c>
      <c r="AW881">
        <v>2201</v>
      </c>
    </row>
    <row r="882" spans="1:49" x14ac:dyDescent="0.25">
      <c r="A882" s="1">
        <v>39349</v>
      </c>
      <c r="B882">
        <v>5601</v>
      </c>
      <c r="C882">
        <v>69341</v>
      </c>
      <c r="X882">
        <v>0</v>
      </c>
      <c r="Y882">
        <v>1826</v>
      </c>
      <c r="Z882">
        <v>0</v>
      </c>
      <c r="AA882">
        <v>60</v>
      </c>
      <c r="AP882">
        <v>0</v>
      </c>
      <c r="AQ882">
        <v>600</v>
      </c>
      <c r="AR882">
        <v>15</v>
      </c>
      <c r="AS882">
        <v>80</v>
      </c>
      <c r="AT882">
        <v>200</v>
      </c>
      <c r="AU882">
        <v>642</v>
      </c>
      <c r="AV882">
        <v>131</v>
      </c>
      <c r="AW882">
        <v>2265</v>
      </c>
    </row>
    <row r="883" spans="1:49" x14ac:dyDescent="0.25">
      <c r="A883" s="1">
        <v>39350</v>
      </c>
      <c r="B883">
        <v>3362</v>
      </c>
      <c r="C883">
        <v>68704</v>
      </c>
      <c r="X883">
        <v>60</v>
      </c>
      <c r="Y883">
        <v>1911</v>
      </c>
      <c r="Z883">
        <v>0</v>
      </c>
      <c r="AA883">
        <v>60</v>
      </c>
      <c r="AP883">
        <v>0</v>
      </c>
      <c r="AQ883">
        <v>600</v>
      </c>
      <c r="AR883">
        <v>10</v>
      </c>
      <c r="AS883">
        <v>70</v>
      </c>
      <c r="AT883">
        <v>82</v>
      </c>
      <c r="AU883">
        <v>600</v>
      </c>
      <c r="AV883">
        <v>56</v>
      </c>
      <c r="AW883">
        <v>2068</v>
      </c>
    </row>
    <row r="884" spans="1:49" x14ac:dyDescent="0.25">
      <c r="A884" s="1">
        <v>39351</v>
      </c>
      <c r="B884">
        <v>3684</v>
      </c>
      <c r="C884">
        <v>70388</v>
      </c>
      <c r="X884">
        <v>0</v>
      </c>
      <c r="Y884">
        <v>1911</v>
      </c>
      <c r="Z884">
        <v>0</v>
      </c>
      <c r="AA884">
        <v>60</v>
      </c>
      <c r="AP884">
        <v>0</v>
      </c>
      <c r="AQ884">
        <v>600</v>
      </c>
      <c r="AR884">
        <v>10</v>
      </c>
      <c r="AS884">
        <v>65</v>
      </c>
      <c r="AT884">
        <v>282</v>
      </c>
      <c r="AU884">
        <v>607</v>
      </c>
      <c r="AV884">
        <v>26</v>
      </c>
      <c r="AW884">
        <v>2084</v>
      </c>
    </row>
    <row r="885" spans="1:49" x14ac:dyDescent="0.25">
      <c r="A885" s="1">
        <v>39352</v>
      </c>
      <c r="B885">
        <v>1853</v>
      </c>
      <c r="C885">
        <v>71251</v>
      </c>
      <c r="X885">
        <v>0</v>
      </c>
      <c r="Y885">
        <v>1911</v>
      </c>
      <c r="Z885">
        <v>0</v>
      </c>
      <c r="AA885">
        <v>60</v>
      </c>
      <c r="AP885">
        <v>0</v>
      </c>
      <c r="AQ885">
        <v>600</v>
      </c>
      <c r="AR885">
        <v>0</v>
      </c>
      <c r="AS885">
        <v>65</v>
      </c>
      <c r="AT885">
        <v>90</v>
      </c>
      <c r="AU885">
        <v>536</v>
      </c>
      <c r="AV885">
        <v>31</v>
      </c>
      <c r="AW885">
        <v>2094</v>
      </c>
    </row>
    <row r="886" spans="1:49" x14ac:dyDescent="0.25">
      <c r="A886" s="1">
        <v>39353</v>
      </c>
      <c r="B886">
        <v>6226</v>
      </c>
      <c r="C886">
        <v>74954</v>
      </c>
      <c r="X886">
        <v>0</v>
      </c>
      <c r="Y886">
        <v>1911</v>
      </c>
      <c r="Z886">
        <v>0</v>
      </c>
      <c r="AA886">
        <v>60</v>
      </c>
      <c r="AP886">
        <v>0</v>
      </c>
      <c r="AQ886">
        <v>600</v>
      </c>
      <c r="AR886">
        <v>0</v>
      </c>
      <c r="AS886">
        <v>60</v>
      </c>
      <c r="AT886">
        <v>98</v>
      </c>
      <c r="AU886">
        <v>514</v>
      </c>
      <c r="AV886">
        <v>46</v>
      </c>
      <c r="AW886">
        <v>2113</v>
      </c>
    </row>
    <row r="887" spans="1:49" x14ac:dyDescent="0.25">
      <c r="A887" s="1">
        <v>39356</v>
      </c>
      <c r="B887">
        <v>4387</v>
      </c>
      <c r="C887">
        <v>76062</v>
      </c>
      <c r="X887">
        <v>0</v>
      </c>
      <c r="Y887">
        <v>1911</v>
      </c>
      <c r="Z887">
        <v>0</v>
      </c>
      <c r="AA887">
        <v>60</v>
      </c>
      <c r="AP887">
        <v>0</v>
      </c>
      <c r="AQ887">
        <v>600</v>
      </c>
      <c r="AR887">
        <v>0</v>
      </c>
      <c r="AS887">
        <v>60</v>
      </c>
      <c r="AT887">
        <v>122</v>
      </c>
      <c r="AU887">
        <v>522</v>
      </c>
      <c r="AV887">
        <v>155</v>
      </c>
      <c r="AW887">
        <v>2159</v>
      </c>
    </row>
    <row r="888" spans="1:49" x14ac:dyDescent="0.25">
      <c r="A888" s="1">
        <v>39357</v>
      </c>
      <c r="B888">
        <v>3549</v>
      </c>
      <c r="C888">
        <v>76269</v>
      </c>
      <c r="X888">
        <v>0</v>
      </c>
      <c r="Y888">
        <v>1911</v>
      </c>
      <c r="Z888">
        <v>0</v>
      </c>
      <c r="AA888">
        <v>60</v>
      </c>
      <c r="AP888">
        <v>100</v>
      </c>
      <c r="AQ888">
        <v>700</v>
      </c>
      <c r="AR888">
        <v>10</v>
      </c>
      <c r="AS888">
        <v>70</v>
      </c>
      <c r="AT888">
        <v>79</v>
      </c>
      <c r="AU888">
        <v>534</v>
      </c>
      <c r="AV888">
        <v>110</v>
      </c>
      <c r="AW888">
        <v>2167</v>
      </c>
    </row>
    <row r="889" spans="1:49" x14ac:dyDescent="0.25">
      <c r="A889" s="1">
        <v>39358</v>
      </c>
      <c r="B889">
        <v>2097</v>
      </c>
      <c r="C889">
        <v>75898</v>
      </c>
      <c r="X889">
        <v>2</v>
      </c>
      <c r="Y889">
        <v>1911</v>
      </c>
      <c r="Z889">
        <v>0</v>
      </c>
      <c r="AA889">
        <v>60</v>
      </c>
      <c r="AP889">
        <v>0</v>
      </c>
      <c r="AQ889">
        <v>700</v>
      </c>
      <c r="AR889">
        <v>0</v>
      </c>
      <c r="AS889">
        <v>50</v>
      </c>
      <c r="AT889">
        <v>121</v>
      </c>
      <c r="AU889">
        <v>540</v>
      </c>
      <c r="AV889">
        <v>195</v>
      </c>
      <c r="AW889">
        <v>2196</v>
      </c>
    </row>
    <row r="890" spans="1:49" x14ac:dyDescent="0.25">
      <c r="A890" s="1">
        <v>39359</v>
      </c>
      <c r="B890">
        <v>1770</v>
      </c>
      <c r="C890">
        <v>76331</v>
      </c>
      <c r="X890">
        <v>0</v>
      </c>
      <c r="Y890">
        <v>1911</v>
      </c>
      <c r="Z890">
        <v>0</v>
      </c>
      <c r="AA890">
        <v>60</v>
      </c>
      <c r="AP890">
        <v>0</v>
      </c>
      <c r="AQ890">
        <v>500</v>
      </c>
      <c r="AR890">
        <v>0</v>
      </c>
      <c r="AS890">
        <v>50</v>
      </c>
      <c r="AT890">
        <v>85</v>
      </c>
      <c r="AU890">
        <v>545</v>
      </c>
      <c r="AV890">
        <v>65</v>
      </c>
      <c r="AW890">
        <v>2184</v>
      </c>
    </row>
    <row r="891" spans="1:49" x14ac:dyDescent="0.25">
      <c r="A891" s="1">
        <v>39360</v>
      </c>
      <c r="B891">
        <v>5003</v>
      </c>
      <c r="C891">
        <v>77754</v>
      </c>
      <c r="X891">
        <v>76</v>
      </c>
      <c r="Y891">
        <v>1939</v>
      </c>
      <c r="Z891">
        <v>0</v>
      </c>
      <c r="AA891">
        <v>60</v>
      </c>
      <c r="AP891">
        <v>0</v>
      </c>
      <c r="AQ891">
        <v>500</v>
      </c>
      <c r="AR891">
        <v>0</v>
      </c>
      <c r="AS891">
        <v>50</v>
      </c>
      <c r="AT891">
        <v>160</v>
      </c>
      <c r="AU891">
        <v>566</v>
      </c>
      <c r="AV891">
        <v>187</v>
      </c>
      <c r="AW891">
        <v>2275</v>
      </c>
    </row>
    <row r="892" spans="1:49" x14ac:dyDescent="0.25">
      <c r="A892" s="1">
        <v>39363</v>
      </c>
      <c r="B892">
        <v>2204</v>
      </c>
      <c r="C892">
        <v>77866</v>
      </c>
      <c r="X892">
        <v>0</v>
      </c>
      <c r="Y892">
        <v>1889</v>
      </c>
      <c r="Z892">
        <v>0</v>
      </c>
      <c r="AA892">
        <v>60</v>
      </c>
      <c r="AP892">
        <v>0</v>
      </c>
      <c r="AQ892">
        <v>500</v>
      </c>
      <c r="AR892">
        <v>0</v>
      </c>
      <c r="AS892">
        <v>50</v>
      </c>
      <c r="AT892">
        <v>120</v>
      </c>
      <c r="AU892">
        <v>607</v>
      </c>
      <c r="AV892">
        <v>64</v>
      </c>
      <c r="AW892">
        <v>2313</v>
      </c>
    </row>
    <row r="893" spans="1:49" x14ac:dyDescent="0.25">
      <c r="A893" s="1">
        <v>39364</v>
      </c>
      <c r="B893">
        <v>3348</v>
      </c>
      <c r="C893">
        <v>79984</v>
      </c>
      <c r="X893">
        <v>75</v>
      </c>
      <c r="Y893">
        <v>1964</v>
      </c>
      <c r="Z893">
        <v>0</v>
      </c>
      <c r="AA893">
        <v>60</v>
      </c>
      <c r="AP893">
        <v>0</v>
      </c>
      <c r="AQ893">
        <v>500</v>
      </c>
      <c r="AR893">
        <v>0</v>
      </c>
      <c r="AS893">
        <v>50</v>
      </c>
      <c r="AT893">
        <v>108</v>
      </c>
      <c r="AU893">
        <v>610</v>
      </c>
      <c r="AV893">
        <v>94</v>
      </c>
      <c r="AW893">
        <v>2276</v>
      </c>
    </row>
    <row r="894" spans="1:49" x14ac:dyDescent="0.25">
      <c r="A894" s="1">
        <v>39365</v>
      </c>
      <c r="B894">
        <v>2848</v>
      </c>
      <c r="C894">
        <v>79078</v>
      </c>
      <c r="X894">
        <v>0</v>
      </c>
      <c r="Y894">
        <v>1914</v>
      </c>
      <c r="Z894">
        <v>0</v>
      </c>
      <c r="AA894">
        <v>60</v>
      </c>
      <c r="AP894">
        <v>0</v>
      </c>
      <c r="AQ894">
        <v>500</v>
      </c>
      <c r="AR894">
        <v>12</v>
      </c>
      <c r="AS894">
        <v>62</v>
      </c>
      <c r="AT894">
        <v>146</v>
      </c>
      <c r="AU894">
        <v>653</v>
      </c>
      <c r="AV894">
        <v>150</v>
      </c>
      <c r="AW894">
        <v>2327</v>
      </c>
    </row>
    <row r="895" spans="1:49" x14ac:dyDescent="0.25">
      <c r="A895" s="1">
        <v>39366</v>
      </c>
      <c r="B895">
        <v>5752</v>
      </c>
      <c r="C895">
        <v>80745</v>
      </c>
      <c r="X895">
        <v>125</v>
      </c>
      <c r="Y895">
        <v>1939</v>
      </c>
      <c r="Z895">
        <v>0</v>
      </c>
      <c r="AA895">
        <v>60</v>
      </c>
      <c r="AP895">
        <v>0</v>
      </c>
      <c r="AQ895">
        <v>500</v>
      </c>
      <c r="AR895">
        <v>26</v>
      </c>
      <c r="AS895">
        <v>83</v>
      </c>
      <c r="AT895">
        <v>431</v>
      </c>
      <c r="AU895">
        <v>827</v>
      </c>
      <c r="AV895">
        <v>54</v>
      </c>
      <c r="AW895">
        <v>2310</v>
      </c>
    </row>
    <row r="896" spans="1:49" x14ac:dyDescent="0.25">
      <c r="A896" s="1">
        <v>39367</v>
      </c>
      <c r="B896">
        <v>3753</v>
      </c>
      <c r="C896">
        <v>80305</v>
      </c>
      <c r="X896">
        <v>0</v>
      </c>
      <c r="Y896">
        <v>1864</v>
      </c>
      <c r="Z896">
        <v>0</v>
      </c>
      <c r="AA896">
        <v>60</v>
      </c>
      <c r="AP896">
        <v>0</v>
      </c>
      <c r="AQ896">
        <v>500</v>
      </c>
      <c r="AR896">
        <v>0</v>
      </c>
      <c r="AS896">
        <v>63</v>
      </c>
      <c r="AT896">
        <v>289</v>
      </c>
      <c r="AU896">
        <v>839</v>
      </c>
      <c r="AV896">
        <v>108</v>
      </c>
      <c r="AW896">
        <v>2348</v>
      </c>
    </row>
    <row r="897" spans="1:49" x14ac:dyDescent="0.25">
      <c r="A897" s="1">
        <v>39370</v>
      </c>
      <c r="B897">
        <v>7501</v>
      </c>
      <c r="C897">
        <v>82130</v>
      </c>
      <c r="X897">
        <v>28</v>
      </c>
      <c r="Y897">
        <v>1840</v>
      </c>
      <c r="Z897">
        <v>0</v>
      </c>
      <c r="AA897">
        <v>60</v>
      </c>
      <c r="AP897">
        <v>300</v>
      </c>
      <c r="AQ897">
        <v>500</v>
      </c>
      <c r="AR897">
        <v>13</v>
      </c>
      <c r="AS897">
        <v>66</v>
      </c>
      <c r="AT897">
        <v>228</v>
      </c>
      <c r="AU897">
        <v>813</v>
      </c>
      <c r="AV897">
        <v>160</v>
      </c>
      <c r="AW897">
        <v>2338</v>
      </c>
    </row>
    <row r="898" spans="1:49" x14ac:dyDescent="0.25">
      <c r="A898" s="1">
        <v>39371</v>
      </c>
      <c r="B898">
        <v>15909</v>
      </c>
      <c r="C898">
        <v>86208</v>
      </c>
      <c r="X898">
        <v>15</v>
      </c>
      <c r="Y898">
        <v>1840</v>
      </c>
      <c r="Z898">
        <v>0</v>
      </c>
      <c r="AA898">
        <v>60</v>
      </c>
      <c r="AP898">
        <v>100</v>
      </c>
      <c r="AQ898">
        <v>500</v>
      </c>
      <c r="AR898">
        <v>22</v>
      </c>
      <c r="AS898">
        <v>74</v>
      </c>
      <c r="AT898">
        <v>70</v>
      </c>
      <c r="AU898">
        <v>751</v>
      </c>
      <c r="AV898">
        <v>202</v>
      </c>
      <c r="AW898">
        <v>2354</v>
      </c>
    </row>
    <row r="899" spans="1:49" x14ac:dyDescent="0.25">
      <c r="A899" s="1">
        <v>39372</v>
      </c>
      <c r="B899">
        <v>4455</v>
      </c>
      <c r="C899">
        <v>84736</v>
      </c>
      <c r="X899">
        <v>1</v>
      </c>
      <c r="Y899">
        <v>1816</v>
      </c>
      <c r="Z899">
        <v>0</v>
      </c>
      <c r="AA899">
        <v>60</v>
      </c>
      <c r="AP899">
        <v>100</v>
      </c>
      <c r="AQ899">
        <v>100</v>
      </c>
      <c r="AR899">
        <v>10</v>
      </c>
      <c r="AS899">
        <v>68</v>
      </c>
      <c r="AT899">
        <v>135</v>
      </c>
      <c r="AU899">
        <v>777</v>
      </c>
      <c r="AV899">
        <v>106</v>
      </c>
      <c r="AW899">
        <v>2291</v>
      </c>
    </row>
    <row r="900" spans="1:49" x14ac:dyDescent="0.25">
      <c r="A900" s="1">
        <v>39373</v>
      </c>
      <c r="B900">
        <v>4398</v>
      </c>
      <c r="C900">
        <v>70515</v>
      </c>
      <c r="X900">
        <v>0</v>
      </c>
      <c r="Y900">
        <v>1801</v>
      </c>
      <c r="Z900">
        <v>0</v>
      </c>
      <c r="AA900">
        <v>60</v>
      </c>
      <c r="AP900">
        <v>0</v>
      </c>
      <c r="AQ900">
        <v>0</v>
      </c>
      <c r="AR900">
        <v>10</v>
      </c>
      <c r="AS900">
        <v>64</v>
      </c>
      <c r="AT900">
        <v>44</v>
      </c>
      <c r="AU900">
        <v>536</v>
      </c>
      <c r="AV900">
        <v>65</v>
      </c>
      <c r="AW900">
        <v>2085</v>
      </c>
    </row>
    <row r="901" spans="1:49" x14ac:dyDescent="0.25">
      <c r="A901" s="1">
        <v>39374</v>
      </c>
      <c r="B901">
        <v>4563</v>
      </c>
      <c r="C901">
        <v>72420</v>
      </c>
      <c r="X901">
        <v>104</v>
      </c>
      <c r="Y901">
        <v>1805</v>
      </c>
      <c r="Z901">
        <v>0</v>
      </c>
      <c r="AA901">
        <v>60</v>
      </c>
      <c r="AP901">
        <v>0</v>
      </c>
      <c r="AQ901">
        <v>0</v>
      </c>
      <c r="AR901">
        <v>25</v>
      </c>
      <c r="AS901">
        <v>88</v>
      </c>
      <c r="AT901">
        <v>275</v>
      </c>
      <c r="AU901">
        <v>650</v>
      </c>
      <c r="AV901">
        <v>679</v>
      </c>
      <c r="AW901">
        <v>2452</v>
      </c>
    </row>
    <row r="902" spans="1:49" x14ac:dyDescent="0.25">
      <c r="A902" s="1">
        <v>39377</v>
      </c>
      <c r="B902">
        <v>3475</v>
      </c>
      <c r="C902">
        <v>72581</v>
      </c>
      <c r="X902">
        <v>0</v>
      </c>
      <c r="Y902">
        <v>1805</v>
      </c>
      <c r="Z902">
        <v>0</v>
      </c>
      <c r="AA902">
        <v>60</v>
      </c>
      <c r="AP902">
        <v>0</v>
      </c>
      <c r="AQ902">
        <v>0</v>
      </c>
      <c r="AR902">
        <v>0</v>
      </c>
      <c r="AS902">
        <v>63</v>
      </c>
      <c r="AT902">
        <v>214</v>
      </c>
      <c r="AU902">
        <v>707</v>
      </c>
      <c r="AV902">
        <v>245</v>
      </c>
      <c r="AW902">
        <v>2152</v>
      </c>
    </row>
    <row r="903" spans="1:49" x14ac:dyDescent="0.25">
      <c r="A903" s="1">
        <v>39378</v>
      </c>
      <c r="B903">
        <v>2797</v>
      </c>
      <c r="C903">
        <v>73597</v>
      </c>
      <c r="X903">
        <v>25</v>
      </c>
      <c r="Y903">
        <v>1730</v>
      </c>
      <c r="Z903">
        <v>0</v>
      </c>
      <c r="AA903">
        <v>60</v>
      </c>
      <c r="AP903">
        <v>0</v>
      </c>
      <c r="AQ903">
        <v>0</v>
      </c>
      <c r="AR903">
        <v>15</v>
      </c>
      <c r="AS903">
        <v>68</v>
      </c>
      <c r="AT903">
        <v>189</v>
      </c>
      <c r="AU903">
        <v>735</v>
      </c>
      <c r="AV903">
        <v>172</v>
      </c>
      <c r="AW903">
        <v>2134</v>
      </c>
    </row>
    <row r="904" spans="1:49" x14ac:dyDescent="0.25">
      <c r="A904" s="1">
        <v>39379</v>
      </c>
      <c r="B904">
        <v>3393</v>
      </c>
      <c r="C904">
        <v>72988</v>
      </c>
      <c r="X904">
        <v>115</v>
      </c>
      <c r="Y904">
        <v>1770</v>
      </c>
      <c r="Z904">
        <v>0</v>
      </c>
      <c r="AA904">
        <v>60</v>
      </c>
      <c r="AP904">
        <v>0</v>
      </c>
      <c r="AQ904">
        <v>0</v>
      </c>
      <c r="AR904">
        <v>28</v>
      </c>
      <c r="AS904">
        <v>66</v>
      </c>
      <c r="AT904">
        <v>200</v>
      </c>
      <c r="AU904">
        <v>744</v>
      </c>
      <c r="AV904">
        <v>614</v>
      </c>
      <c r="AW904">
        <v>2374</v>
      </c>
    </row>
    <row r="905" spans="1:49" x14ac:dyDescent="0.25">
      <c r="A905" s="1">
        <v>39380</v>
      </c>
      <c r="B905">
        <v>3308</v>
      </c>
      <c r="C905">
        <v>73623</v>
      </c>
      <c r="X905">
        <v>75</v>
      </c>
      <c r="Y905">
        <v>1845</v>
      </c>
      <c r="Z905">
        <v>0</v>
      </c>
      <c r="AA905">
        <v>60</v>
      </c>
      <c r="AP905">
        <v>0</v>
      </c>
      <c r="AQ905">
        <v>0</v>
      </c>
      <c r="AR905">
        <v>12</v>
      </c>
      <c r="AS905">
        <v>58</v>
      </c>
      <c r="AT905">
        <v>327</v>
      </c>
      <c r="AU905">
        <v>832</v>
      </c>
      <c r="AV905">
        <v>449</v>
      </c>
      <c r="AW905">
        <v>2064</v>
      </c>
    </row>
    <row r="906" spans="1:49" x14ac:dyDescent="0.25">
      <c r="A906" s="1">
        <v>39381</v>
      </c>
      <c r="B906">
        <v>4334</v>
      </c>
      <c r="C906">
        <v>74184</v>
      </c>
      <c r="X906">
        <v>0</v>
      </c>
      <c r="Y906">
        <v>1795</v>
      </c>
      <c r="Z906">
        <v>0</v>
      </c>
      <c r="AA906">
        <v>60</v>
      </c>
      <c r="AP906">
        <v>0</v>
      </c>
      <c r="AQ906">
        <v>0</v>
      </c>
      <c r="AR906">
        <v>10</v>
      </c>
      <c r="AS906">
        <v>48</v>
      </c>
      <c r="AT906">
        <v>243</v>
      </c>
      <c r="AU906">
        <v>810</v>
      </c>
      <c r="AV906">
        <v>283</v>
      </c>
      <c r="AW906">
        <v>2002</v>
      </c>
    </row>
    <row r="907" spans="1:49" x14ac:dyDescent="0.25">
      <c r="A907" s="1">
        <v>39384</v>
      </c>
      <c r="B907">
        <v>1917</v>
      </c>
      <c r="C907">
        <v>73582</v>
      </c>
      <c r="X907">
        <v>0</v>
      </c>
      <c r="Y907">
        <v>1795</v>
      </c>
      <c r="Z907">
        <v>0</v>
      </c>
      <c r="AA907">
        <v>60</v>
      </c>
      <c r="AP907">
        <v>0</v>
      </c>
      <c r="AQ907">
        <v>0</v>
      </c>
      <c r="AR907">
        <v>0</v>
      </c>
      <c r="AS907">
        <v>48</v>
      </c>
      <c r="AT907">
        <v>61</v>
      </c>
      <c r="AU907">
        <v>784</v>
      </c>
      <c r="AV907">
        <v>286</v>
      </c>
      <c r="AW907">
        <v>2208</v>
      </c>
    </row>
    <row r="908" spans="1:49" x14ac:dyDescent="0.25">
      <c r="A908" s="1">
        <v>39385</v>
      </c>
      <c r="B908">
        <v>2195</v>
      </c>
      <c r="C908">
        <v>73898</v>
      </c>
      <c r="X908">
        <v>0</v>
      </c>
      <c r="Y908">
        <v>1795</v>
      </c>
      <c r="Z908">
        <v>0</v>
      </c>
      <c r="AA908">
        <v>60</v>
      </c>
      <c r="AP908">
        <v>0</v>
      </c>
      <c r="AQ908">
        <v>0</v>
      </c>
      <c r="AR908">
        <v>10</v>
      </c>
      <c r="AS908">
        <v>58</v>
      </c>
      <c r="AT908">
        <v>173</v>
      </c>
      <c r="AU908">
        <v>859</v>
      </c>
      <c r="AV908">
        <v>92</v>
      </c>
      <c r="AW908">
        <v>2102</v>
      </c>
    </row>
    <row r="909" spans="1:49" x14ac:dyDescent="0.25">
      <c r="A909" s="1">
        <v>39386</v>
      </c>
      <c r="B909">
        <v>4819</v>
      </c>
      <c r="C909">
        <v>75657</v>
      </c>
      <c r="X909">
        <v>0</v>
      </c>
      <c r="Y909">
        <v>1795</v>
      </c>
      <c r="Z909">
        <v>0</v>
      </c>
      <c r="AA909">
        <v>60</v>
      </c>
      <c r="AP909">
        <v>0</v>
      </c>
      <c r="AQ909">
        <v>0</v>
      </c>
      <c r="AR909">
        <v>10</v>
      </c>
      <c r="AS909">
        <v>59</v>
      </c>
      <c r="AT909">
        <v>249</v>
      </c>
      <c r="AU909">
        <v>984</v>
      </c>
      <c r="AV909">
        <v>269</v>
      </c>
      <c r="AW909">
        <v>2263</v>
      </c>
    </row>
    <row r="910" spans="1:49" x14ac:dyDescent="0.25">
      <c r="A910" s="1">
        <v>39387</v>
      </c>
      <c r="B910">
        <v>4993</v>
      </c>
      <c r="C910">
        <v>74014</v>
      </c>
      <c r="X910">
        <v>152</v>
      </c>
      <c r="Y910">
        <v>1947</v>
      </c>
      <c r="Z910">
        <v>0</v>
      </c>
      <c r="AA910">
        <v>60</v>
      </c>
      <c r="AP910">
        <v>0</v>
      </c>
      <c r="AQ910">
        <v>0</v>
      </c>
      <c r="AR910">
        <v>22</v>
      </c>
      <c r="AS910">
        <v>68</v>
      </c>
      <c r="AT910">
        <v>212</v>
      </c>
      <c r="AU910">
        <v>949</v>
      </c>
      <c r="AV910">
        <v>162</v>
      </c>
      <c r="AW910">
        <v>2140</v>
      </c>
    </row>
    <row r="911" spans="1:49" x14ac:dyDescent="0.25">
      <c r="A911" s="1">
        <v>39388</v>
      </c>
      <c r="B911">
        <v>6104</v>
      </c>
      <c r="C911">
        <v>75271</v>
      </c>
      <c r="X911">
        <v>178</v>
      </c>
      <c r="Y911">
        <v>2050</v>
      </c>
      <c r="Z911">
        <v>0</v>
      </c>
      <c r="AA911">
        <v>60</v>
      </c>
      <c r="AP911">
        <v>0</v>
      </c>
      <c r="AQ911">
        <v>0</v>
      </c>
      <c r="AR911">
        <v>24</v>
      </c>
      <c r="AS911">
        <v>83</v>
      </c>
      <c r="AT911">
        <v>234</v>
      </c>
      <c r="AU911">
        <v>934</v>
      </c>
      <c r="AV911">
        <v>245</v>
      </c>
      <c r="AW911">
        <v>2168</v>
      </c>
    </row>
    <row r="912" spans="1:49" x14ac:dyDescent="0.25">
      <c r="A912" s="1">
        <v>39391</v>
      </c>
      <c r="B912">
        <v>5171</v>
      </c>
      <c r="C912">
        <v>75768</v>
      </c>
      <c r="X912">
        <v>0</v>
      </c>
      <c r="Y912">
        <v>1850</v>
      </c>
      <c r="Z912">
        <v>0</v>
      </c>
      <c r="AA912">
        <v>60</v>
      </c>
      <c r="AP912">
        <v>0</v>
      </c>
      <c r="AQ912">
        <v>0</v>
      </c>
      <c r="AR912">
        <v>20</v>
      </c>
      <c r="AS912">
        <v>93</v>
      </c>
      <c r="AT912">
        <v>447</v>
      </c>
      <c r="AU912">
        <v>1156</v>
      </c>
      <c r="AV912">
        <v>101</v>
      </c>
      <c r="AW912">
        <v>2054</v>
      </c>
    </row>
    <row r="913" spans="1:49" x14ac:dyDescent="0.25">
      <c r="A913" s="1">
        <v>39392</v>
      </c>
      <c r="B913">
        <v>6616</v>
      </c>
      <c r="C913">
        <v>77811</v>
      </c>
      <c r="X913">
        <v>21</v>
      </c>
      <c r="Y913">
        <v>1750</v>
      </c>
      <c r="Z913">
        <v>0</v>
      </c>
      <c r="AA913">
        <v>60</v>
      </c>
      <c r="AP913">
        <v>0</v>
      </c>
      <c r="AQ913">
        <v>0</v>
      </c>
      <c r="AR913">
        <v>7</v>
      </c>
      <c r="AS913">
        <v>90</v>
      </c>
      <c r="AT913">
        <v>248</v>
      </c>
      <c r="AU913">
        <v>1147</v>
      </c>
      <c r="AV913">
        <v>370</v>
      </c>
      <c r="AW913">
        <v>2077</v>
      </c>
    </row>
    <row r="914" spans="1:49" x14ac:dyDescent="0.25">
      <c r="A914" s="1">
        <v>39393</v>
      </c>
      <c r="B914">
        <v>10423</v>
      </c>
      <c r="C914">
        <v>79564</v>
      </c>
      <c r="X914">
        <v>1</v>
      </c>
      <c r="Y914">
        <v>1749</v>
      </c>
      <c r="Z914">
        <v>0</v>
      </c>
      <c r="AA914">
        <v>60</v>
      </c>
      <c r="AP914">
        <v>0</v>
      </c>
      <c r="AQ914">
        <v>0</v>
      </c>
      <c r="AR914">
        <v>13</v>
      </c>
      <c r="AS914">
        <v>98</v>
      </c>
      <c r="AT914">
        <v>493</v>
      </c>
      <c r="AU914">
        <v>1313</v>
      </c>
      <c r="AV914">
        <v>380</v>
      </c>
      <c r="AW914">
        <v>2290</v>
      </c>
    </row>
    <row r="915" spans="1:49" x14ac:dyDescent="0.25">
      <c r="A915" s="1">
        <v>39394</v>
      </c>
      <c r="B915">
        <v>16998</v>
      </c>
      <c r="C915">
        <v>81229</v>
      </c>
      <c r="X915">
        <v>1</v>
      </c>
      <c r="Y915">
        <v>1749</v>
      </c>
      <c r="Z915">
        <v>0</v>
      </c>
      <c r="AA915">
        <v>60</v>
      </c>
      <c r="AP915">
        <v>0</v>
      </c>
      <c r="AQ915">
        <v>0</v>
      </c>
      <c r="AR915">
        <v>1</v>
      </c>
      <c r="AS915">
        <v>99</v>
      </c>
      <c r="AT915">
        <v>585</v>
      </c>
      <c r="AU915">
        <v>1341</v>
      </c>
      <c r="AV915">
        <v>424</v>
      </c>
      <c r="AW915">
        <v>2262</v>
      </c>
    </row>
    <row r="916" spans="1:49" x14ac:dyDescent="0.25">
      <c r="A916" s="1">
        <v>39395</v>
      </c>
      <c r="B916">
        <v>8764</v>
      </c>
      <c r="C916">
        <v>83097</v>
      </c>
      <c r="X916">
        <v>27</v>
      </c>
      <c r="Y916">
        <v>1751</v>
      </c>
      <c r="Z916">
        <v>0</v>
      </c>
      <c r="AA916">
        <v>60</v>
      </c>
      <c r="AP916">
        <v>0</v>
      </c>
      <c r="AQ916">
        <v>0</v>
      </c>
      <c r="AR916">
        <v>5</v>
      </c>
      <c r="AS916">
        <v>94</v>
      </c>
      <c r="AT916">
        <v>931</v>
      </c>
      <c r="AU916">
        <v>1656</v>
      </c>
      <c r="AV916">
        <v>328</v>
      </c>
      <c r="AW916">
        <v>2244</v>
      </c>
    </row>
    <row r="917" spans="1:49" x14ac:dyDescent="0.25">
      <c r="A917" s="1">
        <v>39398</v>
      </c>
      <c r="B917">
        <v>12998</v>
      </c>
      <c r="C917">
        <v>85050</v>
      </c>
      <c r="X917">
        <v>125</v>
      </c>
      <c r="Y917">
        <v>1851</v>
      </c>
      <c r="Z917">
        <v>0</v>
      </c>
      <c r="AA917">
        <v>60</v>
      </c>
      <c r="AP917">
        <v>0</v>
      </c>
      <c r="AQ917">
        <v>0</v>
      </c>
      <c r="AR917">
        <v>28</v>
      </c>
      <c r="AS917">
        <v>104</v>
      </c>
      <c r="AT917">
        <v>759</v>
      </c>
      <c r="AU917">
        <v>1247</v>
      </c>
      <c r="AV917">
        <v>551</v>
      </c>
      <c r="AW917">
        <v>2340</v>
      </c>
    </row>
    <row r="918" spans="1:49" x14ac:dyDescent="0.25">
      <c r="A918" s="1">
        <v>39399</v>
      </c>
      <c r="B918">
        <v>9302</v>
      </c>
      <c r="C918">
        <v>81912</v>
      </c>
      <c r="X918">
        <v>100</v>
      </c>
      <c r="Y918">
        <v>1926</v>
      </c>
      <c r="Z918">
        <v>0</v>
      </c>
      <c r="AA918">
        <v>60</v>
      </c>
      <c r="AP918">
        <v>0</v>
      </c>
      <c r="AQ918">
        <v>0</v>
      </c>
      <c r="AR918">
        <v>7</v>
      </c>
      <c r="AS918">
        <v>83</v>
      </c>
      <c r="AT918">
        <v>722</v>
      </c>
      <c r="AU918">
        <v>1664</v>
      </c>
      <c r="AV918">
        <v>251</v>
      </c>
      <c r="AW918">
        <v>2502</v>
      </c>
    </row>
    <row r="919" spans="1:49" x14ac:dyDescent="0.25">
      <c r="A919" s="1">
        <v>39400</v>
      </c>
      <c r="B919">
        <v>6701</v>
      </c>
      <c r="C919">
        <v>81637</v>
      </c>
      <c r="X919">
        <v>100</v>
      </c>
      <c r="Y919">
        <v>2001</v>
      </c>
      <c r="Z919">
        <v>0</v>
      </c>
      <c r="AA919">
        <v>60</v>
      </c>
      <c r="AP919">
        <v>0</v>
      </c>
      <c r="AQ919">
        <v>0</v>
      </c>
      <c r="AR919">
        <v>17</v>
      </c>
      <c r="AS919">
        <v>82</v>
      </c>
      <c r="AT919">
        <v>493</v>
      </c>
      <c r="AU919">
        <v>945</v>
      </c>
      <c r="AV919">
        <v>150</v>
      </c>
      <c r="AW919">
        <v>2288</v>
      </c>
    </row>
    <row r="920" spans="1:49" x14ac:dyDescent="0.25">
      <c r="A920" s="1">
        <v>39401</v>
      </c>
      <c r="B920">
        <v>15215</v>
      </c>
      <c r="C920">
        <v>82498</v>
      </c>
      <c r="X920">
        <v>50</v>
      </c>
      <c r="Y920">
        <v>2051</v>
      </c>
      <c r="Z920">
        <v>0</v>
      </c>
      <c r="AA920">
        <v>60</v>
      </c>
      <c r="AP920">
        <v>0</v>
      </c>
      <c r="AQ920">
        <v>0</v>
      </c>
      <c r="AR920">
        <v>1</v>
      </c>
      <c r="AS920">
        <v>61</v>
      </c>
      <c r="AT920">
        <v>421</v>
      </c>
      <c r="AU920">
        <v>835</v>
      </c>
      <c r="AV920">
        <v>653</v>
      </c>
      <c r="AW920">
        <v>2586</v>
      </c>
    </row>
    <row r="921" spans="1:49" x14ac:dyDescent="0.25">
      <c r="A921" s="1">
        <v>39402</v>
      </c>
      <c r="B921">
        <v>15222</v>
      </c>
      <c r="C921">
        <v>84473</v>
      </c>
      <c r="X921">
        <v>0</v>
      </c>
      <c r="Y921">
        <v>2001</v>
      </c>
      <c r="Z921">
        <v>0</v>
      </c>
      <c r="AA921">
        <v>60</v>
      </c>
      <c r="AP921">
        <v>0</v>
      </c>
      <c r="AQ921">
        <v>0</v>
      </c>
      <c r="AR921">
        <v>6</v>
      </c>
      <c r="AS921">
        <v>65</v>
      </c>
      <c r="AT921">
        <v>455</v>
      </c>
      <c r="AU921">
        <v>877</v>
      </c>
      <c r="AV921">
        <v>454</v>
      </c>
      <c r="AW921">
        <v>2541</v>
      </c>
    </row>
    <row r="922" spans="1:49" x14ac:dyDescent="0.25">
      <c r="A922" s="1">
        <v>39405</v>
      </c>
      <c r="B922">
        <v>14697</v>
      </c>
      <c r="C922">
        <v>85972</v>
      </c>
      <c r="X922">
        <v>1</v>
      </c>
      <c r="Y922">
        <v>1977</v>
      </c>
      <c r="Z922">
        <v>0</v>
      </c>
      <c r="AA922">
        <v>60</v>
      </c>
      <c r="AP922">
        <v>0</v>
      </c>
      <c r="AQ922">
        <v>0</v>
      </c>
      <c r="AR922">
        <v>1</v>
      </c>
      <c r="AS922">
        <v>65</v>
      </c>
      <c r="AT922">
        <v>485</v>
      </c>
      <c r="AU922">
        <v>934</v>
      </c>
      <c r="AV922">
        <v>312</v>
      </c>
      <c r="AW922">
        <v>2542</v>
      </c>
    </row>
    <row r="923" spans="1:49" x14ac:dyDescent="0.25">
      <c r="A923" s="1">
        <v>39406</v>
      </c>
      <c r="B923">
        <v>20303</v>
      </c>
      <c r="C923">
        <v>91566</v>
      </c>
      <c r="X923">
        <v>1</v>
      </c>
      <c r="Y923">
        <v>1978</v>
      </c>
      <c r="Z923">
        <v>0</v>
      </c>
      <c r="AA923">
        <v>60</v>
      </c>
      <c r="AP923">
        <v>0</v>
      </c>
      <c r="AQ923">
        <v>0</v>
      </c>
      <c r="AR923">
        <v>17</v>
      </c>
      <c r="AS923">
        <v>77</v>
      </c>
      <c r="AT923">
        <v>793</v>
      </c>
      <c r="AU923">
        <v>1227</v>
      </c>
      <c r="AV923">
        <v>279</v>
      </c>
      <c r="AW923">
        <v>2588</v>
      </c>
    </row>
    <row r="924" spans="1:49" x14ac:dyDescent="0.25">
      <c r="A924" s="1">
        <v>39407</v>
      </c>
      <c r="B924">
        <v>3303</v>
      </c>
      <c r="C924">
        <v>88319</v>
      </c>
      <c r="X924">
        <v>76</v>
      </c>
      <c r="Y924">
        <v>2052</v>
      </c>
      <c r="Z924">
        <v>0</v>
      </c>
      <c r="AA924">
        <v>60</v>
      </c>
      <c r="AP924">
        <v>0</v>
      </c>
      <c r="AQ924">
        <v>0</v>
      </c>
      <c r="AR924">
        <v>5</v>
      </c>
      <c r="AS924">
        <v>55</v>
      </c>
      <c r="AT924">
        <v>416</v>
      </c>
      <c r="AU924">
        <v>961</v>
      </c>
      <c r="AV924">
        <v>50</v>
      </c>
      <c r="AW924">
        <v>2467</v>
      </c>
    </row>
    <row r="925" spans="1:49" x14ac:dyDescent="0.25">
      <c r="A925" s="1">
        <v>39409</v>
      </c>
      <c r="B925">
        <v>1403</v>
      </c>
      <c r="C925">
        <v>58670</v>
      </c>
      <c r="X925">
        <v>0</v>
      </c>
      <c r="Y925">
        <v>1977</v>
      </c>
      <c r="Z925">
        <v>0</v>
      </c>
      <c r="AA925">
        <v>60</v>
      </c>
      <c r="AP925">
        <v>0</v>
      </c>
      <c r="AQ925">
        <v>0</v>
      </c>
      <c r="AR925">
        <v>1</v>
      </c>
      <c r="AS925">
        <v>38</v>
      </c>
      <c r="AT925">
        <v>62</v>
      </c>
      <c r="AU925">
        <v>483</v>
      </c>
      <c r="AV925">
        <v>129</v>
      </c>
      <c r="AW925">
        <v>1673</v>
      </c>
    </row>
    <row r="926" spans="1:49" x14ac:dyDescent="0.25">
      <c r="A926" s="1">
        <v>39412</v>
      </c>
      <c r="B926">
        <v>1920</v>
      </c>
      <c r="C926">
        <v>58987</v>
      </c>
      <c r="X926">
        <v>10</v>
      </c>
      <c r="Y926">
        <v>1988</v>
      </c>
      <c r="Z926">
        <v>0</v>
      </c>
      <c r="AA926">
        <v>60</v>
      </c>
      <c r="AP926">
        <v>0</v>
      </c>
      <c r="AQ926">
        <v>0</v>
      </c>
      <c r="AR926">
        <v>5</v>
      </c>
      <c r="AS926">
        <v>42</v>
      </c>
      <c r="AT926">
        <v>433</v>
      </c>
      <c r="AU926">
        <v>775</v>
      </c>
      <c r="AV926">
        <v>168</v>
      </c>
      <c r="AW926">
        <v>1698</v>
      </c>
    </row>
    <row r="927" spans="1:49" x14ac:dyDescent="0.25">
      <c r="A927" s="1">
        <v>39413</v>
      </c>
      <c r="B927">
        <v>4338</v>
      </c>
      <c r="C927">
        <v>58570</v>
      </c>
      <c r="X927">
        <v>2</v>
      </c>
      <c r="Y927">
        <v>1934</v>
      </c>
      <c r="Z927">
        <v>0</v>
      </c>
      <c r="AA927">
        <v>60</v>
      </c>
      <c r="AP927">
        <v>0</v>
      </c>
      <c r="AQ927">
        <v>0</v>
      </c>
      <c r="AR927">
        <v>2</v>
      </c>
      <c r="AS927">
        <v>42</v>
      </c>
      <c r="AT927">
        <v>430</v>
      </c>
      <c r="AU927">
        <v>795</v>
      </c>
      <c r="AV927">
        <v>95</v>
      </c>
      <c r="AW927">
        <v>1707</v>
      </c>
    </row>
    <row r="928" spans="1:49" x14ac:dyDescent="0.25">
      <c r="A928" s="1">
        <v>39414</v>
      </c>
      <c r="B928">
        <v>3322</v>
      </c>
      <c r="C928">
        <v>59767</v>
      </c>
      <c r="X928">
        <v>1</v>
      </c>
      <c r="Y928">
        <v>1934</v>
      </c>
      <c r="Z928">
        <v>0</v>
      </c>
      <c r="AA928">
        <v>60</v>
      </c>
      <c r="AP928">
        <v>0</v>
      </c>
      <c r="AQ928">
        <v>0</v>
      </c>
      <c r="AR928">
        <v>0</v>
      </c>
      <c r="AS928">
        <v>41</v>
      </c>
      <c r="AT928">
        <v>201</v>
      </c>
      <c r="AU928">
        <v>629</v>
      </c>
      <c r="AV928">
        <v>82</v>
      </c>
      <c r="AW928">
        <v>1657</v>
      </c>
    </row>
    <row r="929" spans="1:49" x14ac:dyDescent="0.25">
      <c r="A929" s="1">
        <v>39415</v>
      </c>
      <c r="B929">
        <v>1909</v>
      </c>
      <c r="C929">
        <v>59227</v>
      </c>
      <c r="X929">
        <v>0</v>
      </c>
      <c r="Y929">
        <v>1934</v>
      </c>
      <c r="Z929">
        <v>0</v>
      </c>
      <c r="AA929">
        <v>60</v>
      </c>
      <c r="AP929">
        <v>0</v>
      </c>
      <c r="AQ929">
        <v>0</v>
      </c>
      <c r="AR929">
        <v>0</v>
      </c>
      <c r="AS929">
        <v>41</v>
      </c>
      <c r="AT929">
        <v>44</v>
      </c>
      <c r="AU929">
        <v>470</v>
      </c>
      <c r="AV929">
        <v>67</v>
      </c>
      <c r="AW929">
        <v>1659</v>
      </c>
    </row>
    <row r="930" spans="1:49" x14ac:dyDescent="0.25">
      <c r="A930" s="1">
        <v>39416</v>
      </c>
      <c r="B930">
        <v>4162</v>
      </c>
      <c r="C930">
        <v>60868</v>
      </c>
      <c r="X930">
        <v>0</v>
      </c>
      <c r="Y930">
        <v>1934</v>
      </c>
      <c r="Z930">
        <v>0</v>
      </c>
      <c r="AA930">
        <v>60</v>
      </c>
      <c r="AP930">
        <v>0</v>
      </c>
      <c r="AQ930">
        <v>0</v>
      </c>
      <c r="AR930">
        <v>21</v>
      </c>
      <c r="AS930">
        <v>62</v>
      </c>
      <c r="AT930">
        <v>249</v>
      </c>
      <c r="AU930">
        <v>666</v>
      </c>
      <c r="AV930">
        <v>131</v>
      </c>
      <c r="AW930">
        <v>1715</v>
      </c>
    </row>
    <row r="931" spans="1:49" x14ac:dyDescent="0.25">
      <c r="A931" s="1">
        <v>39419</v>
      </c>
      <c r="B931">
        <v>1830</v>
      </c>
      <c r="C931">
        <v>59427</v>
      </c>
      <c r="X931">
        <v>1</v>
      </c>
      <c r="Y931">
        <v>1935</v>
      </c>
      <c r="Z931">
        <v>0</v>
      </c>
      <c r="AA931">
        <v>60</v>
      </c>
      <c r="AP931">
        <v>0</v>
      </c>
      <c r="AQ931">
        <v>0</v>
      </c>
      <c r="AR931">
        <v>14</v>
      </c>
      <c r="AS931">
        <v>64</v>
      </c>
      <c r="AT931">
        <v>101</v>
      </c>
      <c r="AU931">
        <v>611</v>
      </c>
      <c r="AV931">
        <v>116</v>
      </c>
      <c r="AW931">
        <v>1715</v>
      </c>
    </row>
    <row r="932" spans="1:49" x14ac:dyDescent="0.25">
      <c r="A932" s="1">
        <v>39420</v>
      </c>
      <c r="B932">
        <v>2872</v>
      </c>
      <c r="C932">
        <v>59689</v>
      </c>
      <c r="X932">
        <v>0</v>
      </c>
      <c r="Y932">
        <v>1935</v>
      </c>
      <c r="Z932">
        <v>0</v>
      </c>
      <c r="AA932">
        <v>60</v>
      </c>
      <c r="AP932">
        <v>0</v>
      </c>
      <c r="AQ932">
        <v>0</v>
      </c>
      <c r="AR932">
        <v>30</v>
      </c>
      <c r="AS932">
        <v>85</v>
      </c>
      <c r="AT932">
        <v>94</v>
      </c>
      <c r="AU932">
        <v>561</v>
      </c>
      <c r="AV932">
        <v>52</v>
      </c>
      <c r="AW932">
        <v>1726</v>
      </c>
    </row>
    <row r="933" spans="1:49" x14ac:dyDescent="0.25">
      <c r="A933" s="1">
        <v>39421</v>
      </c>
      <c r="B933">
        <v>5842</v>
      </c>
      <c r="C933">
        <v>60910</v>
      </c>
      <c r="X933">
        <v>30</v>
      </c>
      <c r="Y933">
        <v>1965</v>
      </c>
      <c r="Z933">
        <v>0</v>
      </c>
      <c r="AA933">
        <v>60</v>
      </c>
      <c r="AP933">
        <v>0</v>
      </c>
      <c r="AQ933">
        <v>0</v>
      </c>
      <c r="AR933">
        <v>14</v>
      </c>
      <c r="AS933">
        <v>92</v>
      </c>
      <c r="AT933">
        <v>262</v>
      </c>
      <c r="AU933">
        <v>705</v>
      </c>
      <c r="AV933">
        <v>120</v>
      </c>
      <c r="AW933">
        <v>1764</v>
      </c>
    </row>
    <row r="934" spans="1:49" x14ac:dyDescent="0.25">
      <c r="A934" s="1">
        <v>39422</v>
      </c>
      <c r="B934">
        <v>3785</v>
      </c>
      <c r="C934">
        <v>61442</v>
      </c>
      <c r="X934">
        <v>16</v>
      </c>
      <c r="Y934">
        <v>1933</v>
      </c>
      <c r="Z934">
        <v>4</v>
      </c>
      <c r="AA934">
        <v>64</v>
      </c>
      <c r="AP934">
        <v>0</v>
      </c>
      <c r="AQ934">
        <v>0</v>
      </c>
      <c r="AR934">
        <v>2</v>
      </c>
      <c r="AS934">
        <v>92</v>
      </c>
      <c r="AT934">
        <v>163</v>
      </c>
      <c r="AU934">
        <v>730</v>
      </c>
      <c r="AV934">
        <v>147</v>
      </c>
      <c r="AW934">
        <v>1765</v>
      </c>
    </row>
    <row r="935" spans="1:49" x14ac:dyDescent="0.25">
      <c r="A935" s="1">
        <v>39423</v>
      </c>
      <c r="B935">
        <v>3720</v>
      </c>
      <c r="C935">
        <v>61637</v>
      </c>
      <c r="X935">
        <v>11</v>
      </c>
      <c r="Y935">
        <v>1923</v>
      </c>
      <c r="Z935">
        <v>0</v>
      </c>
      <c r="AA935">
        <v>68</v>
      </c>
      <c r="AP935">
        <v>1</v>
      </c>
      <c r="AQ935">
        <v>1</v>
      </c>
      <c r="AR935">
        <v>42</v>
      </c>
      <c r="AS935">
        <v>110</v>
      </c>
      <c r="AT935">
        <v>218</v>
      </c>
      <c r="AU935">
        <v>643</v>
      </c>
      <c r="AV935">
        <v>139</v>
      </c>
      <c r="AW935">
        <v>1745</v>
      </c>
    </row>
    <row r="936" spans="1:49" x14ac:dyDescent="0.25">
      <c r="A936" s="1">
        <v>39426</v>
      </c>
      <c r="B936">
        <v>1834</v>
      </c>
      <c r="C936">
        <v>61308</v>
      </c>
      <c r="X936">
        <v>100</v>
      </c>
      <c r="Y936">
        <v>2003</v>
      </c>
      <c r="Z936">
        <v>0</v>
      </c>
      <c r="AA936">
        <v>64</v>
      </c>
      <c r="AP936">
        <v>0</v>
      </c>
      <c r="AQ936">
        <v>1</v>
      </c>
      <c r="AR936">
        <v>17</v>
      </c>
      <c r="AS936">
        <v>74</v>
      </c>
      <c r="AT936">
        <v>140</v>
      </c>
      <c r="AU936">
        <v>683</v>
      </c>
      <c r="AV936">
        <v>81</v>
      </c>
      <c r="AW936">
        <v>1644</v>
      </c>
    </row>
    <row r="937" spans="1:49" x14ac:dyDescent="0.25">
      <c r="A937" s="1">
        <v>39427</v>
      </c>
      <c r="B937">
        <v>8698</v>
      </c>
      <c r="C937">
        <v>62050</v>
      </c>
      <c r="X937">
        <v>2</v>
      </c>
      <c r="Y937">
        <v>1805</v>
      </c>
      <c r="Z937">
        <v>0</v>
      </c>
      <c r="AA937">
        <v>64</v>
      </c>
      <c r="AP937">
        <v>0</v>
      </c>
      <c r="AQ937">
        <v>1</v>
      </c>
      <c r="AR937">
        <v>5</v>
      </c>
      <c r="AS937">
        <v>63</v>
      </c>
      <c r="AT937">
        <v>290</v>
      </c>
      <c r="AU937">
        <v>771</v>
      </c>
      <c r="AV937">
        <v>158</v>
      </c>
      <c r="AW937">
        <v>1686</v>
      </c>
    </row>
    <row r="938" spans="1:49" x14ac:dyDescent="0.25">
      <c r="A938" s="1">
        <v>39428</v>
      </c>
      <c r="B938">
        <v>5415</v>
      </c>
      <c r="C938">
        <v>62166</v>
      </c>
      <c r="X938">
        <v>25</v>
      </c>
      <c r="Y938">
        <v>1830</v>
      </c>
      <c r="Z938">
        <v>0</v>
      </c>
      <c r="AA938">
        <v>64</v>
      </c>
      <c r="AP938">
        <v>0</v>
      </c>
      <c r="AQ938">
        <v>1</v>
      </c>
      <c r="AR938">
        <v>16</v>
      </c>
      <c r="AS938">
        <v>62</v>
      </c>
      <c r="AT938">
        <v>230</v>
      </c>
      <c r="AU938">
        <v>683</v>
      </c>
      <c r="AV938">
        <v>157</v>
      </c>
      <c r="AW938">
        <v>1672</v>
      </c>
    </row>
    <row r="939" spans="1:49" x14ac:dyDescent="0.25">
      <c r="A939" s="1">
        <v>39429</v>
      </c>
      <c r="B939">
        <v>5232</v>
      </c>
      <c r="C939">
        <v>61004</v>
      </c>
      <c r="X939">
        <v>0</v>
      </c>
      <c r="Y939">
        <v>1805</v>
      </c>
      <c r="Z939">
        <v>0</v>
      </c>
      <c r="AA939">
        <v>64</v>
      </c>
      <c r="AP939">
        <v>0</v>
      </c>
      <c r="AQ939">
        <v>1</v>
      </c>
      <c r="AR939">
        <v>5</v>
      </c>
      <c r="AS939">
        <v>46</v>
      </c>
      <c r="AT939">
        <v>331</v>
      </c>
      <c r="AU939">
        <v>756</v>
      </c>
      <c r="AV939">
        <v>154</v>
      </c>
      <c r="AW939">
        <v>1704</v>
      </c>
    </row>
    <row r="940" spans="1:49" x14ac:dyDescent="0.25">
      <c r="A940" s="1">
        <v>39430</v>
      </c>
      <c r="B940">
        <v>10550</v>
      </c>
      <c r="C940">
        <v>63728</v>
      </c>
      <c r="X940">
        <v>22</v>
      </c>
      <c r="Y940">
        <v>1817</v>
      </c>
      <c r="Z940">
        <v>0</v>
      </c>
      <c r="AA940">
        <v>64</v>
      </c>
      <c r="AP940">
        <v>0</v>
      </c>
      <c r="AQ940">
        <v>1</v>
      </c>
      <c r="AR940">
        <v>12</v>
      </c>
      <c r="AS940">
        <v>48</v>
      </c>
      <c r="AT940">
        <v>207</v>
      </c>
      <c r="AU940">
        <v>619</v>
      </c>
      <c r="AV940">
        <v>234</v>
      </c>
      <c r="AW940">
        <v>1696</v>
      </c>
    </row>
    <row r="941" spans="1:49" x14ac:dyDescent="0.25">
      <c r="A941" s="1">
        <v>39433</v>
      </c>
      <c r="B941">
        <v>10566</v>
      </c>
      <c r="C941">
        <v>65687</v>
      </c>
      <c r="X941">
        <v>2</v>
      </c>
      <c r="Y941">
        <v>1792</v>
      </c>
      <c r="Z941">
        <v>0</v>
      </c>
      <c r="AA941">
        <v>64</v>
      </c>
      <c r="AP941">
        <v>0</v>
      </c>
      <c r="AQ941">
        <v>1</v>
      </c>
      <c r="AR941">
        <v>30</v>
      </c>
      <c r="AS941">
        <v>77</v>
      </c>
      <c r="AT941">
        <v>323</v>
      </c>
      <c r="AU941">
        <v>747</v>
      </c>
      <c r="AV941">
        <v>232</v>
      </c>
      <c r="AW941">
        <v>1721</v>
      </c>
    </row>
    <row r="942" spans="1:49" x14ac:dyDescent="0.25">
      <c r="A942" s="1">
        <v>39434</v>
      </c>
      <c r="B942">
        <v>9427</v>
      </c>
      <c r="C942">
        <v>65878</v>
      </c>
      <c r="X942">
        <v>3</v>
      </c>
      <c r="Y942">
        <v>1794</v>
      </c>
      <c r="Z942">
        <v>2</v>
      </c>
      <c r="AA942">
        <v>66</v>
      </c>
      <c r="AP942">
        <v>0</v>
      </c>
      <c r="AQ942">
        <v>1</v>
      </c>
      <c r="AR942">
        <v>16</v>
      </c>
      <c r="AS942">
        <v>79</v>
      </c>
      <c r="AT942">
        <v>306</v>
      </c>
      <c r="AU942">
        <v>925</v>
      </c>
      <c r="AV942">
        <v>343</v>
      </c>
      <c r="AW942">
        <v>1725</v>
      </c>
    </row>
    <row r="943" spans="1:49" x14ac:dyDescent="0.25">
      <c r="A943" s="1">
        <v>39435</v>
      </c>
      <c r="B943">
        <v>5535</v>
      </c>
      <c r="C943">
        <v>63391</v>
      </c>
      <c r="X943">
        <v>1</v>
      </c>
      <c r="Y943">
        <v>1794</v>
      </c>
      <c r="Z943">
        <v>0</v>
      </c>
      <c r="AA943">
        <v>66</v>
      </c>
      <c r="AP943">
        <v>0</v>
      </c>
      <c r="AQ943">
        <v>1</v>
      </c>
      <c r="AR943">
        <v>6</v>
      </c>
      <c r="AS943">
        <v>75</v>
      </c>
      <c r="AT943">
        <v>177</v>
      </c>
      <c r="AU943">
        <v>768</v>
      </c>
      <c r="AV943">
        <v>128</v>
      </c>
      <c r="AW943">
        <v>1579</v>
      </c>
    </row>
    <row r="944" spans="1:49" x14ac:dyDescent="0.25">
      <c r="A944" s="1">
        <v>39436</v>
      </c>
      <c r="B944">
        <v>1684</v>
      </c>
      <c r="C944">
        <v>53088</v>
      </c>
      <c r="X944">
        <v>5</v>
      </c>
      <c r="Y944">
        <v>1798</v>
      </c>
      <c r="Z944">
        <v>0</v>
      </c>
      <c r="AA944">
        <v>66</v>
      </c>
      <c r="AP944">
        <v>0</v>
      </c>
      <c r="AQ944">
        <v>1</v>
      </c>
      <c r="AR944">
        <v>85</v>
      </c>
      <c r="AS944">
        <v>128</v>
      </c>
      <c r="AT944">
        <v>115</v>
      </c>
      <c r="AU944">
        <v>702</v>
      </c>
      <c r="AV944">
        <v>208</v>
      </c>
      <c r="AW944">
        <v>1406</v>
      </c>
    </row>
    <row r="945" spans="1:49" x14ac:dyDescent="0.25">
      <c r="A945" s="1">
        <v>39437</v>
      </c>
      <c r="B945">
        <v>3703</v>
      </c>
      <c r="C945">
        <v>55007</v>
      </c>
      <c r="X945">
        <v>37</v>
      </c>
      <c r="Y945">
        <v>1835</v>
      </c>
      <c r="Z945">
        <v>0</v>
      </c>
      <c r="AA945">
        <v>66</v>
      </c>
      <c r="AP945">
        <v>0</v>
      </c>
      <c r="AQ945">
        <v>1</v>
      </c>
      <c r="AR945">
        <v>5</v>
      </c>
      <c r="AS945">
        <v>133</v>
      </c>
      <c r="AT945">
        <v>149</v>
      </c>
      <c r="AU945">
        <v>744</v>
      </c>
      <c r="AV945">
        <v>309</v>
      </c>
      <c r="AW945">
        <v>1509</v>
      </c>
    </row>
    <row r="946" spans="1:49" x14ac:dyDescent="0.25">
      <c r="A946" s="1">
        <v>39440</v>
      </c>
      <c r="B946">
        <v>451</v>
      </c>
      <c r="C946">
        <v>56309</v>
      </c>
      <c r="X946">
        <v>50</v>
      </c>
      <c r="Y946">
        <v>273</v>
      </c>
      <c r="Z946">
        <v>0</v>
      </c>
      <c r="AA946">
        <v>66</v>
      </c>
      <c r="AP946">
        <v>0</v>
      </c>
      <c r="AQ946">
        <v>1</v>
      </c>
      <c r="AR946">
        <v>0</v>
      </c>
      <c r="AS946">
        <v>138</v>
      </c>
      <c r="AT946">
        <v>55</v>
      </c>
      <c r="AU946">
        <v>740</v>
      </c>
      <c r="AV946">
        <v>61</v>
      </c>
      <c r="AW946">
        <v>1482</v>
      </c>
    </row>
    <row r="947" spans="1:49" x14ac:dyDescent="0.25">
      <c r="A947" s="1">
        <v>39442</v>
      </c>
      <c r="B947">
        <v>1301</v>
      </c>
      <c r="C947">
        <v>56777</v>
      </c>
      <c r="X947">
        <v>0</v>
      </c>
      <c r="Y947">
        <v>271</v>
      </c>
      <c r="Z947">
        <v>0</v>
      </c>
      <c r="AA947">
        <v>66</v>
      </c>
      <c r="AP947">
        <v>0</v>
      </c>
      <c r="AQ947">
        <v>1</v>
      </c>
      <c r="AR947">
        <v>0</v>
      </c>
      <c r="AS947">
        <v>138</v>
      </c>
      <c r="AT947">
        <v>70</v>
      </c>
      <c r="AU947">
        <v>789</v>
      </c>
      <c r="AV947">
        <v>71</v>
      </c>
      <c r="AW947">
        <v>1509</v>
      </c>
    </row>
    <row r="948" spans="1:49" x14ac:dyDescent="0.25">
      <c r="A948" s="1">
        <v>39443</v>
      </c>
      <c r="B948">
        <v>1204</v>
      </c>
      <c r="C948">
        <v>56774</v>
      </c>
      <c r="X948">
        <v>1</v>
      </c>
      <c r="Y948">
        <v>247</v>
      </c>
      <c r="Z948">
        <v>0</v>
      </c>
      <c r="AA948">
        <v>66</v>
      </c>
      <c r="AP948">
        <v>0</v>
      </c>
      <c r="AQ948">
        <v>1</v>
      </c>
      <c r="AR948">
        <v>13</v>
      </c>
      <c r="AS948">
        <v>151</v>
      </c>
      <c r="AT948">
        <v>98</v>
      </c>
      <c r="AU948">
        <v>862</v>
      </c>
      <c r="AV948">
        <v>145</v>
      </c>
      <c r="AW948">
        <v>1553</v>
      </c>
    </row>
    <row r="949" spans="1:49" x14ac:dyDescent="0.25">
      <c r="A949" s="1">
        <v>39444</v>
      </c>
      <c r="B949">
        <v>563</v>
      </c>
      <c r="C949">
        <v>56346</v>
      </c>
      <c r="X949">
        <v>0</v>
      </c>
      <c r="Y949">
        <v>246</v>
      </c>
      <c r="Z949">
        <v>0</v>
      </c>
      <c r="AA949">
        <v>66</v>
      </c>
      <c r="AP949">
        <v>0</v>
      </c>
      <c r="AQ949">
        <v>1</v>
      </c>
      <c r="AR949">
        <v>5</v>
      </c>
      <c r="AS949">
        <v>131</v>
      </c>
      <c r="AT949">
        <v>48</v>
      </c>
      <c r="AU949">
        <v>663</v>
      </c>
      <c r="AV949">
        <v>51</v>
      </c>
      <c r="AW949">
        <v>1360</v>
      </c>
    </row>
    <row r="950" spans="1:49" x14ac:dyDescent="0.25">
      <c r="A950" s="1">
        <v>39447</v>
      </c>
      <c r="B950">
        <v>1353</v>
      </c>
      <c r="C950">
        <v>56531</v>
      </c>
      <c r="X950">
        <v>0</v>
      </c>
      <c r="Y950">
        <v>246</v>
      </c>
      <c r="Z950">
        <v>0</v>
      </c>
      <c r="AA950">
        <v>66</v>
      </c>
      <c r="AP950">
        <v>0</v>
      </c>
      <c r="AQ950">
        <v>1</v>
      </c>
      <c r="AR950">
        <v>9</v>
      </c>
      <c r="AS950">
        <v>140</v>
      </c>
      <c r="AT950">
        <v>83</v>
      </c>
      <c r="AU950">
        <v>732</v>
      </c>
      <c r="AV950">
        <v>73</v>
      </c>
      <c r="AW950">
        <v>1415</v>
      </c>
    </row>
    <row r="951" spans="1:49" x14ac:dyDescent="0.25">
      <c r="A951" s="1">
        <v>39449</v>
      </c>
      <c r="B951">
        <v>2481</v>
      </c>
      <c r="C951">
        <v>57272</v>
      </c>
      <c r="X951">
        <v>91</v>
      </c>
      <c r="Y951">
        <v>287</v>
      </c>
      <c r="Z951">
        <v>0</v>
      </c>
      <c r="AA951">
        <v>66</v>
      </c>
      <c r="AP951">
        <v>0</v>
      </c>
      <c r="AQ951">
        <v>1</v>
      </c>
      <c r="AR951">
        <v>26</v>
      </c>
      <c r="AS951">
        <v>156</v>
      </c>
      <c r="AT951">
        <v>304</v>
      </c>
      <c r="AU951">
        <v>825</v>
      </c>
      <c r="AV951">
        <v>93</v>
      </c>
      <c r="AW951">
        <v>1400</v>
      </c>
    </row>
    <row r="952" spans="1:49" x14ac:dyDescent="0.25">
      <c r="A952" s="1">
        <v>39450</v>
      </c>
      <c r="B952">
        <v>1222</v>
      </c>
      <c r="C952">
        <v>57024</v>
      </c>
      <c r="X952">
        <v>5</v>
      </c>
      <c r="Y952">
        <v>170</v>
      </c>
      <c r="Z952">
        <v>51</v>
      </c>
      <c r="AA952">
        <v>117</v>
      </c>
      <c r="AP952">
        <v>0</v>
      </c>
      <c r="AQ952">
        <v>1</v>
      </c>
      <c r="AR952">
        <v>3</v>
      </c>
      <c r="AS952">
        <v>130</v>
      </c>
      <c r="AT952">
        <v>154</v>
      </c>
      <c r="AU952">
        <v>837</v>
      </c>
      <c r="AV952">
        <v>102</v>
      </c>
      <c r="AW952">
        <v>1407</v>
      </c>
    </row>
    <row r="953" spans="1:49" x14ac:dyDescent="0.25">
      <c r="A953" s="1">
        <v>39451</v>
      </c>
      <c r="B953">
        <v>2340</v>
      </c>
      <c r="C953">
        <v>57877</v>
      </c>
      <c r="X953">
        <v>2</v>
      </c>
      <c r="Y953">
        <v>171</v>
      </c>
      <c r="Z953">
        <v>0</v>
      </c>
      <c r="AA953">
        <v>116</v>
      </c>
      <c r="AP953">
        <v>0</v>
      </c>
      <c r="AQ953">
        <v>1</v>
      </c>
      <c r="AR953">
        <v>90</v>
      </c>
      <c r="AS953">
        <v>207</v>
      </c>
      <c r="AT953">
        <v>298</v>
      </c>
      <c r="AU953">
        <v>985</v>
      </c>
      <c r="AV953">
        <v>262</v>
      </c>
      <c r="AW953">
        <v>1578</v>
      </c>
    </row>
    <row r="954" spans="1:49" x14ac:dyDescent="0.25">
      <c r="A954" s="1">
        <v>39454</v>
      </c>
      <c r="B954">
        <v>2382</v>
      </c>
      <c r="C954">
        <v>57504</v>
      </c>
      <c r="X954">
        <v>0</v>
      </c>
      <c r="Y954">
        <v>171</v>
      </c>
      <c r="Z954">
        <v>3</v>
      </c>
      <c r="AA954">
        <v>119</v>
      </c>
      <c r="AP954">
        <v>0</v>
      </c>
      <c r="AQ954">
        <v>1</v>
      </c>
      <c r="AR954">
        <v>57</v>
      </c>
      <c r="AS954">
        <v>101</v>
      </c>
      <c r="AT954">
        <v>268</v>
      </c>
      <c r="AU954">
        <v>799</v>
      </c>
      <c r="AV954">
        <v>205</v>
      </c>
      <c r="AW954">
        <v>1580</v>
      </c>
    </row>
    <row r="955" spans="1:49" x14ac:dyDescent="0.25">
      <c r="A955" s="1">
        <v>39455</v>
      </c>
      <c r="B955">
        <v>6496</v>
      </c>
      <c r="C955">
        <v>59757</v>
      </c>
      <c r="X955">
        <v>30</v>
      </c>
      <c r="Y955">
        <v>201</v>
      </c>
      <c r="Z955">
        <v>0</v>
      </c>
      <c r="AA955">
        <v>119</v>
      </c>
      <c r="AP955">
        <v>0</v>
      </c>
      <c r="AQ955">
        <v>1</v>
      </c>
      <c r="AR955">
        <v>23</v>
      </c>
      <c r="AS955">
        <v>107</v>
      </c>
      <c r="AT955">
        <v>265</v>
      </c>
      <c r="AU955">
        <v>737</v>
      </c>
      <c r="AV955">
        <v>262</v>
      </c>
      <c r="AW955">
        <v>1593</v>
      </c>
    </row>
    <row r="956" spans="1:49" x14ac:dyDescent="0.25">
      <c r="A956" s="1">
        <v>39456</v>
      </c>
      <c r="B956">
        <v>5763</v>
      </c>
      <c r="C956">
        <v>60089</v>
      </c>
      <c r="X956">
        <v>0</v>
      </c>
      <c r="Y956">
        <v>148</v>
      </c>
      <c r="Z956">
        <v>0</v>
      </c>
      <c r="AA956">
        <v>119</v>
      </c>
      <c r="AP956">
        <v>0</v>
      </c>
      <c r="AQ956">
        <v>1</v>
      </c>
      <c r="AR956">
        <v>21</v>
      </c>
      <c r="AS956">
        <v>128</v>
      </c>
      <c r="AT956">
        <v>459</v>
      </c>
      <c r="AU956">
        <v>1005</v>
      </c>
      <c r="AV956">
        <v>228</v>
      </c>
      <c r="AW956">
        <v>1569</v>
      </c>
    </row>
    <row r="957" spans="1:49" x14ac:dyDescent="0.25">
      <c r="A957" s="1">
        <v>39457</v>
      </c>
      <c r="B957">
        <v>4177</v>
      </c>
      <c r="C957">
        <v>59012</v>
      </c>
      <c r="X957">
        <v>20</v>
      </c>
      <c r="Y957">
        <v>162</v>
      </c>
      <c r="Z957">
        <v>0</v>
      </c>
      <c r="AA957">
        <v>119</v>
      </c>
      <c r="AP957">
        <v>0</v>
      </c>
      <c r="AQ957">
        <v>1</v>
      </c>
      <c r="AR957">
        <v>0</v>
      </c>
      <c r="AS957">
        <v>100</v>
      </c>
      <c r="AT957">
        <v>416</v>
      </c>
      <c r="AU957">
        <v>1074</v>
      </c>
      <c r="AV957">
        <v>165</v>
      </c>
      <c r="AW957">
        <v>1405</v>
      </c>
    </row>
    <row r="958" spans="1:49" x14ac:dyDescent="0.25">
      <c r="A958" s="1">
        <v>39458</v>
      </c>
      <c r="B958">
        <v>6470</v>
      </c>
      <c r="C958">
        <v>61623</v>
      </c>
      <c r="X958">
        <v>1</v>
      </c>
      <c r="Y958">
        <v>143</v>
      </c>
      <c r="Z958">
        <v>0</v>
      </c>
      <c r="AA958">
        <v>119</v>
      </c>
      <c r="AP958">
        <v>0</v>
      </c>
      <c r="AQ958">
        <v>1</v>
      </c>
      <c r="AR958">
        <v>11</v>
      </c>
      <c r="AS958">
        <v>111</v>
      </c>
      <c r="AT958">
        <v>368</v>
      </c>
      <c r="AU958">
        <v>1114</v>
      </c>
      <c r="AV958">
        <v>281</v>
      </c>
      <c r="AW958">
        <v>1533</v>
      </c>
    </row>
    <row r="959" spans="1:49" x14ac:dyDescent="0.25">
      <c r="A959" s="1">
        <v>39461</v>
      </c>
      <c r="B959">
        <v>4610</v>
      </c>
      <c r="C959">
        <v>60739</v>
      </c>
      <c r="X959">
        <v>91</v>
      </c>
      <c r="Y959">
        <v>228</v>
      </c>
      <c r="Z959">
        <v>2</v>
      </c>
      <c r="AA959">
        <v>121</v>
      </c>
      <c r="AP959">
        <v>0</v>
      </c>
      <c r="AQ959">
        <v>1</v>
      </c>
      <c r="AR959">
        <v>16</v>
      </c>
      <c r="AS959">
        <v>95</v>
      </c>
      <c r="AT959">
        <v>275</v>
      </c>
      <c r="AU959">
        <v>1205</v>
      </c>
      <c r="AV959">
        <v>63</v>
      </c>
      <c r="AW959">
        <v>1257</v>
      </c>
    </row>
    <row r="960" spans="1:49" x14ac:dyDescent="0.25">
      <c r="A960" s="1">
        <v>39462</v>
      </c>
      <c r="B960">
        <v>6099</v>
      </c>
      <c r="C960">
        <v>59909</v>
      </c>
      <c r="X960">
        <v>2</v>
      </c>
      <c r="Y960">
        <v>188</v>
      </c>
      <c r="Z960">
        <v>0</v>
      </c>
      <c r="AA960">
        <v>121</v>
      </c>
      <c r="AP960">
        <v>0</v>
      </c>
      <c r="AQ960">
        <v>1</v>
      </c>
      <c r="AR960">
        <v>34</v>
      </c>
      <c r="AS960">
        <v>106</v>
      </c>
      <c r="AT960">
        <v>432</v>
      </c>
      <c r="AU960">
        <v>1275</v>
      </c>
      <c r="AV960">
        <v>147</v>
      </c>
      <c r="AW960">
        <v>1318</v>
      </c>
    </row>
    <row r="961" spans="1:49" x14ac:dyDescent="0.25">
      <c r="A961" s="1">
        <v>39463</v>
      </c>
      <c r="B961">
        <v>3644</v>
      </c>
      <c r="C961">
        <v>60152</v>
      </c>
      <c r="X961">
        <v>0</v>
      </c>
      <c r="Y961">
        <v>188</v>
      </c>
      <c r="Z961">
        <v>53</v>
      </c>
      <c r="AA961">
        <v>171</v>
      </c>
      <c r="AP961">
        <v>2</v>
      </c>
      <c r="AQ961">
        <v>2</v>
      </c>
      <c r="AR961">
        <v>11</v>
      </c>
      <c r="AS961">
        <v>78</v>
      </c>
      <c r="AT961">
        <v>384</v>
      </c>
      <c r="AU961">
        <v>1094</v>
      </c>
      <c r="AV961">
        <v>191</v>
      </c>
      <c r="AW961">
        <v>1400</v>
      </c>
    </row>
    <row r="962" spans="1:49" x14ac:dyDescent="0.25">
      <c r="A962" s="1">
        <v>39464</v>
      </c>
      <c r="B962">
        <v>6724</v>
      </c>
      <c r="C962">
        <v>52461</v>
      </c>
      <c r="X962">
        <v>22</v>
      </c>
      <c r="Y962">
        <v>210</v>
      </c>
      <c r="Z962">
        <v>0</v>
      </c>
      <c r="AA962">
        <v>171</v>
      </c>
      <c r="AP962">
        <v>0</v>
      </c>
      <c r="AQ962">
        <v>1</v>
      </c>
      <c r="AR962">
        <v>7</v>
      </c>
      <c r="AS962">
        <v>44</v>
      </c>
      <c r="AT962">
        <v>478</v>
      </c>
      <c r="AU962">
        <v>1014</v>
      </c>
      <c r="AV962">
        <v>253</v>
      </c>
      <c r="AW962">
        <v>1347</v>
      </c>
    </row>
    <row r="963" spans="1:49" x14ac:dyDescent="0.25">
      <c r="A963" s="1">
        <v>39465</v>
      </c>
      <c r="B963">
        <v>4488</v>
      </c>
      <c r="C963">
        <v>54062</v>
      </c>
      <c r="X963">
        <v>15</v>
      </c>
      <c r="Y963">
        <v>217</v>
      </c>
      <c r="Z963">
        <v>0</v>
      </c>
      <c r="AA963">
        <v>171</v>
      </c>
      <c r="AP963">
        <v>0</v>
      </c>
      <c r="AQ963">
        <v>1</v>
      </c>
      <c r="AR963">
        <v>6</v>
      </c>
      <c r="AS963">
        <v>47</v>
      </c>
      <c r="AT963">
        <v>416</v>
      </c>
      <c r="AU963">
        <v>1211</v>
      </c>
      <c r="AV963">
        <v>216</v>
      </c>
      <c r="AW963">
        <v>1366</v>
      </c>
    </row>
    <row r="964" spans="1:49" x14ac:dyDescent="0.25">
      <c r="A964" s="1">
        <v>39469</v>
      </c>
      <c r="B964">
        <v>9738</v>
      </c>
      <c r="C964">
        <v>56108</v>
      </c>
      <c r="X964">
        <v>23</v>
      </c>
      <c r="Y964">
        <v>238</v>
      </c>
      <c r="Z964">
        <v>0</v>
      </c>
      <c r="AA964">
        <v>171</v>
      </c>
      <c r="AP964">
        <v>0</v>
      </c>
      <c r="AQ964">
        <v>1</v>
      </c>
      <c r="AR964">
        <v>12</v>
      </c>
      <c r="AS964">
        <v>41</v>
      </c>
      <c r="AT964">
        <v>260</v>
      </c>
      <c r="AU964">
        <v>1032</v>
      </c>
      <c r="AV964">
        <v>250</v>
      </c>
      <c r="AW964">
        <v>1379</v>
      </c>
    </row>
    <row r="965" spans="1:49" x14ac:dyDescent="0.25">
      <c r="A965" s="1">
        <v>39470</v>
      </c>
      <c r="B965">
        <v>3887</v>
      </c>
      <c r="C965">
        <v>53613</v>
      </c>
      <c r="X965">
        <v>45</v>
      </c>
      <c r="Y965">
        <v>251</v>
      </c>
      <c r="Z965">
        <v>0</v>
      </c>
      <c r="AA965">
        <v>171</v>
      </c>
      <c r="AP965">
        <v>0</v>
      </c>
      <c r="AQ965">
        <v>1</v>
      </c>
      <c r="AR965">
        <v>2</v>
      </c>
      <c r="AS965">
        <v>42</v>
      </c>
      <c r="AT965">
        <v>157</v>
      </c>
      <c r="AU965">
        <v>954</v>
      </c>
      <c r="AV965">
        <v>159</v>
      </c>
      <c r="AW965">
        <v>1342</v>
      </c>
    </row>
    <row r="966" spans="1:49" x14ac:dyDescent="0.25">
      <c r="A966" s="1">
        <v>39471</v>
      </c>
      <c r="B966">
        <v>3808</v>
      </c>
      <c r="C966">
        <v>54989</v>
      </c>
      <c r="X966">
        <v>27</v>
      </c>
      <c r="Y966">
        <v>253</v>
      </c>
      <c r="Z966">
        <v>0</v>
      </c>
      <c r="AA966">
        <v>171</v>
      </c>
      <c r="AP966">
        <v>0</v>
      </c>
      <c r="AQ966">
        <v>1</v>
      </c>
      <c r="AR966">
        <v>0</v>
      </c>
      <c r="AS966">
        <v>42</v>
      </c>
      <c r="AT966">
        <v>396</v>
      </c>
      <c r="AU966">
        <v>1280</v>
      </c>
      <c r="AV966">
        <v>124</v>
      </c>
      <c r="AW966">
        <v>1450</v>
      </c>
    </row>
    <row r="967" spans="1:49" x14ac:dyDescent="0.25">
      <c r="A967" s="1">
        <v>39472</v>
      </c>
      <c r="B967">
        <v>2743</v>
      </c>
      <c r="C967">
        <v>54469</v>
      </c>
      <c r="X967">
        <v>4</v>
      </c>
      <c r="Y967">
        <v>200</v>
      </c>
      <c r="Z967">
        <v>0</v>
      </c>
      <c r="AA967">
        <v>171</v>
      </c>
      <c r="AP967">
        <v>0</v>
      </c>
      <c r="AQ967">
        <v>1</v>
      </c>
      <c r="AR967">
        <v>4</v>
      </c>
      <c r="AS967">
        <v>44</v>
      </c>
      <c r="AT967">
        <v>323</v>
      </c>
      <c r="AU967">
        <v>1115</v>
      </c>
      <c r="AV967">
        <v>127</v>
      </c>
      <c r="AW967">
        <v>1401</v>
      </c>
    </row>
    <row r="968" spans="1:49" x14ac:dyDescent="0.25">
      <c r="A968" s="1">
        <v>39475</v>
      </c>
      <c r="B968">
        <v>1441</v>
      </c>
      <c r="C968">
        <v>53785</v>
      </c>
      <c r="X968">
        <v>0</v>
      </c>
      <c r="Y968">
        <v>197</v>
      </c>
      <c r="Z968">
        <v>0</v>
      </c>
      <c r="AA968">
        <v>171</v>
      </c>
      <c r="AP968">
        <v>0</v>
      </c>
      <c r="AQ968">
        <v>1</v>
      </c>
      <c r="AR968">
        <v>4</v>
      </c>
      <c r="AS968">
        <v>47</v>
      </c>
      <c r="AT968">
        <v>238</v>
      </c>
      <c r="AU968">
        <v>824</v>
      </c>
      <c r="AV968">
        <v>121</v>
      </c>
      <c r="AW968">
        <v>1467</v>
      </c>
    </row>
    <row r="969" spans="1:49" x14ac:dyDescent="0.25">
      <c r="A969" s="1">
        <v>39476</v>
      </c>
      <c r="B969">
        <v>2239</v>
      </c>
      <c r="C969">
        <v>54014</v>
      </c>
      <c r="X969">
        <v>0</v>
      </c>
      <c r="Y969">
        <v>197</v>
      </c>
      <c r="Z969">
        <v>0</v>
      </c>
      <c r="AA969">
        <v>171</v>
      </c>
      <c r="AP969">
        <v>0</v>
      </c>
      <c r="AQ969">
        <v>1</v>
      </c>
      <c r="AR969">
        <v>0</v>
      </c>
      <c r="AS969">
        <v>39</v>
      </c>
      <c r="AT969">
        <v>208</v>
      </c>
      <c r="AU969">
        <v>946</v>
      </c>
      <c r="AV969">
        <v>85</v>
      </c>
      <c r="AW969">
        <v>1436</v>
      </c>
    </row>
    <row r="970" spans="1:49" x14ac:dyDescent="0.25">
      <c r="A970" s="1">
        <v>39477</v>
      </c>
      <c r="B970">
        <v>2252</v>
      </c>
      <c r="C970">
        <v>54465</v>
      </c>
      <c r="X970">
        <v>0</v>
      </c>
      <c r="Y970">
        <v>197</v>
      </c>
      <c r="Z970">
        <v>0</v>
      </c>
      <c r="AA970">
        <v>171</v>
      </c>
      <c r="AP970">
        <v>0</v>
      </c>
      <c r="AQ970">
        <v>1</v>
      </c>
      <c r="AR970">
        <v>6</v>
      </c>
      <c r="AS970">
        <v>45</v>
      </c>
      <c r="AT970">
        <v>106</v>
      </c>
      <c r="AU970">
        <v>809</v>
      </c>
      <c r="AV970">
        <v>64</v>
      </c>
      <c r="AW970">
        <v>1416</v>
      </c>
    </row>
    <row r="971" spans="1:49" x14ac:dyDescent="0.25">
      <c r="A971" s="1">
        <v>39478</v>
      </c>
      <c r="B971">
        <v>2727</v>
      </c>
      <c r="C971">
        <v>55624</v>
      </c>
      <c r="X971">
        <v>0</v>
      </c>
      <c r="Y971">
        <v>197</v>
      </c>
      <c r="Z971">
        <v>100</v>
      </c>
      <c r="AA971">
        <v>246</v>
      </c>
      <c r="AP971">
        <v>0</v>
      </c>
      <c r="AQ971">
        <v>1</v>
      </c>
      <c r="AR971">
        <v>0</v>
      </c>
      <c r="AS971">
        <v>33</v>
      </c>
      <c r="AT971">
        <v>340</v>
      </c>
      <c r="AU971">
        <v>1082</v>
      </c>
      <c r="AV971">
        <v>147</v>
      </c>
      <c r="AW971">
        <v>1491</v>
      </c>
    </row>
    <row r="972" spans="1:49" x14ac:dyDescent="0.25">
      <c r="A972" s="1">
        <v>39479</v>
      </c>
      <c r="B972">
        <v>2381</v>
      </c>
      <c r="C972">
        <v>55495</v>
      </c>
      <c r="X972">
        <v>50</v>
      </c>
      <c r="Y972">
        <v>247</v>
      </c>
      <c r="Z972">
        <v>50</v>
      </c>
      <c r="AA972">
        <v>221</v>
      </c>
      <c r="AP972">
        <v>0</v>
      </c>
      <c r="AQ972">
        <v>1</v>
      </c>
      <c r="AR972">
        <v>0</v>
      </c>
      <c r="AS972">
        <v>33</v>
      </c>
      <c r="AT972">
        <v>185</v>
      </c>
      <c r="AU972">
        <v>1027</v>
      </c>
      <c r="AV972">
        <v>160</v>
      </c>
      <c r="AW972">
        <v>1545</v>
      </c>
    </row>
    <row r="973" spans="1:49" x14ac:dyDescent="0.25">
      <c r="A973" s="1">
        <v>39482</v>
      </c>
      <c r="B973">
        <v>2884</v>
      </c>
      <c r="C973">
        <v>56240</v>
      </c>
      <c r="X973">
        <v>1</v>
      </c>
      <c r="Y973">
        <v>209</v>
      </c>
      <c r="Z973">
        <v>0</v>
      </c>
      <c r="AA973">
        <v>171</v>
      </c>
      <c r="AP973">
        <v>0</v>
      </c>
      <c r="AQ973">
        <v>1</v>
      </c>
      <c r="AR973">
        <v>0</v>
      </c>
      <c r="AS973">
        <v>33</v>
      </c>
      <c r="AT973">
        <v>164</v>
      </c>
      <c r="AU973">
        <v>1062</v>
      </c>
      <c r="AV973">
        <v>85</v>
      </c>
      <c r="AW973">
        <v>1537</v>
      </c>
    </row>
    <row r="974" spans="1:49" x14ac:dyDescent="0.25">
      <c r="A974" s="1">
        <v>39483</v>
      </c>
      <c r="B974">
        <v>4756</v>
      </c>
      <c r="C974">
        <v>55094</v>
      </c>
      <c r="X974">
        <v>23</v>
      </c>
      <c r="Y974">
        <v>231</v>
      </c>
      <c r="Z974">
        <v>10</v>
      </c>
      <c r="AA974">
        <v>181</v>
      </c>
      <c r="AP974">
        <v>0</v>
      </c>
      <c r="AQ974">
        <v>1</v>
      </c>
      <c r="AR974">
        <v>0</v>
      </c>
      <c r="AS974">
        <v>33</v>
      </c>
      <c r="AT974">
        <v>317</v>
      </c>
      <c r="AU974">
        <v>1201</v>
      </c>
      <c r="AV974">
        <v>211</v>
      </c>
      <c r="AW974">
        <v>1582</v>
      </c>
    </row>
    <row r="975" spans="1:49" x14ac:dyDescent="0.25">
      <c r="A975" s="1">
        <v>39484</v>
      </c>
      <c r="B975">
        <v>2771</v>
      </c>
      <c r="C975">
        <v>54907</v>
      </c>
      <c r="X975">
        <v>0</v>
      </c>
      <c r="Y975">
        <v>231</v>
      </c>
      <c r="Z975">
        <v>50</v>
      </c>
      <c r="AA975">
        <v>231</v>
      </c>
      <c r="AP975">
        <v>0</v>
      </c>
      <c r="AQ975">
        <v>1</v>
      </c>
      <c r="AR975">
        <v>4</v>
      </c>
      <c r="AS975">
        <v>37</v>
      </c>
      <c r="AT975">
        <v>293</v>
      </c>
      <c r="AU975">
        <v>1083</v>
      </c>
      <c r="AV975">
        <v>150</v>
      </c>
      <c r="AW975">
        <v>1571</v>
      </c>
    </row>
    <row r="976" spans="1:49" x14ac:dyDescent="0.25">
      <c r="A976" s="1">
        <v>39485</v>
      </c>
      <c r="B976">
        <v>4613</v>
      </c>
      <c r="C976">
        <v>56763</v>
      </c>
      <c r="X976">
        <v>7</v>
      </c>
      <c r="Y976">
        <v>235</v>
      </c>
      <c r="Z976">
        <v>0</v>
      </c>
      <c r="AA976">
        <v>231</v>
      </c>
      <c r="AP976">
        <v>0</v>
      </c>
      <c r="AQ976">
        <v>1</v>
      </c>
      <c r="AR976">
        <v>6</v>
      </c>
      <c r="AS976">
        <v>39</v>
      </c>
      <c r="AT976">
        <v>470</v>
      </c>
      <c r="AU976">
        <v>1357</v>
      </c>
      <c r="AV976">
        <v>210</v>
      </c>
      <c r="AW976">
        <v>1662</v>
      </c>
    </row>
    <row r="977" spans="1:49" x14ac:dyDescent="0.25">
      <c r="A977" s="1">
        <v>39486</v>
      </c>
      <c r="B977">
        <v>3885</v>
      </c>
      <c r="C977">
        <v>56107</v>
      </c>
      <c r="X977">
        <v>0</v>
      </c>
      <c r="Y977">
        <v>234</v>
      </c>
      <c r="Z977">
        <v>0</v>
      </c>
      <c r="AA977">
        <v>231</v>
      </c>
      <c r="AP977">
        <v>0</v>
      </c>
      <c r="AQ977">
        <v>1</v>
      </c>
      <c r="AR977">
        <v>5</v>
      </c>
      <c r="AS977">
        <v>30</v>
      </c>
      <c r="AT977">
        <v>181</v>
      </c>
      <c r="AU977">
        <v>924</v>
      </c>
      <c r="AV977">
        <v>80</v>
      </c>
      <c r="AW977">
        <v>1536</v>
      </c>
    </row>
    <row r="978" spans="1:49" x14ac:dyDescent="0.25">
      <c r="A978" s="1">
        <v>39489</v>
      </c>
      <c r="B978">
        <v>1779</v>
      </c>
      <c r="C978">
        <v>56028</v>
      </c>
      <c r="X978">
        <v>10</v>
      </c>
      <c r="Y978">
        <v>244</v>
      </c>
      <c r="Z978">
        <v>0</v>
      </c>
      <c r="AA978">
        <v>231</v>
      </c>
      <c r="AP978">
        <v>0</v>
      </c>
      <c r="AQ978">
        <v>1</v>
      </c>
      <c r="AR978">
        <v>8</v>
      </c>
      <c r="AS978">
        <v>25</v>
      </c>
      <c r="AT978">
        <v>220</v>
      </c>
      <c r="AU978">
        <v>984</v>
      </c>
      <c r="AV978">
        <v>137</v>
      </c>
      <c r="AW978">
        <v>1594</v>
      </c>
    </row>
    <row r="979" spans="1:49" x14ac:dyDescent="0.25">
      <c r="A979" s="1">
        <v>39490</v>
      </c>
      <c r="B979">
        <v>4465</v>
      </c>
      <c r="C979">
        <v>57103</v>
      </c>
      <c r="X979">
        <v>21</v>
      </c>
      <c r="Y979">
        <v>244</v>
      </c>
      <c r="Z979">
        <v>0</v>
      </c>
      <c r="AA979">
        <v>231</v>
      </c>
      <c r="AP979">
        <v>0</v>
      </c>
      <c r="AQ979">
        <v>1</v>
      </c>
      <c r="AR979">
        <v>5</v>
      </c>
      <c r="AS979">
        <v>29</v>
      </c>
      <c r="AT979">
        <v>344</v>
      </c>
      <c r="AU979">
        <v>1191</v>
      </c>
      <c r="AV979">
        <v>220</v>
      </c>
      <c r="AW979">
        <v>1723</v>
      </c>
    </row>
    <row r="980" spans="1:49" x14ac:dyDescent="0.25">
      <c r="A980" s="1">
        <v>39491</v>
      </c>
      <c r="B980">
        <v>5869</v>
      </c>
      <c r="C980">
        <v>57084</v>
      </c>
      <c r="X980">
        <v>1</v>
      </c>
      <c r="Y980">
        <v>223</v>
      </c>
      <c r="Z980">
        <v>60</v>
      </c>
      <c r="AA980">
        <v>231</v>
      </c>
      <c r="AP980">
        <v>0</v>
      </c>
      <c r="AQ980">
        <v>1</v>
      </c>
      <c r="AR980">
        <v>27</v>
      </c>
      <c r="AS980">
        <v>56</v>
      </c>
      <c r="AT980">
        <v>223</v>
      </c>
      <c r="AU980">
        <v>1009</v>
      </c>
      <c r="AV980">
        <v>111</v>
      </c>
      <c r="AW980">
        <v>1539</v>
      </c>
    </row>
    <row r="981" spans="1:49" x14ac:dyDescent="0.25">
      <c r="A981" s="1">
        <v>39492</v>
      </c>
      <c r="B981">
        <v>2851</v>
      </c>
      <c r="C981">
        <v>57322</v>
      </c>
      <c r="X981">
        <v>0</v>
      </c>
      <c r="Y981">
        <v>222</v>
      </c>
      <c r="Z981">
        <v>0</v>
      </c>
      <c r="AA981">
        <v>231</v>
      </c>
      <c r="AP981">
        <v>0</v>
      </c>
      <c r="AQ981">
        <v>1</v>
      </c>
      <c r="AR981">
        <v>0</v>
      </c>
      <c r="AS981">
        <v>44</v>
      </c>
      <c r="AT981">
        <v>262</v>
      </c>
      <c r="AU981">
        <v>963</v>
      </c>
      <c r="AV981">
        <v>164</v>
      </c>
      <c r="AW981">
        <v>1627</v>
      </c>
    </row>
    <row r="982" spans="1:49" x14ac:dyDescent="0.25">
      <c r="A982" s="1">
        <v>39493</v>
      </c>
      <c r="B982">
        <v>6445</v>
      </c>
      <c r="C982">
        <v>59419</v>
      </c>
      <c r="X982">
        <v>0</v>
      </c>
      <c r="Y982">
        <v>222</v>
      </c>
      <c r="Z982">
        <v>0</v>
      </c>
      <c r="AA982">
        <v>231</v>
      </c>
      <c r="AP982">
        <v>0</v>
      </c>
      <c r="AQ982">
        <v>1</v>
      </c>
      <c r="AR982">
        <v>28</v>
      </c>
      <c r="AS982">
        <v>72</v>
      </c>
      <c r="AT982">
        <v>452</v>
      </c>
      <c r="AU982">
        <v>1228</v>
      </c>
      <c r="AV982">
        <v>235</v>
      </c>
      <c r="AW982">
        <v>1663</v>
      </c>
    </row>
    <row r="983" spans="1:49" x14ac:dyDescent="0.25">
      <c r="A983" s="1">
        <v>39497</v>
      </c>
      <c r="B983">
        <v>1248</v>
      </c>
      <c r="C983">
        <v>58991</v>
      </c>
      <c r="X983">
        <v>0</v>
      </c>
      <c r="Y983">
        <v>222</v>
      </c>
      <c r="Z983">
        <v>0</v>
      </c>
      <c r="AA983">
        <v>231</v>
      </c>
      <c r="AP983">
        <v>0</v>
      </c>
      <c r="AQ983">
        <v>1</v>
      </c>
      <c r="AR983">
        <v>5</v>
      </c>
      <c r="AS983">
        <v>77</v>
      </c>
      <c r="AT983">
        <v>164</v>
      </c>
      <c r="AU983">
        <v>1106</v>
      </c>
      <c r="AV983">
        <v>104</v>
      </c>
      <c r="AW983">
        <v>1567</v>
      </c>
    </row>
    <row r="984" spans="1:49" x14ac:dyDescent="0.25">
      <c r="A984" s="1">
        <v>39498</v>
      </c>
      <c r="B984">
        <v>2858</v>
      </c>
      <c r="C984">
        <v>44019</v>
      </c>
      <c r="X984">
        <v>24</v>
      </c>
      <c r="Y984">
        <v>244</v>
      </c>
      <c r="Z984">
        <v>0</v>
      </c>
      <c r="AA984">
        <v>231</v>
      </c>
      <c r="AP984">
        <v>0</v>
      </c>
      <c r="AQ984">
        <v>1</v>
      </c>
      <c r="AR984">
        <v>12</v>
      </c>
      <c r="AS984">
        <v>62</v>
      </c>
      <c r="AT984">
        <v>251</v>
      </c>
      <c r="AU984">
        <v>1046</v>
      </c>
      <c r="AV984">
        <v>142</v>
      </c>
      <c r="AW984">
        <v>729</v>
      </c>
    </row>
    <row r="985" spans="1:49" x14ac:dyDescent="0.25">
      <c r="A985" s="1">
        <v>39499</v>
      </c>
      <c r="B985">
        <v>4032</v>
      </c>
      <c r="C985">
        <v>45038</v>
      </c>
      <c r="X985">
        <v>0</v>
      </c>
      <c r="Y985">
        <v>243</v>
      </c>
      <c r="Z985">
        <v>0</v>
      </c>
      <c r="AA985">
        <v>231</v>
      </c>
      <c r="AP985">
        <v>0</v>
      </c>
      <c r="AQ985">
        <v>1</v>
      </c>
      <c r="AR985">
        <v>5</v>
      </c>
      <c r="AS985">
        <v>56</v>
      </c>
      <c r="AT985">
        <v>223</v>
      </c>
      <c r="AU985">
        <v>1022</v>
      </c>
      <c r="AV985">
        <v>368</v>
      </c>
      <c r="AW985">
        <v>911</v>
      </c>
    </row>
    <row r="986" spans="1:49" x14ac:dyDescent="0.25">
      <c r="A986" s="1">
        <v>39500</v>
      </c>
      <c r="B986">
        <v>3691</v>
      </c>
      <c r="C986">
        <v>45484</v>
      </c>
      <c r="X986">
        <v>0</v>
      </c>
      <c r="Y986">
        <v>243</v>
      </c>
      <c r="Z986">
        <v>0</v>
      </c>
      <c r="AA986">
        <v>181</v>
      </c>
      <c r="AP986">
        <v>0</v>
      </c>
      <c r="AQ986">
        <v>1</v>
      </c>
      <c r="AR986">
        <v>12</v>
      </c>
      <c r="AS986">
        <v>68</v>
      </c>
      <c r="AT986">
        <v>271</v>
      </c>
      <c r="AU986">
        <v>1011</v>
      </c>
      <c r="AV986">
        <v>159</v>
      </c>
      <c r="AW986">
        <v>608</v>
      </c>
    </row>
    <row r="987" spans="1:49" x14ac:dyDescent="0.25">
      <c r="A987" s="1">
        <v>39503</v>
      </c>
      <c r="B987">
        <v>3602</v>
      </c>
      <c r="C987">
        <v>47257</v>
      </c>
      <c r="X987">
        <v>175</v>
      </c>
      <c r="Y987">
        <v>418</v>
      </c>
      <c r="Z987">
        <v>0</v>
      </c>
      <c r="AA987">
        <v>171</v>
      </c>
      <c r="AP987">
        <v>0</v>
      </c>
      <c r="AQ987">
        <v>1</v>
      </c>
      <c r="AR987">
        <v>0</v>
      </c>
      <c r="AS987">
        <v>64</v>
      </c>
      <c r="AT987">
        <v>174</v>
      </c>
      <c r="AU987">
        <v>924</v>
      </c>
      <c r="AV987">
        <v>112</v>
      </c>
      <c r="AW987">
        <v>544</v>
      </c>
    </row>
    <row r="988" spans="1:49" x14ac:dyDescent="0.25">
      <c r="A988" s="1">
        <v>39504</v>
      </c>
      <c r="B988">
        <v>3801</v>
      </c>
      <c r="C988">
        <v>48843</v>
      </c>
      <c r="X988">
        <v>200</v>
      </c>
      <c r="Y988">
        <v>618</v>
      </c>
      <c r="Z988">
        <v>0</v>
      </c>
      <c r="AA988">
        <v>171</v>
      </c>
      <c r="AP988">
        <v>0</v>
      </c>
      <c r="AQ988">
        <v>1</v>
      </c>
      <c r="AR988">
        <v>0</v>
      </c>
      <c r="AS988">
        <v>64</v>
      </c>
      <c r="AT988">
        <v>184</v>
      </c>
      <c r="AU988">
        <v>972</v>
      </c>
      <c r="AV988">
        <v>22</v>
      </c>
      <c r="AW988">
        <v>539</v>
      </c>
    </row>
    <row r="989" spans="1:49" x14ac:dyDescent="0.25">
      <c r="A989" s="1">
        <v>39505</v>
      </c>
      <c r="B989">
        <v>3417</v>
      </c>
      <c r="C989">
        <v>49959</v>
      </c>
      <c r="X989">
        <v>26</v>
      </c>
      <c r="Y989">
        <v>642</v>
      </c>
      <c r="Z989">
        <v>0</v>
      </c>
      <c r="AA989">
        <v>171</v>
      </c>
      <c r="AP989">
        <v>0</v>
      </c>
      <c r="AQ989">
        <v>1</v>
      </c>
      <c r="AR989">
        <v>0</v>
      </c>
      <c r="AS989">
        <v>64</v>
      </c>
      <c r="AT989">
        <v>146</v>
      </c>
      <c r="AU989">
        <v>892</v>
      </c>
      <c r="AV989">
        <v>121</v>
      </c>
      <c r="AW989">
        <v>580</v>
      </c>
    </row>
    <row r="990" spans="1:49" x14ac:dyDescent="0.25">
      <c r="A990" s="1">
        <v>39506</v>
      </c>
      <c r="B990">
        <v>2722</v>
      </c>
      <c r="C990">
        <v>49248</v>
      </c>
      <c r="X990">
        <v>0</v>
      </c>
      <c r="Y990">
        <v>617</v>
      </c>
      <c r="Z990">
        <v>0</v>
      </c>
      <c r="AA990">
        <v>171</v>
      </c>
      <c r="AP990">
        <v>0</v>
      </c>
      <c r="AQ990">
        <v>1</v>
      </c>
      <c r="AR990">
        <v>3</v>
      </c>
      <c r="AS990">
        <v>67</v>
      </c>
      <c r="AT990">
        <v>303</v>
      </c>
      <c r="AU990">
        <v>1014</v>
      </c>
      <c r="AV990">
        <v>75</v>
      </c>
      <c r="AW990">
        <v>520</v>
      </c>
    </row>
    <row r="991" spans="1:49" x14ac:dyDescent="0.25">
      <c r="A991" s="1">
        <v>39507</v>
      </c>
      <c r="B991">
        <v>3821</v>
      </c>
      <c r="C991">
        <v>49895</v>
      </c>
      <c r="X991">
        <v>3</v>
      </c>
      <c r="Y991">
        <v>620</v>
      </c>
      <c r="Z991">
        <v>0</v>
      </c>
      <c r="AA991">
        <v>171</v>
      </c>
      <c r="AP991">
        <v>0</v>
      </c>
      <c r="AQ991">
        <v>1</v>
      </c>
      <c r="AR991">
        <v>1</v>
      </c>
      <c r="AS991">
        <v>62</v>
      </c>
      <c r="AT991">
        <v>363</v>
      </c>
      <c r="AU991">
        <v>1085</v>
      </c>
      <c r="AV991">
        <v>167</v>
      </c>
      <c r="AW991">
        <v>580</v>
      </c>
    </row>
    <row r="992" spans="1:49" x14ac:dyDescent="0.25">
      <c r="A992" s="1">
        <v>39510</v>
      </c>
      <c r="B992">
        <v>2534</v>
      </c>
      <c r="C992">
        <v>49195</v>
      </c>
      <c r="X992">
        <v>10</v>
      </c>
      <c r="Y992">
        <v>630</v>
      </c>
      <c r="Z992">
        <v>0</v>
      </c>
      <c r="AA992">
        <v>171</v>
      </c>
      <c r="AP992">
        <v>0</v>
      </c>
      <c r="AQ992">
        <v>1</v>
      </c>
      <c r="AR992">
        <v>4</v>
      </c>
      <c r="AS992">
        <v>66</v>
      </c>
      <c r="AT992">
        <v>328</v>
      </c>
      <c r="AU992">
        <v>1071</v>
      </c>
      <c r="AV992">
        <v>178</v>
      </c>
      <c r="AW992">
        <v>509</v>
      </c>
    </row>
    <row r="993" spans="1:49" x14ac:dyDescent="0.25">
      <c r="A993" s="1">
        <v>39511</v>
      </c>
      <c r="B993">
        <v>2391</v>
      </c>
      <c r="C993">
        <v>49905</v>
      </c>
      <c r="X993">
        <v>0</v>
      </c>
      <c r="Y993">
        <v>630</v>
      </c>
      <c r="Z993">
        <v>0</v>
      </c>
      <c r="AA993">
        <v>171</v>
      </c>
      <c r="AP993">
        <v>0</v>
      </c>
      <c r="AQ993">
        <v>1</v>
      </c>
      <c r="AR993">
        <v>4</v>
      </c>
      <c r="AS993">
        <v>70</v>
      </c>
      <c r="AT993">
        <v>302</v>
      </c>
      <c r="AU993">
        <v>1038</v>
      </c>
      <c r="AV993">
        <v>209</v>
      </c>
      <c r="AW993">
        <v>538</v>
      </c>
    </row>
    <row r="994" spans="1:49" x14ac:dyDescent="0.25">
      <c r="A994" s="1">
        <v>39512</v>
      </c>
      <c r="B994">
        <v>6538</v>
      </c>
      <c r="C994">
        <v>52772</v>
      </c>
      <c r="X994">
        <v>0</v>
      </c>
      <c r="Y994">
        <v>630</v>
      </c>
      <c r="Z994">
        <v>0</v>
      </c>
      <c r="AA994">
        <v>171</v>
      </c>
      <c r="AP994">
        <v>0</v>
      </c>
      <c r="AQ994">
        <v>1</v>
      </c>
      <c r="AR994">
        <v>4</v>
      </c>
      <c r="AS994">
        <v>66</v>
      </c>
      <c r="AT994">
        <v>417</v>
      </c>
      <c r="AU994">
        <v>1110</v>
      </c>
      <c r="AV994">
        <v>166</v>
      </c>
      <c r="AW994">
        <v>615</v>
      </c>
    </row>
    <row r="995" spans="1:49" x14ac:dyDescent="0.25">
      <c r="A995" s="1">
        <v>39513</v>
      </c>
      <c r="B995">
        <v>2898</v>
      </c>
      <c r="C995">
        <v>52076</v>
      </c>
      <c r="X995">
        <v>4</v>
      </c>
      <c r="Y995">
        <v>634</v>
      </c>
      <c r="Z995">
        <v>0</v>
      </c>
      <c r="AA995">
        <v>171</v>
      </c>
      <c r="AP995">
        <v>0</v>
      </c>
      <c r="AQ995">
        <v>1</v>
      </c>
      <c r="AR995">
        <v>6</v>
      </c>
      <c r="AS995">
        <v>67</v>
      </c>
      <c r="AT995">
        <v>349</v>
      </c>
      <c r="AU995">
        <v>965</v>
      </c>
      <c r="AV995">
        <v>55</v>
      </c>
      <c r="AW995">
        <v>633</v>
      </c>
    </row>
    <row r="996" spans="1:49" x14ac:dyDescent="0.25">
      <c r="A996" s="1">
        <v>39514</v>
      </c>
      <c r="B996">
        <v>5205</v>
      </c>
      <c r="C996">
        <v>53657</v>
      </c>
      <c r="X996">
        <v>3</v>
      </c>
      <c r="Y996">
        <v>637</v>
      </c>
      <c r="Z996">
        <v>25</v>
      </c>
      <c r="AA996">
        <v>171</v>
      </c>
      <c r="AP996">
        <v>0</v>
      </c>
      <c r="AQ996">
        <v>1</v>
      </c>
      <c r="AR996">
        <v>4</v>
      </c>
      <c r="AS996">
        <v>68</v>
      </c>
      <c r="AT996">
        <v>522</v>
      </c>
      <c r="AU996">
        <v>1135</v>
      </c>
      <c r="AV996">
        <v>116</v>
      </c>
      <c r="AW996">
        <v>669</v>
      </c>
    </row>
    <row r="997" spans="1:49" x14ac:dyDescent="0.25">
      <c r="A997" s="1">
        <v>39517</v>
      </c>
      <c r="B997">
        <v>9094</v>
      </c>
      <c r="C997">
        <v>51896</v>
      </c>
      <c r="X997">
        <v>3</v>
      </c>
      <c r="Y997">
        <v>640</v>
      </c>
      <c r="Z997">
        <v>2</v>
      </c>
      <c r="AA997">
        <v>173</v>
      </c>
      <c r="AP997">
        <v>0</v>
      </c>
      <c r="AQ997">
        <v>1</v>
      </c>
      <c r="AR997">
        <v>3</v>
      </c>
      <c r="AS997">
        <v>71</v>
      </c>
      <c r="AT997">
        <v>452</v>
      </c>
      <c r="AU997">
        <v>1074</v>
      </c>
      <c r="AV997">
        <v>222</v>
      </c>
      <c r="AW997">
        <v>721</v>
      </c>
    </row>
    <row r="998" spans="1:49" x14ac:dyDescent="0.25">
      <c r="A998" s="1">
        <v>39518</v>
      </c>
      <c r="B998">
        <v>6184</v>
      </c>
      <c r="C998">
        <v>52793</v>
      </c>
      <c r="X998">
        <v>2</v>
      </c>
      <c r="Y998">
        <v>639</v>
      </c>
      <c r="Z998">
        <v>0</v>
      </c>
      <c r="AA998">
        <v>173</v>
      </c>
      <c r="AP998">
        <v>0</v>
      </c>
      <c r="AQ998">
        <v>1</v>
      </c>
      <c r="AR998">
        <v>3</v>
      </c>
      <c r="AS998">
        <v>74</v>
      </c>
      <c r="AT998">
        <v>255</v>
      </c>
      <c r="AU998">
        <v>852</v>
      </c>
      <c r="AV998">
        <v>351</v>
      </c>
      <c r="AW998">
        <v>1007</v>
      </c>
    </row>
    <row r="999" spans="1:49" x14ac:dyDescent="0.25">
      <c r="A999" s="1">
        <v>39519</v>
      </c>
      <c r="B999">
        <v>4027</v>
      </c>
      <c r="C999">
        <v>51570</v>
      </c>
      <c r="X999">
        <v>0</v>
      </c>
      <c r="Y999">
        <v>637</v>
      </c>
      <c r="Z999">
        <v>0</v>
      </c>
      <c r="AA999">
        <v>173</v>
      </c>
      <c r="AP999">
        <v>0</v>
      </c>
      <c r="AQ999">
        <v>1</v>
      </c>
      <c r="AR999">
        <v>0</v>
      </c>
      <c r="AS999">
        <v>74</v>
      </c>
      <c r="AT999">
        <v>373</v>
      </c>
      <c r="AU999">
        <v>1042</v>
      </c>
      <c r="AV999">
        <v>168</v>
      </c>
      <c r="AW999">
        <v>789</v>
      </c>
    </row>
    <row r="1000" spans="1:49" x14ac:dyDescent="0.25">
      <c r="A1000" s="1">
        <v>39520</v>
      </c>
      <c r="B1000">
        <v>4914</v>
      </c>
      <c r="C1000">
        <v>51669</v>
      </c>
      <c r="X1000">
        <v>1</v>
      </c>
      <c r="Y1000">
        <v>638</v>
      </c>
      <c r="Z1000">
        <v>3</v>
      </c>
      <c r="AA1000">
        <v>176</v>
      </c>
      <c r="AP1000">
        <v>0</v>
      </c>
      <c r="AQ1000">
        <v>1</v>
      </c>
      <c r="AR1000">
        <v>0</v>
      </c>
      <c r="AS1000">
        <v>74</v>
      </c>
      <c r="AT1000">
        <v>541</v>
      </c>
      <c r="AU1000">
        <v>1120</v>
      </c>
      <c r="AV1000">
        <v>292</v>
      </c>
      <c r="AW1000">
        <v>867</v>
      </c>
    </row>
    <row r="1001" spans="1:49" x14ac:dyDescent="0.25">
      <c r="A1001" s="1">
        <v>39521</v>
      </c>
      <c r="B1001">
        <v>9492</v>
      </c>
      <c r="C1001">
        <v>49338</v>
      </c>
      <c r="X1001">
        <v>12</v>
      </c>
      <c r="Y1001">
        <v>650</v>
      </c>
      <c r="Z1001">
        <v>2</v>
      </c>
      <c r="AA1001">
        <v>178</v>
      </c>
      <c r="AP1001">
        <v>0</v>
      </c>
      <c r="AQ1001">
        <v>1</v>
      </c>
      <c r="AR1001">
        <v>13</v>
      </c>
      <c r="AS1001">
        <v>87</v>
      </c>
      <c r="AT1001">
        <v>409</v>
      </c>
      <c r="AU1001">
        <v>1126</v>
      </c>
      <c r="AV1001">
        <v>143</v>
      </c>
      <c r="AW1001">
        <v>711</v>
      </c>
    </row>
    <row r="1002" spans="1:49" x14ac:dyDescent="0.25">
      <c r="A1002" s="1">
        <v>39524</v>
      </c>
      <c r="B1002">
        <v>9279</v>
      </c>
      <c r="C1002">
        <v>50011</v>
      </c>
      <c r="X1002">
        <v>2</v>
      </c>
      <c r="Y1002">
        <v>652</v>
      </c>
      <c r="Z1002">
        <v>0</v>
      </c>
      <c r="AA1002">
        <v>178</v>
      </c>
      <c r="AP1002">
        <v>0</v>
      </c>
      <c r="AQ1002">
        <v>1</v>
      </c>
      <c r="AR1002">
        <v>9</v>
      </c>
      <c r="AS1002">
        <v>96</v>
      </c>
      <c r="AT1002">
        <v>455</v>
      </c>
      <c r="AU1002">
        <v>1252</v>
      </c>
      <c r="AV1002">
        <v>211</v>
      </c>
      <c r="AW1002">
        <v>798</v>
      </c>
    </row>
    <row r="1003" spans="1:49" x14ac:dyDescent="0.25">
      <c r="A1003" s="1">
        <v>39525</v>
      </c>
      <c r="B1003">
        <v>8713</v>
      </c>
      <c r="C1003">
        <v>49633</v>
      </c>
      <c r="X1003">
        <v>1</v>
      </c>
      <c r="Y1003">
        <v>653</v>
      </c>
      <c r="Z1003">
        <v>5</v>
      </c>
      <c r="AA1003">
        <v>178</v>
      </c>
      <c r="AP1003">
        <v>0</v>
      </c>
      <c r="AQ1003">
        <v>1</v>
      </c>
      <c r="AR1003">
        <v>0</v>
      </c>
      <c r="AS1003">
        <v>78</v>
      </c>
      <c r="AT1003">
        <v>468</v>
      </c>
      <c r="AU1003">
        <v>1028</v>
      </c>
      <c r="AV1003">
        <v>267</v>
      </c>
      <c r="AW1003">
        <v>861</v>
      </c>
    </row>
    <row r="1004" spans="1:49" x14ac:dyDescent="0.25">
      <c r="A1004" s="1">
        <v>39526</v>
      </c>
      <c r="B1004">
        <v>4556</v>
      </c>
      <c r="C1004">
        <v>47622</v>
      </c>
      <c r="X1004">
        <v>1</v>
      </c>
      <c r="Y1004">
        <v>654</v>
      </c>
      <c r="Z1004">
        <v>25</v>
      </c>
      <c r="AA1004">
        <v>173</v>
      </c>
      <c r="AP1004">
        <v>2</v>
      </c>
      <c r="AQ1004">
        <v>3</v>
      </c>
      <c r="AR1004">
        <v>0</v>
      </c>
      <c r="AS1004">
        <v>77</v>
      </c>
      <c r="AT1004">
        <v>391</v>
      </c>
      <c r="AU1004">
        <v>1107</v>
      </c>
      <c r="AV1004">
        <v>238</v>
      </c>
      <c r="AW1004">
        <v>857</v>
      </c>
    </row>
    <row r="1005" spans="1:49" x14ac:dyDescent="0.25">
      <c r="A1005" s="1">
        <v>39527</v>
      </c>
      <c r="B1005">
        <v>6985</v>
      </c>
      <c r="C1005">
        <v>44305</v>
      </c>
      <c r="X1005">
        <v>3</v>
      </c>
      <c r="Y1005">
        <v>657</v>
      </c>
      <c r="Z1005">
        <v>0</v>
      </c>
      <c r="AA1005">
        <v>148</v>
      </c>
      <c r="AP1005">
        <v>1</v>
      </c>
      <c r="AQ1005">
        <v>2</v>
      </c>
      <c r="AR1005">
        <v>6</v>
      </c>
      <c r="AS1005">
        <v>48</v>
      </c>
      <c r="AT1005">
        <v>340</v>
      </c>
      <c r="AU1005">
        <v>952</v>
      </c>
      <c r="AV1005">
        <v>164</v>
      </c>
      <c r="AW1005">
        <v>820</v>
      </c>
    </row>
    <row r="1006" spans="1:49" x14ac:dyDescent="0.25">
      <c r="A1006" s="1">
        <v>39531</v>
      </c>
      <c r="B1006">
        <v>2369</v>
      </c>
      <c r="C1006">
        <v>45299</v>
      </c>
      <c r="X1006">
        <v>0</v>
      </c>
      <c r="Y1006">
        <v>182</v>
      </c>
      <c r="Z1006">
        <v>0</v>
      </c>
      <c r="AA1006">
        <v>148</v>
      </c>
      <c r="AP1006">
        <v>0</v>
      </c>
      <c r="AQ1006">
        <v>1</v>
      </c>
      <c r="AR1006">
        <v>0</v>
      </c>
      <c r="AS1006">
        <v>48</v>
      </c>
      <c r="AT1006">
        <v>131</v>
      </c>
      <c r="AU1006">
        <v>711</v>
      </c>
      <c r="AV1006">
        <v>179</v>
      </c>
      <c r="AW1006">
        <v>817</v>
      </c>
    </row>
    <row r="1007" spans="1:49" x14ac:dyDescent="0.25">
      <c r="A1007" s="1">
        <v>39532</v>
      </c>
      <c r="B1007">
        <v>3457</v>
      </c>
      <c r="C1007">
        <v>46115</v>
      </c>
      <c r="X1007">
        <v>0</v>
      </c>
      <c r="Y1007">
        <v>182</v>
      </c>
      <c r="Z1007">
        <v>0</v>
      </c>
      <c r="AA1007">
        <v>148</v>
      </c>
      <c r="AP1007">
        <v>0</v>
      </c>
      <c r="AQ1007">
        <v>1</v>
      </c>
      <c r="AR1007">
        <v>0</v>
      </c>
      <c r="AS1007">
        <v>48</v>
      </c>
      <c r="AT1007">
        <v>162</v>
      </c>
      <c r="AU1007">
        <v>750</v>
      </c>
      <c r="AV1007">
        <v>17</v>
      </c>
      <c r="AW1007">
        <v>611</v>
      </c>
    </row>
    <row r="1008" spans="1:49" x14ac:dyDescent="0.25">
      <c r="A1008" s="1">
        <v>39533</v>
      </c>
      <c r="B1008">
        <v>1095</v>
      </c>
      <c r="C1008">
        <v>44826</v>
      </c>
      <c r="X1008">
        <v>2</v>
      </c>
      <c r="Y1008">
        <v>184</v>
      </c>
      <c r="Z1008">
        <v>0</v>
      </c>
      <c r="AA1008">
        <v>148</v>
      </c>
      <c r="AP1008">
        <v>0</v>
      </c>
      <c r="AQ1008">
        <v>1</v>
      </c>
      <c r="AR1008">
        <v>0</v>
      </c>
      <c r="AS1008">
        <v>48</v>
      </c>
      <c r="AT1008">
        <v>129</v>
      </c>
      <c r="AU1008">
        <v>787</v>
      </c>
      <c r="AV1008">
        <v>153</v>
      </c>
      <c r="AW1008">
        <v>707</v>
      </c>
    </row>
    <row r="1009" spans="1:49" x14ac:dyDescent="0.25">
      <c r="A1009" s="1">
        <v>39534</v>
      </c>
      <c r="B1009">
        <v>3184</v>
      </c>
      <c r="C1009">
        <v>45577</v>
      </c>
      <c r="X1009">
        <v>0</v>
      </c>
      <c r="Y1009">
        <v>184</v>
      </c>
      <c r="Z1009">
        <v>0</v>
      </c>
      <c r="AA1009">
        <v>148</v>
      </c>
      <c r="AP1009">
        <v>0</v>
      </c>
      <c r="AQ1009">
        <v>1</v>
      </c>
      <c r="AR1009">
        <v>0</v>
      </c>
      <c r="AS1009">
        <v>48</v>
      </c>
      <c r="AT1009">
        <v>322</v>
      </c>
      <c r="AU1009">
        <v>777</v>
      </c>
      <c r="AV1009">
        <v>96</v>
      </c>
      <c r="AW1009">
        <v>553</v>
      </c>
    </row>
    <row r="1010" spans="1:49" x14ac:dyDescent="0.25">
      <c r="A1010" s="1">
        <v>39535</v>
      </c>
      <c r="B1010">
        <v>2583</v>
      </c>
      <c r="C1010">
        <v>44459</v>
      </c>
      <c r="X1010">
        <v>1</v>
      </c>
      <c r="Y1010">
        <v>185</v>
      </c>
      <c r="Z1010">
        <v>2</v>
      </c>
      <c r="AA1010">
        <v>150</v>
      </c>
      <c r="AP1010">
        <v>0</v>
      </c>
      <c r="AQ1010">
        <v>1</v>
      </c>
      <c r="AR1010">
        <v>0</v>
      </c>
      <c r="AS1010">
        <v>48</v>
      </c>
      <c r="AT1010">
        <v>154</v>
      </c>
      <c r="AU1010">
        <v>613</v>
      </c>
      <c r="AV1010">
        <v>127</v>
      </c>
      <c r="AW1010">
        <v>680</v>
      </c>
    </row>
    <row r="1011" spans="1:49" x14ac:dyDescent="0.25">
      <c r="A1011" s="1">
        <v>39538</v>
      </c>
      <c r="B1011">
        <v>2853</v>
      </c>
      <c r="C1011">
        <v>44657</v>
      </c>
      <c r="X1011">
        <v>0</v>
      </c>
      <c r="Y1011">
        <v>185</v>
      </c>
      <c r="Z1011">
        <v>50</v>
      </c>
      <c r="AA1011">
        <v>200</v>
      </c>
      <c r="AP1011">
        <v>0</v>
      </c>
      <c r="AQ1011">
        <v>1</v>
      </c>
      <c r="AR1011">
        <v>0</v>
      </c>
      <c r="AS1011">
        <v>48</v>
      </c>
      <c r="AT1011">
        <v>241</v>
      </c>
      <c r="AU1011">
        <v>668</v>
      </c>
      <c r="AV1011">
        <v>150</v>
      </c>
      <c r="AW1011">
        <v>822</v>
      </c>
    </row>
    <row r="1012" spans="1:49" x14ac:dyDescent="0.25">
      <c r="A1012" s="1">
        <v>39539</v>
      </c>
      <c r="B1012">
        <v>8540</v>
      </c>
      <c r="C1012">
        <v>47723</v>
      </c>
      <c r="X1012">
        <v>20</v>
      </c>
      <c r="Y1012">
        <v>205</v>
      </c>
      <c r="Z1012">
        <v>4</v>
      </c>
      <c r="AA1012">
        <v>200</v>
      </c>
      <c r="AP1012">
        <v>0</v>
      </c>
      <c r="AQ1012">
        <v>1</v>
      </c>
      <c r="AR1012">
        <v>0</v>
      </c>
      <c r="AS1012">
        <v>48</v>
      </c>
      <c r="AT1012">
        <v>317</v>
      </c>
      <c r="AU1012">
        <v>787</v>
      </c>
      <c r="AV1012">
        <v>194</v>
      </c>
      <c r="AW1012">
        <v>883</v>
      </c>
    </row>
    <row r="1013" spans="1:49" x14ac:dyDescent="0.25">
      <c r="A1013" s="1">
        <v>39540</v>
      </c>
      <c r="B1013">
        <v>5623</v>
      </c>
      <c r="C1013">
        <v>48577</v>
      </c>
      <c r="X1013">
        <v>11</v>
      </c>
      <c r="Y1013">
        <v>170</v>
      </c>
      <c r="Z1013">
        <v>0</v>
      </c>
      <c r="AA1013">
        <v>196</v>
      </c>
      <c r="AP1013">
        <v>0</v>
      </c>
      <c r="AQ1013">
        <v>1</v>
      </c>
      <c r="AR1013">
        <v>6</v>
      </c>
      <c r="AS1013">
        <v>54</v>
      </c>
      <c r="AT1013">
        <v>252</v>
      </c>
      <c r="AU1013">
        <v>717</v>
      </c>
      <c r="AV1013">
        <v>148</v>
      </c>
      <c r="AW1013">
        <v>996</v>
      </c>
    </row>
    <row r="1014" spans="1:49" x14ac:dyDescent="0.25">
      <c r="A1014" s="1">
        <v>39541</v>
      </c>
      <c r="B1014">
        <v>5080</v>
      </c>
      <c r="C1014">
        <v>51214</v>
      </c>
      <c r="X1014">
        <v>0</v>
      </c>
      <c r="Y1014">
        <v>170</v>
      </c>
      <c r="Z1014">
        <v>0</v>
      </c>
      <c r="AA1014">
        <v>196</v>
      </c>
      <c r="AP1014">
        <v>0</v>
      </c>
      <c r="AQ1014">
        <v>1</v>
      </c>
      <c r="AR1014">
        <v>0</v>
      </c>
      <c r="AS1014">
        <v>48</v>
      </c>
      <c r="AT1014">
        <v>146</v>
      </c>
      <c r="AU1014">
        <v>707</v>
      </c>
      <c r="AV1014">
        <v>98</v>
      </c>
      <c r="AW1014">
        <v>767</v>
      </c>
    </row>
    <row r="1015" spans="1:49" x14ac:dyDescent="0.25">
      <c r="A1015" s="1">
        <v>39542</v>
      </c>
      <c r="B1015">
        <v>3415</v>
      </c>
      <c r="C1015">
        <v>51921</v>
      </c>
      <c r="X1015">
        <v>25</v>
      </c>
      <c r="Y1015">
        <v>195</v>
      </c>
      <c r="Z1015">
        <v>0</v>
      </c>
      <c r="AA1015">
        <v>196</v>
      </c>
      <c r="AP1015">
        <v>0</v>
      </c>
      <c r="AQ1015">
        <v>1</v>
      </c>
      <c r="AR1015">
        <v>0</v>
      </c>
      <c r="AS1015">
        <v>42</v>
      </c>
      <c r="AT1015">
        <v>239</v>
      </c>
      <c r="AU1015">
        <v>790</v>
      </c>
      <c r="AV1015">
        <v>119</v>
      </c>
      <c r="AW1015">
        <v>825</v>
      </c>
    </row>
    <row r="1016" spans="1:49" x14ac:dyDescent="0.25">
      <c r="A1016" s="1">
        <v>39545</v>
      </c>
      <c r="B1016">
        <v>6437</v>
      </c>
      <c r="C1016">
        <v>51588</v>
      </c>
      <c r="X1016">
        <v>2</v>
      </c>
      <c r="Y1016">
        <v>170</v>
      </c>
      <c r="Z1016">
        <v>0</v>
      </c>
      <c r="AA1016">
        <v>196</v>
      </c>
      <c r="AP1016">
        <v>0</v>
      </c>
      <c r="AQ1016">
        <v>1</v>
      </c>
      <c r="AR1016">
        <v>5</v>
      </c>
      <c r="AS1016">
        <v>47</v>
      </c>
      <c r="AT1016">
        <v>268</v>
      </c>
      <c r="AU1016">
        <v>780</v>
      </c>
      <c r="AV1016">
        <v>125</v>
      </c>
      <c r="AW1016">
        <v>767</v>
      </c>
    </row>
    <row r="1017" spans="1:49" x14ac:dyDescent="0.25">
      <c r="A1017" s="1">
        <v>39546</v>
      </c>
      <c r="B1017">
        <v>3809</v>
      </c>
      <c r="C1017">
        <v>50971</v>
      </c>
      <c r="X1017">
        <v>0</v>
      </c>
      <c r="Y1017">
        <v>168</v>
      </c>
      <c r="Z1017">
        <v>0</v>
      </c>
      <c r="AA1017">
        <v>196</v>
      </c>
      <c r="AP1017">
        <v>0</v>
      </c>
      <c r="AQ1017">
        <v>1</v>
      </c>
      <c r="AR1017">
        <v>11</v>
      </c>
      <c r="AS1017">
        <v>50</v>
      </c>
      <c r="AT1017">
        <v>67</v>
      </c>
      <c r="AU1017">
        <v>543</v>
      </c>
      <c r="AV1017">
        <v>61</v>
      </c>
      <c r="AW1017">
        <v>778</v>
      </c>
    </row>
    <row r="1018" spans="1:49" x14ac:dyDescent="0.25">
      <c r="A1018" s="1">
        <v>39547</v>
      </c>
      <c r="B1018">
        <v>5728</v>
      </c>
      <c r="C1018">
        <v>52283</v>
      </c>
      <c r="X1018">
        <v>5</v>
      </c>
      <c r="Y1018">
        <v>170</v>
      </c>
      <c r="Z1018">
        <v>0</v>
      </c>
      <c r="AA1018">
        <v>196</v>
      </c>
      <c r="AP1018">
        <v>0</v>
      </c>
      <c r="AQ1018">
        <v>1</v>
      </c>
      <c r="AR1018">
        <v>0</v>
      </c>
      <c r="AS1018">
        <v>42</v>
      </c>
      <c r="AT1018">
        <v>150</v>
      </c>
      <c r="AU1018">
        <v>606</v>
      </c>
      <c r="AV1018">
        <v>162</v>
      </c>
      <c r="AW1018">
        <v>876</v>
      </c>
    </row>
    <row r="1019" spans="1:49" x14ac:dyDescent="0.25">
      <c r="A1019" s="1">
        <v>39548</v>
      </c>
      <c r="B1019">
        <v>3864</v>
      </c>
      <c r="C1019">
        <v>51882</v>
      </c>
      <c r="X1019">
        <v>0</v>
      </c>
      <c r="Y1019">
        <v>166</v>
      </c>
      <c r="Z1019">
        <v>0</v>
      </c>
      <c r="AA1019">
        <v>196</v>
      </c>
      <c r="AP1019">
        <v>0</v>
      </c>
      <c r="AQ1019">
        <v>1</v>
      </c>
      <c r="AR1019">
        <v>0</v>
      </c>
      <c r="AS1019">
        <v>38</v>
      </c>
      <c r="AT1019">
        <v>248</v>
      </c>
      <c r="AU1019">
        <v>628</v>
      </c>
      <c r="AV1019">
        <v>115</v>
      </c>
      <c r="AW1019">
        <v>792</v>
      </c>
    </row>
    <row r="1020" spans="1:49" x14ac:dyDescent="0.25">
      <c r="A1020" s="1">
        <v>39549</v>
      </c>
      <c r="B1020">
        <v>3906</v>
      </c>
      <c r="C1020">
        <v>52787</v>
      </c>
      <c r="X1020">
        <v>1</v>
      </c>
      <c r="Y1020">
        <v>166</v>
      </c>
      <c r="Z1020">
        <v>0</v>
      </c>
      <c r="AA1020">
        <v>196</v>
      </c>
      <c r="AP1020">
        <v>0</v>
      </c>
      <c r="AQ1020">
        <v>1</v>
      </c>
      <c r="AR1020">
        <v>1</v>
      </c>
      <c r="AS1020">
        <v>39</v>
      </c>
      <c r="AT1020">
        <v>159</v>
      </c>
      <c r="AU1020">
        <v>524</v>
      </c>
      <c r="AV1020">
        <v>141</v>
      </c>
      <c r="AW1020">
        <v>728</v>
      </c>
    </row>
    <row r="1021" spans="1:49" x14ac:dyDescent="0.25">
      <c r="A1021" s="1">
        <v>39552</v>
      </c>
      <c r="B1021">
        <v>4189</v>
      </c>
      <c r="C1021">
        <v>52890</v>
      </c>
      <c r="X1021">
        <v>0</v>
      </c>
      <c r="Y1021">
        <v>165</v>
      </c>
      <c r="Z1021">
        <v>0</v>
      </c>
      <c r="AA1021">
        <v>196</v>
      </c>
      <c r="AP1021">
        <v>0</v>
      </c>
      <c r="AQ1021">
        <v>1</v>
      </c>
      <c r="AR1021">
        <v>6</v>
      </c>
      <c r="AS1021">
        <v>43</v>
      </c>
      <c r="AT1021">
        <v>93</v>
      </c>
      <c r="AU1021">
        <v>517</v>
      </c>
      <c r="AV1021">
        <v>85</v>
      </c>
      <c r="AW1021">
        <v>634</v>
      </c>
    </row>
    <row r="1022" spans="1:49" x14ac:dyDescent="0.25">
      <c r="A1022" s="1">
        <v>39553</v>
      </c>
      <c r="B1022">
        <v>7933</v>
      </c>
      <c r="C1022">
        <v>52640</v>
      </c>
      <c r="X1022">
        <v>0</v>
      </c>
      <c r="Y1022">
        <v>165</v>
      </c>
      <c r="Z1022">
        <v>1</v>
      </c>
      <c r="AA1022">
        <v>197</v>
      </c>
      <c r="AP1022">
        <v>0</v>
      </c>
      <c r="AQ1022">
        <v>1</v>
      </c>
      <c r="AR1022">
        <v>14</v>
      </c>
      <c r="AS1022">
        <v>46</v>
      </c>
      <c r="AT1022">
        <v>219</v>
      </c>
      <c r="AU1022">
        <v>567</v>
      </c>
      <c r="AV1022">
        <v>119</v>
      </c>
      <c r="AW1022">
        <v>662</v>
      </c>
    </row>
    <row r="1023" spans="1:49" x14ac:dyDescent="0.25">
      <c r="A1023" s="1">
        <v>39554</v>
      </c>
      <c r="B1023">
        <v>4511</v>
      </c>
      <c r="C1023">
        <v>52692</v>
      </c>
      <c r="X1023">
        <v>0</v>
      </c>
      <c r="Y1023">
        <v>165</v>
      </c>
      <c r="Z1023">
        <v>0</v>
      </c>
      <c r="AA1023">
        <v>197</v>
      </c>
      <c r="AP1023">
        <v>1</v>
      </c>
      <c r="AQ1023">
        <v>2</v>
      </c>
      <c r="AR1023">
        <v>0</v>
      </c>
      <c r="AS1023">
        <v>40</v>
      </c>
      <c r="AT1023">
        <v>406</v>
      </c>
      <c r="AU1023">
        <v>732</v>
      </c>
      <c r="AV1023">
        <v>111</v>
      </c>
      <c r="AW1023">
        <v>620</v>
      </c>
    </row>
    <row r="1024" spans="1:49" x14ac:dyDescent="0.25">
      <c r="A1024" s="1">
        <v>39555</v>
      </c>
      <c r="B1024">
        <v>1900</v>
      </c>
      <c r="C1024">
        <v>45649</v>
      </c>
      <c r="X1024">
        <v>0</v>
      </c>
      <c r="Y1024">
        <v>165</v>
      </c>
      <c r="Z1024">
        <v>0</v>
      </c>
      <c r="AA1024">
        <v>197</v>
      </c>
      <c r="AP1024">
        <v>0</v>
      </c>
      <c r="AQ1024">
        <v>2</v>
      </c>
      <c r="AR1024">
        <v>1</v>
      </c>
      <c r="AS1024">
        <v>27</v>
      </c>
      <c r="AT1024">
        <v>107</v>
      </c>
      <c r="AU1024">
        <v>431</v>
      </c>
      <c r="AV1024">
        <v>19</v>
      </c>
      <c r="AW1024">
        <v>480</v>
      </c>
    </row>
    <row r="1025" spans="1:49" x14ac:dyDescent="0.25">
      <c r="A1025" s="1">
        <v>39556</v>
      </c>
      <c r="B1025">
        <v>3769</v>
      </c>
      <c r="C1025">
        <v>46937</v>
      </c>
      <c r="X1025">
        <v>45</v>
      </c>
      <c r="Y1025">
        <v>208</v>
      </c>
      <c r="Z1025">
        <v>0</v>
      </c>
      <c r="AA1025">
        <v>197</v>
      </c>
      <c r="AP1025">
        <v>0</v>
      </c>
      <c r="AQ1025">
        <v>2</v>
      </c>
      <c r="AR1025">
        <v>0</v>
      </c>
      <c r="AS1025">
        <v>25</v>
      </c>
      <c r="AT1025">
        <v>413</v>
      </c>
      <c r="AU1025">
        <v>639</v>
      </c>
      <c r="AV1025">
        <v>207</v>
      </c>
      <c r="AW1025">
        <v>625</v>
      </c>
    </row>
    <row r="1026" spans="1:49" x14ac:dyDescent="0.25">
      <c r="A1026" s="1">
        <v>39559</v>
      </c>
      <c r="B1026">
        <v>2776</v>
      </c>
      <c r="C1026">
        <v>47602</v>
      </c>
      <c r="X1026">
        <v>0</v>
      </c>
      <c r="Y1026">
        <v>164</v>
      </c>
      <c r="Z1026">
        <v>0</v>
      </c>
      <c r="AA1026">
        <v>197</v>
      </c>
      <c r="AP1026">
        <v>3</v>
      </c>
      <c r="AQ1026">
        <v>3</v>
      </c>
      <c r="AR1026">
        <v>3</v>
      </c>
      <c r="AS1026">
        <v>28</v>
      </c>
      <c r="AT1026">
        <v>90</v>
      </c>
      <c r="AU1026">
        <v>379</v>
      </c>
      <c r="AV1026">
        <v>39</v>
      </c>
      <c r="AW1026">
        <v>489</v>
      </c>
    </row>
    <row r="1027" spans="1:49" x14ac:dyDescent="0.25">
      <c r="A1027" s="1">
        <v>39560</v>
      </c>
      <c r="B1027">
        <v>2370</v>
      </c>
      <c r="C1027">
        <v>47935</v>
      </c>
      <c r="X1027">
        <v>0</v>
      </c>
      <c r="Y1027">
        <v>164</v>
      </c>
      <c r="Z1027">
        <v>0</v>
      </c>
      <c r="AA1027">
        <v>197</v>
      </c>
      <c r="AP1027">
        <v>3</v>
      </c>
      <c r="AQ1027">
        <v>3</v>
      </c>
      <c r="AR1027">
        <v>4</v>
      </c>
      <c r="AS1027">
        <v>26</v>
      </c>
      <c r="AT1027">
        <v>137</v>
      </c>
      <c r="AU1027">
        <v>440</v>
      </c>
      <c r="AV1027">
        <v>33</v>
      </c>
      <c r="AW1027">
        <v>517</v>
      </c>
    </row>
    <row r="1028" spans="1:49" x14ac:dyDescent="0.25">
      <c r="A1028" s="1">
        <v>39561</v>
      </c>
      <c r="B1028">
        <v>2998</v>
      </c>
      <c r="C1028">
        <v>49289</v>
      </c>
      <c r="X1028">
        <v>0</v>
      </c>
      <c r="Y1028">
        <v>164</v>
      </c>
      <c r="Z1028">
        <v>0</v>
      </c>
      <c r="AA1028">
        <v>197</v>
      </c>
      <c r="AP1028">
        <v>0</v>
      </c>
      <c r="AQ1028">
        <v>2</v>
      </c>
      <c r="AR1028">
        <v>3</v>
      </c>
      <c r="AS1028">
        <v>29</v>
      </c>
      <c r="AT1028">
        <v>173</v>
      </c>
      <c r="AU1028">
        <v>494</v>
      </c>
      <c r="AV1028">
        <v>35</v>
      </c>
      <c r="AW1028">
        <v>528</v>
      </c>
    </row>
    <row r="1029" spans="1:49" x14ac:dyDescent="0.25">
      <c r="A1029" s="1">
        <v>39562</v>
      </c>
      <c r="B1029">
        <v>3759</v>
      </c>
      <c r="C1029">
        <v>50988</v>
      </c>
      <c r="X1029">
        <v>0</v>
      </c>
      <c r="Y1029">
        <v>164</v>
      </c>
      <c r="Z1029">
        <v>0</v>
      </c>
      <c r="AA1029">
        <v>197</v>
      </c>
      <c r="AP1029">
        <v>0</v>
      </c>
      <c r="AQ1029">
        <v>2</v>
      </c>
      <c r="AR1029">
        <v>5</v>
      </c>
      <c r="AS1029">
        <v>28</v>
      </c>
      <c r="AT1029">
        <v>256</v>
      </c>
      <c r="AU1029">
        <v>557</v>
      </c>
      <c r="AV1029">
        <v>101</v>
      </c>
      <c r="AW1029">
        <v>571</v>
      </c>
    </row>
    <row r="1030" spans="1:49" x14ac:dyDescent="0.25">
      <c r="A1030" s="1">
        <v>39563</v>
      </c>
      <c r="B1030">
        <v>2746</v>
      </c>
      <c r="C1030">
        <v>52129</v>
      </c>
      <c r="X1030">
        <v>0</v>
      </c>
      <c r="Y1030">
        <v>164</v>
      </c>
      <c r="Z1030">
        <v>0</v>
      </c>
      <c r="AA1030">
        <v>197</v>
      </c>
      <c r="AP1030">
        <v>0</v>
      </c>
      <c r="AQ1030">
        <v>2</v>
      </c>
      <c r="AR1030">
        <v>1</v>
      </c>
      <c r="AS1030">
        <v>26</v>
      </c>
      <c r="AT1030">
        <v>254</v>
      </c>
      <c r="AU1030">
        <v>647</v>
      </c>
      <c r="AV1030">
        <v>112</v>
      </c>
      <c r="AW1030">
        <v>617</v>
      </c>
    </row>
    <row r="1031" spans="1:49" x14ac:dyDescent="0.25">
      <c r="A1031" s="1">
        <v>39566</v>
      </c>
      <c r="B1031">
        <v>4457</v>
      </c>
      <c r="C1031">
        <v>53047</v>
      </c>
      <c r="X1031">
        <v>2</v>
      </c>
      <c r="Y1031">
        <v>164</v>
      </c>
      <c r="Z1031">
        <v>0</v>
      </c>
      <c r="AA1031">
        <v>197</v>
      </c>
      <c r="AP1031">
        <v>0</v>
      </c>
      <c r="AQ1031">
        <v>2</v>
      </c>
      <c r="AR1031">
        <v>6</v>
      </c>
      <c r="AS1031">
        <v>28</v>
      </c>
      <c r="AT1031">
        <v>157</v>
      </c>
      <c r="AU1031">
        <v>425</v>
      </c>
      <c r="AV1031">
        <v>53</v>
      </c>
      <c r="AW1031">
        <v>510</v>
      </c>
    </row>
    <row r="1032" spans="1:49" x14ac:dyDescent="0.25">
      <c r="A1032" s="1">
        <v>39567</v>
      </c>
      <c r="B1032">
        <v>3330</v>
      </c>
      <c r="C1032">
        <v>53865</v>
      </c>
      <c r="X1032">
        <v>0</v>
      </c>
      <c r="Y1032">
        <v>162</v>
      </c>
      <c r="Z1032">
        <v>0</v>
      </c>
      <c r="AA1032">
        <v>197</v>
      </c>
      <c r="AP1032">
        <v>0</v>
      </c>
      <c r="AQ1032">
        <v>2</v>
      </c>
      <c r="AR1032">
        <v>0</v>
      </c>
      <c r="AS1032">
        <v>16</v>
      </c>
      <c r="AT1032">
        <v>105</v>
      </c>
      <c r="AU1032">
        <v>377</v>
      </c>
      <c r="AV1032">
        <v>39</v>
      </c>
      <c r="AW1032">
        <v>483</v>
      </c>
    </row>
    <row r="1033" spans="1:49" x14ac:dyDescent="0.25">
      <c r="A1033" s="1">
        <v>39568</v>
      </c>
      <c r="B1033">
        <v>5294</v>
      </c>
      <c r="C1033">
        <v>56785</v>
      </c>
      <c r="X1033">
        <v>0</v>
      </c>
      <c r="Y1033">
        <v>162</v>
      </c>
      <c r="Z1033">
        <v>0</v>
      </c>
      <c r="AA1033">
        <v>197</v>
      </c>
      <c r="AP1033">
        <v>0</v>
      </c>
      <c r="AQ1033">
        <v>2</v>
      </c>
      <c r="AR1033">
        <v>0</v>
      </c>
      <c r="AS1033">
        <v>16</v>
      </c>
      <c r="AT1033">
        <v>135</v>
      </c>
      <c r="AU1033">
        <v>446</v>
      </c>
      <c r="AV1033">
        <v>69</v>
      </c>
      <c r="AW1033">
        <v>520</v>
      </c>
    </row>
    <row r="1034" spans="1:49" x14ac:dyDescent="0.25">
      <c r="A1034" s="1">
        <v>39569</v>
      </c>
      <c r="B1034">
        <v>3004</v>
      </c>
      <c r="C1034">
        <v>57461</v>
      </c>
      <c r="X1034">
        <v>0</v>
      </c>
      <c r="Y1034">
        <v>162</v>
      </c>
      <c r="Z1034">
        <v>0</v>
      </c>
      <c r="AA1034">
        <v>197</v>
      </c>
      <c r="AP1034">
        <v>0</v>
      </c>
      <c r="AQ1034">
        <v>2</v>
      </c>
      <c r="AR1034">
        <v>7</v>
      </c>
      <c r="AS1034">
        <v>23</v>
      </c>
      <c r="AT1034">
        <v>190</v>
      </c>
      <c r="AU1034">
        <v>446</v>
      </c>
      <c r="AV1034">
        <v>87</v>
      </c>
      <c r="AW1034">
        <v>538</v>
      </c>
    </row>
    <row r="1035" spans="1:49" x14ac:dyDescent="0.25">
      <c r="A1035" s="1">
        <v>39570</v>
      </c>
      <c r="B1035">
        <v>5342</v>
      </c>
      <c r="C1035">
        <v>59287</v>
      </c>
      <c r="X1035">
        <v>2</v>
      </c>
      <c r="Y1035">
        <v>162</v>
      </c>
      <c r="Z1035">
        <v>0</v>
      </c>
      <c r="AA1035">
        <v>197</v>
      </c>
      <c r="AP1035">
        <v>0</v>
      </c>
      <c r="AQ1035">
        <v>2</v>
      </c>
      <c r="AR1035">
        <v>11</v>
      </c>
      <c r="AS1035">
        <v>27</v>
      </c>
      <c r="AT1035">
        <v>175</v>
      </c>
      <c r="AU1035">
        <v>433</v>
      </c>
      <c r="AV1035">
        <v>96</v>
      </c>
      <c r="AW1035">
        <v>605</v>
      </c>
    </row>
    <row r="1036" spans="1:49" x14ac:dyDescent="0.25">
      <c r="A1036" s="1">
        <v>39573</v>
      </c>
      <c r="B1036">
        <v>2798</v>
      </c>
      <c r="C1036">
        <v>59508</v>
      </c>
      <c r="X1036">
        <v>0</v>
      </c>
      <c r="Y1036">
        <v>162</v>
      </c>
      <c r="Z1036">
        <v>0</v>
      </c>
      <c r="AA1036">
        <v>197</v>
      </c>
      <c r="AP1036">
        <v>0</v>
      </c>
      <c r="AQ1036">
        <v>2</v>
      </c>
      <c r="AR1036">
        <v>12</v>
      </c>
      <c r="AS1036">
        <v>25</v>
      </c>
      <c r="AT1036">
        <v>200</v>
      </c>
      <c r="AU1036">
        <v>475</v>
      </c>
      <c r="AV1036">
        <v>87</v>
      </c>
      <c r="AW1036">
        <v>604</v>
      </c>
    </row>
    <row r="1037" spans="1:49" x14ac:dyDescent="0.25">
      <c r="A1037" s="1">
        <v>39574</v>
      </c>
      <c r="B1037">
        <v>3992</v>
      </c>
      <c r="C1037">
        <v>60219</v>
      </c>
      <c r="X1037">
        <v>0</v>
      </c>
      <c r="Y1037">
        <v>162</v>
      </c>
      <c r="Z1037">
        <v>0</v>
      </c>
      <c r="AA1037">
        <v>197</v>
      </c>
      <c r="AP1037">
        <v>0</v>
      </c>
      <c r="AQ1037">
        <v>2</v>
      </c>
      <c r="AR1037">
        <v>7</v>
      </c>
      <c r="AS1037">
        <v>26</v>
      </c>
      <c r="AT1037">
        <v>41</v>
      </c>
      <c r="AU1037">
        <v>394</v>
      </c>
      <c r="AV1037">
        <v>70</v>
      </c>
      <c r="AW1037">
        <v>604</v>
      </c>
    </row>
    <row r="1038" spans="1:49" x14ac:dyDescent="0.25">
      <c r="A1038" s="1">
        <v>39575</v>
      </c>
      <c r="B1038">
        <v>5064</v>
      </c>
      <c r="C1038">
        <v>61946</v>
      </c>
      <c r="X1038">
        <v>0</v>
      </c>
      <c r="Y1038">
        <v>162</v>
      </c>
      <c r="Z1038">
        <v>0</v>
      </c>
      <c r="AA1038">
        <v>197</v>
      </c>
      <c r="AP1038">
        <v>0</v>
      </c>
      <c r="AQ1038">
        <v>2</v>
      </c>
      <c r="AR1038">
        <v>9</v>
      </c>
      <c r="AS1038">
        <v>22</v>
      </c>
      <c r="AT1038">
        <v>205</v>
      </c>
      <c r="AU1038">
        <v>553</v>
      </c>
      <c r="AV1038">
        <v>189</v>
      </c>
      <c r="AW1038">
        <v>731</v>
      </c>
    </row>
    <row r="1039" spans="1:49" x14ac:dyDescent="0.25">
      <c r="A1039" s="1">
        <v>39576</v>
      </c>
      <c r="B1039">
        <v>6994</v>
      </c>
      <c r="C1039">
        <v>63286</v>
      </c>
      <c r="X1039">
        <v>0</v>
      </c>
      <c r="Y1039">
        <v>162</v>
      </c>
      <c r="Z1039">
        <v>0</v>
      </c>
      <c r="AA1039">
        <v>197</v>
      </c>
      <c r="AP1039">
        <v>0</v>
      </c>
      <c r="AQ1039">
        <v>2</v>
      </c>
      <c r="AR1039">
        <v>6</v>
      </c>
      <c r="AS1039">
        <v>22</v>
      </c>
      <c r="AT1039">
        <v>172</v>
      </c>
      <c r="AU1039">
        <v>568</v>
      </c>
      <c r="AV1039">
        <v>40</v>
      </c>
      <c r="AW1039">
        <v>552</v>
      </c>
    </row>
    <row r="1040" spans="1:49" x14ac:dyDescent="0.25">
      <c r="A1040" s="1">
        <v>39577</v>
      </c>
      <c r="B1040">
        <v>2404</v>
      </c>
      <c r="C1040">
        <v>63926</v>
      </c>
      <c r="X1040">
        <v>1</v>
      </c>
      <c r="Y1040">
        <v>163</v>
      </c>
      <c r="Z1040">
        <v>2</v>
      </c>
      <c r="AA1040">
        <v>199</v>
      </c>
      <c r="AP1040">
        <v>0</v>
      </c>
      <c r="AQ1040">
        <v>2</v>
      </c>
      <c r="AR1040">
        <v>4</v>
      </c>
      <c r="AS1040">
        <v>26</v>
      </c>
      <c r="AT1040">
        <v>88</v>
      </c>
      <c r="AU1040">
        <v>444</v>
      </c>
      <c r="AV1040">
        <v>155</v>
      </c>
      <c r="AW1040">
        <v>669</v>
      </c>
    </row>
    <row r="1041" spans="1:49" x14ac:dyDescent="0.25">
      <c r="A1041" s="1">
        <v>39580</v>
      </c>
      <c r="B1041">
        <v>7822</v>
      </c>
      <c r="C1041">
        <v>66966</v>
      </c>
      <c r="X1041">
        <v>10</v>
      </c>
      <c r="Y1041">
        <v>173</v>
      </c>
      <c r="Z1041">
        <v>0</v>
      </c>
      <c r="AA1041">
        <v>199</v>
      </c>
      <c r="AP1041">
        <v>2</v>
      </c>
      <c r="AQ1041">
        <v>2</v>
      </c>
      <c r="AR1041">
        <v>4</v>
      </c>
      <c r="AS1041">
        <v>22</v>
      </c>
      <c r="AT1041">
        <v>155</v>
      </c>
      <c r="AU1041">
        <v>477</v>
      </c>
      <c r="AV1041">
        <v>128</v>
      </c>
      <c r="AW1041">
        <v>620</v>
      </c>
    </row>
    <row r="1042" spans="1:49" x14ac:dyDescent="0.25">
      <c r="A1042" s="1">
        <v>39581</v>
      </c>
      <c r="B1042">
        <v>4364</v>
      </c>
      <c r="C1042">
        <v>67185</v>
      </c>
      <c r="X1042">
        <v>0</v>
      </c>
      <c r="Y1042">
        <v>173</v>
      </c>
      <c r="Z1042">
        <v>51</v>
      </c>
      <c r="AA1042">
        <v>249</v>
      </c>
      <c r="AP1042">
        <v>0</v>
      </c>
      <c r="AQ1042">
        <v>0</v>
      </c>
      <c r="AR1042">
        <v>3</v>
      </c>
      <c r="AS1042">
        <v>19</v>
      </c>
      <c r="AT1042">
        <v>83</v>
      </c>
      <c r="AU1042">
        <v>400</v>
      </c>
      <c r="AV1042">
        <v>111</v>
      </c>
      <c r="AW1042">
        <v>642</v>
      </c>
    </row>
    <row r="1043" spans="1:49" x14ac:dyDescent="0.25">
      <c r="A1043" s="1">
        <v>39582</v>
      </c>
      <c r="B1043">
        <v>6928</v>
      </c>
      <c r="C1043">
        <v>68404</v>
      </c>
      <c r="X1043">
        <v>0</v>
      </c>
      <c r="Y1043">
        <v>173</v>
      </c>
      <c r="Z1043">
        <v>0</v>
      </c>
      <c r="AA1043">
        <v>249</v>
      </c>
      <c r="AP1043">
        <v>0</v>
      </c>
      <c r="AQ1043">
        <v>0</v>
      </c>
      <c r="AR1043">
        <v>0</v>
      </c>
      <c r="AS1043">
        <v>19</v>
      </c>
      <c r="AT1043">
        <v>133</v>
      </c>
      <c r="AU1043">
        <v>449</v>
      </c>
      <c r="AV1043">
        <v>115</v>
      </c>
      <c r="AW1043">
        <v>697</v>
      </c>
    </row>
    <row r="1044" spans="1:49" x14ac:dyDescent="0.25">
      <c r="A1044" s="1">
        <v>39583</v>
      </c>
      <c r="B1044">
        <v>8699</v>
      </c>
      <c r="C1044">
        <v>70771</v>
      </c>
      <c r="X1044">
        <v>5</v>
      </c>
      <c r="Y1044">
        <v>173</v>
      </c>
      <c r="Z1044">
        <v>0</v>
      </c>
      <c r="AA1044">
        <v>249</v>
      </c>
      <c r="AP1044">
        <v>1</v>
      </c>
      <c r="AQ1044">
        <v>1</v>
      </c>
      <c r="AR1044">
        <v>0</v>
      </c>
      <c r="AS1044">
        <v>19</v>
      </c>
      <c r="AT1044">
        <v>210</v>
      </c>
      <c r="AU1044">
        <v>545</v>
      </c>
      <c r="AV1044">
        <v>41</v>
      </c>
      <c r="AW1044">
        <v>664</v>
      </c>
    </row>
    <row r="1045" spans="1:49" x14ac:dyDescent="0.25">
      <c r="A1045" s="1">
        <v>39584</v>
      </c>
      <c r="B1045">
        <v>11177</v>
      </c>
      <c r="C1045">
        <v>73373</v>
      </c>
      <c r="X1045">
        <v>0</v>
      </c>
      <c r="Y1045">
        <v>168</v>
      </c>
      <c r="Z1045">
        <v>0</v>
      </c>
      <c r="AA1045">
        <v>249</v>
      </c>
      <c r="AP1045">
        <v>0</v>
      </c>
      <c r="AQ1045">
        <v>1</v>
      </c>
      <c r="AR1045">
        <v>16</v>
      </c>
      <c r="AS1045">
        <v>33</v>
      </c>
      <c r="AT1045">
        <v>176</v>
      </c>
      <c r="AU1045">
        <v>573</v>
      </c>
      <c r="AV1045">
        <v>236</v>
      </c>
      <c r="AW1045">
        <v>820</v>
      </c>
    </row>
    <row r="1046" spans="1:49" x14ac:dyDescent="0.25">
      <c r="A1046" s="1">
        <v>39587</v>
      </c>
      <c r="B1046">
        <v>10399</v>
      </c>
      <c r="C1046">
        <v>72128</v>
      </c>
      <c r="X1046">
        <v>7</v>
      </c>
      <c r="Y1046">
        <v>168</v>
      </c>
      <c r="Z1046">
        <v>0</v>
      </c>
      <c r="AA1046">
        <v>249</v>
      </c>
      <c r="AP1046">
        <v>0</v>
      </c>
      <c r="AQ1046">
        <v>0</v>
      </c>
      <c r="AR1046">
        <v>0</v>
      </c>
      <c r="AS1046">
        <v>33</v>
      </c>
      <c r="AT1046">
        <v>170</v>
      </c>
      <c r="AU1046">
        <v>512</v>
      </c>
      <c r="AV1046">
        <v>161</v>
      </c>
      <c r="AW1046">
        <v>740</v>
      </c>
    </row>
    <row r="1047" spans="1:49" x14ac:dyDescent="0.25">
      <c r="A1047" s="1">
        <v>39588</v>
      </c>
      <c r="B1047">
        <v>11381</v>
      </c>
      <c r="C1047">
        <v>75183</v>
      </c>
      <c r="X1047">
        <v>0</v>
      </c>
      <c r="Y1047">
        <v>163</v>
      </c>
      <c r="Z1047">
        <v>0</v>
      </c>
      <c r="AA1047">
        <v>249</v>
      </c>
      <c r="AP1047">
        <v>2</v>
      </c>
      <c r="AQ1047">
        <v>2</v>
      </c>
      <c r="AR1047">
        <v>0</v>
      </c>
      <c r="AS1047">
        <v>33</v>
      </c>
      <c r="AT1047">
        <v>159</v>
      </c>
      <c r="AU1047">
        <v>560</v>
      </c>
      <c r="AV1047">
        <v>224</v>
      </c>
      <c r="AW1047">
        <v>761</v>
      </c>
    </row>
    <row r="1048" spans="1:49" x14ac:dyDescent="0.25">
      <c r="A1048" s="1">
        <v>39589</v>
      </c>
      <c r="B1048">
        <v>6669</v>
      </c>
      <c r="C1048">
        <v>69837</v>
      </c>
      <c r="X1048">
        <v>44</v>
      </c>
      <c r="Y1048">
        <v>163</v>
      </c>
      <c r="Z1048">
        <v>0</v>
      </c>
      <c r="AA1048">
        <v>249</v>
      </c>
      <c r="AP1048">
        <v>0</v>
      </c>
      <c r="AQ1048">
        <v>2</v>
      </c>
      <c r="AR1048">
        <v>14</v>
      </c>
      <c r="AS1048">
        <v>47</v>
      </c>
      <c r="AT1048">
        <v>240</v>
      </c>
      <c r="AU1048">
        <v>568</v>
      </c>
      <c r="AV1048">
        <v>215</v>
      </c>
      <c r="AW1048">
        <v>874</v>
      </c>
    </row>
    <row r="1049" spans="1:49" x14ac:dyDescent="0.25">
      <c r="A1049" s="1">
        <v>39590</v>
      </c>
      <c r="B1049">
        <v>3930</v>
      </c>
      <c r="C1049">
        <v>56813</v>
      </c>
      <c r="X1049">
        <v>0</v>
      </c>
      <c r="Y1049">
        <v>163</v>
      </c>
      <c r="Z1049">
        <v>0</v>
      </c>
      <c r="AA1049">
        <v>249</v>
      </c>
      <c r="AP1049">
        <v>0</v>
      </c>
      <c r="AQ1049">
        <v>2</v>
      </c>
      <c r="AR1049">
        <v>0</v>
      </c>
      <c r="AS1049">
        <v>36</v>
      </c>
      <c r="AT1049">
        <v>143</v>
      </c>
      <c r="AU1049">
        <v>452</v>
      </c>
      <c r="AV1049">
        <v>81</v>
      </c>
      <c r="AW1049">
        <v>736</v>
      </c>
    </row>
    <row r="1050" spans="1:49" x14ac:dyDescent="0.25">
      <c r="A1050" s="1">
        <v>39591</v>
      </c>
      <c r="B1050">
        <v>2967</v>
      </c>
      <c r="C1050">
        <v>56634</v>
      </c>
      <c r="X1050">
        <v>0</v>
      </c>
      <c r="Y1050">
        <v>163</v>
      </c>
      <c r="Z1050">
        <v>0</v>
      </c>
      <c r="AA1050">
        <v>249</v>
      </c>
      <c r="AP1050">
        <v>0</v>
      </c>
      <c r="AQ1050">
        <v>2</v>
      </c>
      <c r="AR1050">
        <v>0</v>
      </c>
      <c r="AS1050">
        <v>36</v>
      </c>
      <c r="AT1050">
        <v>196</v>
      </c>
      <c r="AU1050">
        <v>447</v>
      </c>
      <c r="AV1050">
        <v>119</v>
      </c>
      <c r="AW1050">
        <v>829</v>
      </c>
    </row>
    <row r="1051" spans="1:49" x14ac:dyDescent="0.25">
      <c r="A1051" s="1">
        <v>39595</v>
      </c>
      <c r="B1051">
        <v>1827</v>
      </c>
      <c r="C1051">
        <v>56256</v>
      </c>
      <c r="X1051">
        <v>1</v>
      </c>
      <c r="Y1051">
        <v>164</v>
      </c>
      <c r="Z1051">
        <v>2</v>
      </c>
      <c r="AA1051">
        <v>251</v>
      </c>
      <c r="AP1051">
        <v>0</v>
      </c>
      <c r="AQ1051">
        <v>2</v>
      </c>
      <c r="AR1051">
        <v>0</v>
      </c>
      <c r="AS1051">
        <v>36</v>
      </c>
      <c r="AT1051">
        <v>55</v>
      </c>
      <c r="AU1051">
        <v>376</v>
      </c>
      <c r="AV1051">
        <v>31</v>
      </c>
      <c r="AW1051">
        <v>796</v>
      </c>
    </row>
    <row r="1052" spans="1:49" x14ac:dyDescent="0.25">
      <c r="A1052" s="1">
        <v>39596</v>
      </c>
      <c r="B1052">
        <v>1548</v>
      </c>
      <c r="C1052">
        <v>55539</v>
      </c>
      <c r="X1052">
        <v>0</v>
      </c>
      <c r="Y1052">
        <v>164</v>
      </c>
      <c r="Z1052">
        <v>0</v>
      </c>
      <c r="AA1052">
        <v>251</v>
      </c>
      <c r="AP1052">
        <v>0</v>
      </c>
      <c r="AQ1052">
        <v>2</v>
      </c>
      <c r="AR1052">
        <v>0</v>
      </c>
      <c r="AS1052">
        <v>36</v>
      </c>
      <c r="AT1052">
        <v>151</v>
      </c>
      <c r="AU1052">
        <v>475</v>
      </c>
      <c r="AV1052">
        <v>44</v>
      </c>
      <c r="AW1052">
        <v>829</v>
      </c>
    </row>
    <row r="1053" spans="1:49" x14ac:dyDescent="0.25">
      <c r="A1053" s="1">
        <v>39597</v>
      </c>
      <c r="B1053">
        <v>3249</v>
      </c>
      <c r="C1053">
        <v>55127</v>
      </c>
      <c r="X1053">
        <v>0</v>
      </c>
      <c r="Y1053">
        <v>164</v>
      </c>
      <c r="Z1053">
        <v>0</v>
      </c>
      <c r="AA1053">
        <v>251</v>
      </c>
      <c r="AP1053">
        <v>0</v>
      </c>
      <c r="AQ1053">
        <v>2</v>
      </c>
      <c r="AR1053">
        <v>0</v>
      </c>
      <c r="AS1053">
        <v>36</v>
      </c>
      <c r="AT1053">
        <v>145</v>
      </c>
      <c r="AU1053">
        <v>504</v>
      </c>
      <c r="AV1053">
        <v>123</v>
      </c>
      <c r="AW1053">
        <v>901</v>
      </c>
    </row>
    <row r="1054" spans="1:49" x14ac:dyDescent="0.25">
      <c r="A1054" s="1">
        <v>39598</v>
      </c>
      <c r="B1054">
        <v>2885</v>
      </c>
      <c r="C1054">
        <v>56256</v>
      </c>
      <c r="X1054">
        <v>0</v>
      </c>
      <c r="Y1054">
        <v>164</v>
      </c>
      <c r="Z1054">
        <v>0</v>
      </c>
      <c r="AA1054">
        <v>251</v>
      </c>
      <c r="AP1054">
        <v>0</v>
      </c>
      <c r="AQ1054">
        <v>2</v>
      </c>
      <c r="AR1054">
        <v>4</v>
      </c>
      <c r="AS1054">
        <v>40</v>
      </c>
      <c r="AT1054">
        <v>95</v>
      </c>
      <c r="AU1054">
        <v>491</v>
      </c>
      <c r="AV1054">
        <v>122</v>
      </c>
      <c r="AW1054">
        <v>949</v>
      </c>
    </row>
    <row r="1055" spans="1:49" x14ac:dyDescent="0.25">
      <c r="A1055" s="1">
        <v>39601</v>
      </c>
      <c r="B1055">
        <v>2194</v>
      </c>
      <c r="C1055">
        <v>55707</v>
      </c>
      <c r="X1055">
        <v>0</v>
      </c>
      <c r="Y1055">
        <v>164</v>
      </c>
      <c r="Z1055">
        <v>0</v>
      </c>
      <c r="AA1055">
        <v>251</v>
      </c>
      <c r="AP1055">
        <v>0</v>
      </c>
      <c r="AQ1055">
        <v>2</v>
      </c>
      <c r="AR1055">
        <v>0</v>
      </c>
      <c r="AS1055">
        <v>32</v>
      </c>
      <c r="AT1055">
        <v>155</v>
      </c>
      <c r="AU1055">
        <v>538</v>
      </c>
      <c r="AV1055">
        <v>110</v>
      </c>
      <c r="AW1055">
        <v>939</v>
      </c>
    </row>
    <row r="1056" spans="1:49" x14ac:dyDescent="0.25">
      <c r="A1056" s="1">
        <v>39602</v>
      </c>
      <c r="B1056">
        <v>3570</v>
      </c>
      <c r="C1056">
        <v>56668</v>
      </c>
      <c r="X1056">
        <v>11</v>
      </c>
      <c r="Y1056">
        <v>175</v>
      </c>
      <c r="Z1056">
        <v>0</v>
      </c>
      <c r="AA1056">
        <v>251</v>
      </c>
      <c r="AP1056">
        <v>0</v>
      </c>
      <c r="AQ1056">
        <v>2</v>
      </c>
      <c r="AR1056">
        <v>2</v>
      </c>
      <c r="AS1056">
        <v>34</v>
      </c>
      <c r="AT1056">
        <v>168</v>
      </c>
      <c r="AU1056">
        <v>462</v>
      </c>
      <c r="AV1056">
        <v>125</v>
      </c>
      <c r="AW1056">
        <v>1014</v>
      </c>
    </row>
    <row r="1057" spans="1:49" x14ac:dyDescent="0.25">
      <c r="A1057" s="1">
        <v>39603</v>
      </c>
      <c r="B1057">
        <v>3759</v>
      </c>
      <c r="C1057">
        <v>57715</v>
      </c>
      <c r="X1057">
        <v>0</v>
      </c>
      <c r="Y1057">
        <v>175</v>
      </c>
      <c r="Z1057">
        <v>0</v>
      </c>
      <c r="AA1057">
        <v>251</v>
      </c>
      <c r="AP1057">
        <v>0</v>
      </c>
      <c r="AQ1057">
        <v>2</v>
      </c>
      <c r="AR1057">
        <v>80</v>
      </c>
      <c r="AS1057">
        <v>114</v>
      </c>
      <c r="AT1057">
        <v>89</v>
      </c>
      <c r="AU1057">
        <v>404</v>
      </c>
      <c r="AV1057">
        <v>151</v>
      </c>
      <c r="AW1057">
        <v>1090</v>
      </c>
    </row>
    <row r="1058" spans="1:49" x14ac:dyDescent="0.25">
      <c r="A1058" s="1">
        <v>39604</v>
      </c>
      <c r="B1058">
        <v>4743</v>
      </c>
      <c r="C1058">
        <v>58093</v>
      </c>
      <c r="X1058">
        <v>0</v>
      </c>
      <c r="Y1058">
        <v>175</v>
      </c>
      <c r="Z1058">
        <v>10</v>
      </c>
      <c r="AA1058">
        <v>251</v>
      </c>
      <c r="AP1058">
        <v>0</v>
      </c>
      <c r="AQ1058">
        <v>2</v>
      </c>
      <c r="AR1058">
        <v>7</v>
      </c>
      <c r="AS1058">
        <v>93</v>
      </c>
      <c r="AT1058">
        <v>185</v>
      </c>
      <c r="AU1058">
        <v>551</v>
      </c>
      <c r="AV1058">
        <v>79</v>
      </c>
      <c r="AW1058">
        <v>1120</v>
      </c>
    </row>
    <row r="1059" spans="1:49" x14ac:dyDescent="0.25">
      <c r="A1059" s="1">
        <v>39605</v>
      </c>
      <c r="B1059">
        <v>7047</v>
      </c>
      <c r="C1059">
        <v>58360</v>
      </c>
      <c r="X1059">
        <v>3</v>
      </c>
      <c r="Y1059">
        <v>178</v>
      </c>
      <c r="Z1059">
        <v>4</v>
      </c>
      <c r="AA1059">
        <v>245</v>
      </c>
      <c r="AP1059">
        <v>0</v>
      </c>
      <c r="AQ1059">
        <v>2</v>
      </c>
      <c r="AR1059">
        <v>10</v>
      </c>
      <c r="AS1059">
        <v>99</v>
      </c>
      <c r="AT1059">
        <v>310</v>
      </c>
      <c r="AU1059">
        <v>733</v>
      </c>
      <c r="AV1059">
        <v>124</v>
      </c>
      <c r="AW1059">
        <v>1226</v>
      </c>
    </row>
    <row r="1060" spans="1:49" x14ac:dyDescent="0.25">
      <c r="A1060" s="1">
        <v>39608</v>
      </c>
      <c r="B1060">
        <v>6684</v>
      </c>
      <c r="C1060">
        <v>58807</v>
      </c>
      <c r="X1060">
        <v>0</v>
      </c>
      <c r="Y1060">
        <v>178</v>
      </c>
      <c r="Z1060">
        <v>1</v>
      </c>
      <c r="AA1060">
        <v>246</v>
      </c>
      <c r="AP1060">
        <v>0</v>
      </c>
      <c r="AQ1060">
        <v>2</v>
      </c>
      <c r="AR1060">
        <v>17</v>
      </c>
      <c r="AS1060">
        <v>106</v>
      </c>
      <c r="AT1060">
        <v>180</v>
      </c>
      <c r="AU1060">
        <v>467</v>
      </c>
      <c r="AV1060">
        <v>141</v>
      </c>
      <c r="AW1060">
        <v>1284</v>
      </c>
    </row>
    <row r="1061" spans="1:49" x14ac:dyDescent="0.25">
      <c r="A1061" s="1">
        <v>39609</v>
      </c>
      <c r="B1061">
        <v>5324</v>
      </c>
      <c r="C1061">
        <v>57096</v>
      </c>
      <c r="X1061">
        <v>0</v>
      </c>
      <c r="Y1061">
        <v>178</v>
      </c>
      <c r="Z1061">
        <v>0</v>
      </c>
      <c r="AA1061">
        <v>245</v>
      </c>
      <c r="AP1061">
        <v>0</v>
      </c>
      <c r="AQ1061">
        <v>2</v>
      </c>
      <c r="AR1061">
        <v>5</v>
      </c>
      <c r="AS1061">
        <v>105</v>
      </c>
      <c r="AT1061">
        <v>251</v>
      </c>
      <c r="AU1061">
        <v>511</v>
      </c>
      <c r="AV1061">
        <v>235</v>
      </c>
      <c r="AW1061">
        <v>1384</v>
      </c>
    </row>
    <row r="1062" spans="1:49" x14ac:dyDescent="0.25">
      <c r="A1062" s="1">
        <v>39610</v>
      </c>
      <c r="B1062">
        <v>4159</v>
      </c>
      <c r="C1062">
        <v>56922</v>
      </c>
      <c r="X1062">
        <v>1</v>
      </c>
      <c r="Y1062">
        <v>179</v>
      </c>
      <c r="Z1062">
        <v>0</v>
      </c>
      <c r="AA1062">
        <v>245</v>
      </c>
      <c r="AP1062">
        <v>0</v>
      </c>
      <c r="AQ1062">
        <v>2</v>
      </c>
      <c r="AR1062">
        <v>3</v>
      </c>
      <c r="AS1062">
        <v>108</v>
      </c>
      <c r="AT1062">
        <v>163</v>
      </c>
      <c r="AU1062">
        <v>583</v>
      </c>
      <c r="AV1062">
        <v>60</v>
      </c>
      <c r="AW1062">
        <v>1296</v>
      </c>
    </row>
    <row r="1063" spans="1:49" x14ac:dyDescent="0.25">
      <c r="A1063" s="1">
        <v>39611</v>
      </c>
      <c r="B1063">
        <v>6326</v>
      </c>
      <c r="C1063">
        <v>58155</v>
      </c>
      <c r="X1063">
        <v>0</v>
      </c>
      <c r="Y1063">
        <v>179</v>
      </c>
      <c r="Z1063">
        <v>0</v>
      </c>
      <c r="AA1063">
        <v>245</v>
      </c>
      <c r="AP1063">
        <v>0</v>
      </c>
      <c r="AQ1063">
        <v>2</v>
      </c>
      <c r="AR1063">
        <v>0</v>
      </c>
      <c r="AS1063">
        <v>105</v>
      </c>
      <c r="AT1063">
        <v>179</v>
      </c>
      <c r="AU1063">
        <v>670</v>
      </c>
      <c r="AV1063">
        <v>94</v>
      </c>
      <c r="AW1063">
        <v>1381</v>
      </c>
    </row>
    <row r="1064" spans="1:49" x14ac:dyDescent="0.25">
      <c r="A1064" s="1">
        <v>39612</v>
      </c>
      <c r="B1064">
        <v>6631</v>
      </c>
      <c r="C1064">
        <v>57320</v>
      </c>
      <c r="X1064">
        <v>10</v>
      </c>
      <c r="Y1064">
        <v>189</v>
      </c>
      <c r="Z1064">
        <v>0</v>
      </c>
      <c r="AA1064">
        <v>245</v>
      </c>
      <c r="AP1064">
        <v>0</v>
      </c>
      <c r="AQ1064">
        <v>2</v>
      </c>
      <c r="AR1064">
        <v>26</v>
      </c>
      <c r="AS1064">
        <v>106</v>
      </c>
      <c r="AT1064">
        <v>146</v>
      </c>
      <c r="AU1064">
        <v>475</v>
      </c>
      <c r="AV1064">
        <v>161</v>
      </c>
      <c r="AW1064">
        <v>1271</v>
      </c>
    </row>
    <row r="1065" spans="1:49" x14ac:dyDescent="0.25">
      <c r="A1065" s="1">
        <v>39615</v>
      </c>
      <c r="B1065">
        <v>4718</v>
      </c>
      <c r="C1065">
        <v>58008</v>
      </c>
      <c r="X1065">
        <v>29</v>
      </c>
      <c r="Y1065">
        <v>214</v>
      </c>
      <c r="Z1065">
        <v>0</v>
      </c>
      <c r="AA1065">
        <v>245</v>
      </c>
      <c r="AP1065">
        <v>0</v>
      </c>
      <c r="AQ1065">
        <v>2</v>
      </c>
      <c r="AR1065">
        <v>10</v>
      </c>
      <c r="AS1065">
        <v>91</v>
      </c>
      <c r="AT1065">
        <v>158</v>
      </c>
      <c r="AU1065">
        <v>511</v>
      </c>
      <c r="AV1065">
        <v>225</v>
      </c>
      <c r="AW1065">
        <v>1303</v>
      </c>
    </row>
    <row r="1066" spans="1:49" x14ac:dyDescent="0.25">
      <c r="A1066" s="1">
        <v>39616</v>
      </c>
      <c r="B1066">
        <v>6657</v>
      </c>
      <c r="C1066">
        <v>59314</v>
      </c>
      <c r="X1066">
        <v>0</v>
      </c>
      <c r="Y1066">
        <v>210</v>
      </c>
      <c r="Z1066">
        <v>0</v>
      </c>
      <c r="AA1066">
        <v>245</v>
      </c>
      <c r="AP1066">
        <v>0</v>
      </c>
      <c r="AQ1066">
        <v>2</v>
      </c>
      <c r="AR1066">
        <v>16</v>
      </c>
      <c r="AS1066">
        <v>98</v>
      </c>
      <c r="AT1066">
        <v>127</v>
      </c>
      <c r="AU1066">
        <v>574</v>
      </c>
      <c r="AV1066">
        <v>246</v>
      </c>
      <c r="AW1066">
        <v>1448</v>
      </c>
    </row>
    <row r="1067" spans="1:49" x14ac:dyDescent="0.25">
      <c r="A1067" s="1">
        <v>39617</v>
      </c>
      <c r="B1067">
        <v>2539</v>
      </c>
      <c r="C1067">
        <v>54120</v>
      </c>
      <c r="X1067">
        <v>2</v>
      </c>
      <c r="Y1067">
        <v>212</v>
      </c>
      <c r="Z1067">
        <v>0</v>
      </c>
      <c r="AA1067">
        <v>245</v>
      </c>
      <c r="AP1067">
        <v>0</v>
      </c>
      <c r="AQ1067">
        <v>2</v>
      </c>
      <c r="AR1067">
        <v>0</v>
      </c>
      <c r="AS1067">
        <v>89</v>
      </c>
      <c r="AT1067">
        <v>84</v>
      </c>
      <c r="AU1067">
        <v>405</v>
      </c>
      <c r="AV1067">
        <v>104</v>
      </c>
      <c r="AW1067">
        <v>1238</v>
      </c>
    </row>
    <row r="1068" spans="1:49" x14ac:dyDescent="0.25">
      <c r="A1068" s="1">
        <v>39618</v>
      </c>
      <c r="B1068">
        <v>2271</v>
      </c>
      <c r="C1068">
        <v>43851</v>
      </c>
      <c r="X1068">
        <v>0</v>
      </c>
      <c r="Y1068">
        <v>212</v>
      </c>
      <c r="Z1068">
        <v>0</v>
      </c>
      <c r="AA1068">
        <v>245</v>
      </c>
      <c r="AP1068">
        <v>0</v>
      </c>
      <c r="AQ1068">
        <v>2</v>
      </c>
      <c r="AR1068">
        <v>0</v>
      </c>
      <c r="AS1068">
        <v>79</v>
      </c>
      <c r="AT1068">
        <v>59</v>
      </c>
      <c r="AU1068">
        <v>360</v>
      </c>
      <c r="AV1068">
        <v>165</v>
      </c>
      <c r="AW1068">
        <v>1188</v>
      </c>
    </row>
    <row r="1069" spans="1:49" x14ac:dyDescent="0.25">
      <c r="A1069" s="1">
        <v>39619</v>
      </c>
      <c r="B1069">
        <v>4800</v>
      </c>
      <c r="C1069">
        <v>45470</v>
      </c>
      <c r="X1069">
        <v>15</v>
      </c>
      <c r="Y1069">
        <v>227</v>
      </c>
      <c r="Z1069">
        <v>0</v>
      </c>
      <c r="AA1069">
        <v>245</v>
      </c>
      <c r="AP1069">
        <v>0</v>
      </c>
      <c r="AQ1069">
        <v>2</v>
      </c>
      <c r="AR1069">
        <v>12</v>
      </c>
      <c r="AS1069">
        <v>79</v>
      </c>
      <c r="AT1069">
        <v>142</v>
      </c>
      <c r="AU1069">
        <v>418</v>
      </c>
      <c r="AV1069">
        <v>271</v>
      </c>
      <c r="AW1069">
        <v>1303</v>
      </c>
    </row>
    <row r="1070" spans="1:49" x14ac:dyDescent="0.25">
      <c r="A1070" s="1">
        <v>39622</v>
      </c>
      <c r="B1070">
        <v>2232</v>
      </c>
      <c r="C1070">
        <v>44688</v>
      </c>
      <c r="X1070">
        <v>1</v>
      </c>
      <c r="Y1070">
        <v>141</v>
      </c>
      <c r="Z1070">
        <v>0</v>
      </c>
      <c r="AA1070">
        <v>245</v>
      </c>
      <c r="AP1070">
        <v>2</v>
      </c>
      <c r="AQ1070">
        <v>2</v>
      </c>
      <c r="AR1070">
        <v>0</v>
      </c>
      <c r="AS1070">
        <v>72</v>
      </c>
      <c r="AT1070">
        <v>126</v>
      </c>
      <c r="AU1070">
        <v>388</v>
      </c>
      <c r="AV1070">
        <v>172</v>
      </c>
      <c r="AW1070">
        <v>1263</v>
      </c>
    </row>
    <row r="1071" spans="1:49" x14ac:dyDescent="0.25">
      <c r="A1071" s="1">
        <v>39623</v>
      </c>
      <c r="B1071">
        <v>2379</v>
      </c>
      <c r="C1071">
        <v>45173</v>
      </c>
      <c r="X1071">
        <v>0</v>
      </c>
      <c r="Y1071">
        <v>141</v>
      </c>
      <c r="Z1071">
        <v>0</v>
      </c>
      <c r="AA1071">
        <v>245</v>
      </c>
      <c r="AP1071">
        <v>0</v>
      </c>
      <c r="AQ1071">
        <v>0</v>
      </c>
      <c r="AR1071">
        <v>25</v>
      </c>
      <c r="AS1071">
        <v>97</v>
      </c>
      <c r="AT1071">
        <v>24</v>
      </c>
      <c r="AU1071">
        <v>335</v>
      </c>
      <c r="AV1071">
        <v>166</v>
      </c>
      <c r="AW1071">
        <v>1354</v>
      </c>
    </row>
    <row r="1072" spans="1:49" x14ac:dyDescent="0.25">
      <c r="A1072" s="1">
        <v>39624</v>
      </c>
      <c r="B1072">
        <v>2586</v>
      </c>
      <c r="C1072">
        <v>46163</v>
      </c>
      <c r="X1072">
        <v>25</v>
      </c>
      <c r="Y1072">
        <v>166</v>
      </c>
      <c r="Z1072">
        <v>0</v>
      </c>
      <c r="AA1072">
        <v>245</v>
      </c>
      <c r="AP1072">
        <v>0</v>
      </c>
      <c r="AQ1072">
        <v>0</v>
      </c>
      <c r="AR1072">
        <v>46</v>
      </c>
      <c r="AS1072">
        <v>138</v>
      </c>
      <c r="AT1072">
        <v>53</v>
      </c>
      <c r="AU1072">
        <v>365</v>
      </c>
      <c r="AV1072">
        <v>116</v>
      </c>
      <c r="AW1072">
        <v>1348</v>
      </c>
    </row>
    <row r="1073" spans="1:49" x14ac:dyDescent="0.25">
      <c r="A1073" s="1">
        <v>39625</v>
      </c>
      <c r="B1073">
        <v>4728</v>
      </c>
      <c r="C1073">
        <v>46710</v>
      </c>
      <c r="X1073">
        <v>0</v>
      </c>
      <c r="Y1073">
        <v>166</v>
      </c>
      <c r="Z1073">
        <v>8</v>
      </c>
      <c r="AA1073">
        <v>245</v>
      </c>
      <c r="AP1073">
        <v>0</v>
      </c>
      <c r="AQ1073">
        <v>0</v>
      </c>
      <c r="AR1073">
        <v>8</v>
      </c>
      <c r="AS1073">
        <v>126</v>
      </c>
      <c r="AT1073">
        <v>84</v>
      </c>
      <c r="AU1073">
        <v>383</v>
      </c>
      <c r="AV1073">
        <v>125</v>
      </c>
      <c r="AW1073">
        <v>1379</v>
      </c>
    </row>
    <row r="1074" spans="1:49" x14ac:dyDescent="0.25">
      <c r="A1074" s="1">
        <v>39626</v>
      </c>
      <c r="B1074">
        <v>5629</v>
      </c>
      <c r="C1074">
        <v>47189</v>
      </c>
      <c r="X1074">
        <v>2</v>
      </c>
      <c r="Y1074">
        <v>168</v>
      </c>
      <c r="Z1074">
        <v>0</v>
      </c>
      <c r="AA1074">
        <v>237</v>
      </c>
      <c r="AP1074">
        <v>0</v>
      </c>
      <c r="AQ1074">
        <v>0</v>
      </c>
      <c r="AR1074">
        <v>13</v>
      </c>
      <c r="AS1074">
        <v>145</v>
      </c>
      <c r="AT1074">
        <v>63</v>
      </c>
      <c r="AU1074">
        <v>365</v>
      </c>
      <c r="AV1074">
        <v>71</v>
      </c>
      <c r="AW1074">
        <v>1355</v>
      </c>
    </row>
    <row r="1075" spans="1:49" x14ac:dyDescent="0.25">
      <c r="A1075" s="1">
        <v>39629</v>
      </c>
      <c r="B1075">
        <v>4134</v>
      </c>
      <c r="C1075">
        <v>48332</v>
      </c>
      <c r="X1075">
        <v>0</v>
      </c>
      <c r="Y1075">
        <v>168</v>
      </c>
      <c r="Z1075">
        <v>0</v>
      </c>
      <c r="AA1075">
        <v>237</v>
      </c>
      <c r="AP1075">
        <v>0</v>
      </c>
      <c r="AQ1075">
        <v>0</v>
      </c>
      <c r="AR1075">
        <v>22</v>
      </c>
      <c r="AS1075">
        <v>167</v>
      </c>
      <c r="AT1075">
        <v>135</v>
      </c>
      <c r="AU1075">
        <v>450</v>
      </c>
      <c r="AV1075">
        <v>143</v>
      </c>
      <c r="AW1075">
        <v>1458</v>
      </c>
    </row>
    <row r="1076" spans="1:49" x14ac:dyDescent="0.25">
      <c r="A1076" s="1">
        <v>39630</v>
      </c>
      <c r="B1076">
        <v>5925</v>
      </c>
      <c r="C1076">
        <v>48230</v>
      </c>
      <c r="X1076">
        <v>0</v>
      </c>
      <c r="Y1076">
        <v>168</v>
      </c>
      <c r="Z1076">
        <v>0</v>
      </c>
      <c r="AA1076">
        <v>237</v>
      </c>
      <c r="AP1076">
        <v>0</v>
      </c>
      <c r="AQ1076">
        <v>0</v>
      </c>
      <c r="AR1076">
        <v>10</v>
      </c>
      <c r="AS1076">
        <v>177</v>
      </c>
      <c r="AT1076">
        <v>177</v>
      </c>
      <c r="AU1076">
        <v>464</v>
      </c>
      <c r="AV1076">
        <v>169</v>
      </c>
      <c r="AW1076">
        <v>1435</v>
      </c>
    </row>
    <row r="1077" spans="1:49" x14ac:dyDescent="0.25">
      <c r="A1077" s="1">
        <v>39631</v>
      </c>
      <c r="B1077">
        <v>3637</v>
      </c>
      <c r="C1077">
        <v>49715</v>
      </c>
      <c r="X1077">
        <v>0</v>
      </c>
      <c r="Y1077">
        <v>168</v>
      </c>
      <c r="Z1077">
        <v>0</v>
      </c>
      <c r="AA1077">
        <v>237</v>
      </c>
      <c r="AP1077">
        <v>0</v>
      </c>
      <c r="AQ1077">
        <v>0</v>
      </c>
      <c r="AR1077">
        <v>3</v>
      </c>
      <c r="AS1077">
        <v>178</v>
      </c>
      <c r="AT1077">
        <v>113</v>
      </c>
      <c r="AU1077">
        <v>372</v>
      </c>
      <c r="AV1077">
        <v>294</v>
      </c>
      <c r="AW1077">
        <v>1452</v>
      </c>
    </row>
    <row r="1078" spans="1:49" x14ac:dyDescent="0.25">
      <c r="A1078" s="1">
        <v>39632</v>
      </c>
      <c r="B1078">
        <v>1862</v>
      </c>
      <c r="C1078">
        <v>47783</v>
      </c>
      <c r="X1078">
        <v>1</v>
      </c>
      <c r="Y1078">
        <v>169</v>
      </c>
      <c r="Z1078">
        <v>1</v>
      </c>
      <c r="AA1078">
        <v>238</v>
      </c>
      <c r="AP1078">
        <v>2</v>
      </c>
      <c r="AQ1078">
        <v>2</v>
      </c>
      <c r="AR1078">
        <v>6</v>
      </c>
      <c r="AS1078">
        <v>178</v>
      </c>
      <c r="AT1078">
        <v>59</v>
      </c>
      <c r="AU1078">
        <v>311</v>
      </c>
      <c r="AV1078">
        <v>36</v>
      </c>
      <c r="AW1078">
        <v>1306</v>
      </c>
    </row>
    <row r="1079" spans="1:49" x14ac:dyDescent="0.25">
      <c r="A1079" s="1">
        <v>39636</v>
      </c>
      <c r="B1079">
        <v>3751</v>
      </c>
      <c r="C1079">
        <v>48422</v>
      </c>
      <c r="X1079">
        <v>1</v>
      </c>
      <c r="Y1079">
        <v>170</v>
      </c>
      <c r="Z1079">
        <v>0</v>
      </c>
      <c r="AA1079">
        <v>238</v>
      </c>
      <c r="AP1079">
        <v>0</v>
      </c>
      <c r="AQ1079">
        <v>2</v>
      </c>
      <c r="AR1079">
        <v>9</v>
      </c>
      <c r="AS1079">
        <v>187</v>
      </c>
      <c r="AT1079">
        <v>122</v>
      </c>
      <c r="AU1079">
        <v>408</v>
      </c>
      <c r="AV1079">
        <v>152</v>
      </c>
      <c r="AW1079">
        <v>1405</v>
      </c>
    </row>
    <row r="1080" spans="1:49" x14ac:dyDescent="0.25">
      <c r="A1080" s="1">
        <v>39637</v>
      </c>
      <c r="B1080">
        <v>3814</v>
      </c>
      <c r="C1080">
        <v>48336</v>
      </c>
      <c r="X1080">
        <v>0</v>
      </c>
      <c r="Y1080">
        <v>170</v>
      </c>
      <c r="Z1080">
        <v>0</v>
      </c>
      <c r="AA1080">
        <v>238</v>
      </c>
      <c r="AP1080">
        <v>0</v>
      </c>
      <c r="AQ1080">
        <v>2</v>
      </c>
      <c r="AR1080">
        <v>30</v>
      </c>
      <c r="AS1080">
        <v>216</v>
      </c>
      <c r="AT1080">
        <v>135</v>
      </c>
      <c r="AU1080">
        <v>436</v>
      </c>
      <c r="AV1080">
        <v>107</v>
      </c>
      <c r="AW1080">
        <v>1413</v>
      </c>
    </row>
    <row r="1081" spans="1:49" x14ac:dyDescent="0.25">
      <c r="A1081" s="1">
        <v>39638</v>
      </c>
      <c r="B1081">
        <v>2485</v>
      </c>
      <c r="C1081">
        <v>47673</v>
      </c>
      <c r="X1081">
        <v>0</v>
      </c>
      <c r="Y1081">
        <v>170</v>
      </c>
      <c r="Z1081">
        <v>0</v>
      </c>
      <c r="AA1081">
        <v>238</v>
      </c>
      <c r="AP1081">
        <v>0</v>
      </c>
      <c r="AQ1081">
        <v>2</v>
      </c>
      <c r="AR1081">
        <v>19</v>
      </c>
      <c r="AS1081">
        <v>219</v>
      </c>
      <c r="AT1081">
        <v>76</v>
      </c>
      <c r="AU1081">
        <v>291</v>
      </c>
      <c r="AV1081">
        <v>129</v>
      </c>
      <c r="AW1081">
        <v>1353</v>
      </c>
    </row>
    <row r="1082" spans="1:49" x14ac:dyDescent="0.25">
      <c r="A1082" s="1">
        <v>39639</v>
      </c>
      <c r="B1082">
        <v>4835</v>
      </c>
      <c r="C1082">
        <v>49053</v>
      </c>
      <c r="X1082">
        <v>0</v>
      </c>
      <c r="Y1082">
        <v>170</v>
      </c>
      <c r="Z1082">
        <v>0</v>
      </c>
      <c r="AA1082">
        <v>238</v>
      </c>
      <c r="AP1082">
        <v>0</v>
      </c>
      <c r="AQ1082">
        <v>2</v>
      </c>
      <c r="AR1082">
        <v>6</v>
      </c>
      <c r="AS1082">
        <v>223</v>
      </c>
      <c r="AT1082">
        <v>157</v>
      </c>
      <c r="AU1082">
        <v>396</v>
      </c>
      <c r="AV1082">
        <v>91</v>
      </c>
      <c r="AW1082">
        <v>1323</v>
      </c>
    </row>
    <row r="1083" spans="1:49" x14ac:dyDescent="0.25">
      <c r="A1083" s="1">
        <v>39640</v>
      </c>
      <c r="B1083">
        <v>8826</v>
      </c>
      <c r="C1083">
        <v>50869</v>
      </c>
      <c r="X1083">
        <v>4</v>
      </c>
      <c r="Y1083">
        <v>174</v>
      </c>
      <c r="Z1083">
        <v>0</v>
      </c>
      <c r="AA1083">
        <v>238</v>
      </c>
      <c r="AP1083">
        <v>0</v>
      </c>
      <c r="AQ1083">
        <v>2</v>
      </c>
      <c r="AR1083">
        <v>17</v>
      </c>
      <c r="AS1083">
        <v>224</v>
      </c>
      <c r="AT1083">
        <v>262</v>
      </c>
      <c r="AU1083">
        <v>430</v>
      </c>
      <c r="AV1083">
        <v>170</v>
      </c>
      <c r="AW1083">
        <v>1375</v>
      </c>
    </row>
    <row r="1084" spans="1:49" x14ac:dyDescent="0.25">
      <c r="A1084" s="1">
        <v>39643</v>
      </c>
      <c r="B1084">
        <v>6480</v>
      </c>
      <c r="C1084">
        <v>50536</v>
      </c>
      <c r="X1084">
        <v>4</v>
      </c>
      <c r="Y1084">
        <v>178</v>
      </c>
      <c r="Z1084">
        <v>0</v>
      </c>
      <c r="AA1084">
        <v>238</v>
      </c>
      <c r="AP1084">
        <v>0</v>
      </c>
      <c r="AQ1084">
        <v>2</v>
      </c>
      <c r="AR1084">
        <v>0</v>
      </c>
      <c r="AS1084">
        <v>223</v>
      </c>
      <c r="AT1084">
        <v>319</v>
      </c>
      <c r="AU1084">
        <v>525</v>
      </c>
      <c r="AV1084">
        <v>609</v>
      </c>
      <c r="AW1084">
        <v>1684</v>
      </c>
    </row>
    <row r="1085" spans="1:49" x14ac:dyDescent="0.25">
      <c r="A1085" s="1">
        <v>39644</v>
      </c>
      <c r="B1085">
        <v>11533</v>
      </c>
      <c r="C1085">
        <v>52415</v>
      </c>
      <c r="X1085">
        <v>4</v>
      </c>
      <c r="Y1085">
        <v>182</v>
      </c>
      <c r="Z1085">
        <v>0</v>
      </c>
      <c r="AA1085">
        <v>238</v>
      </c>
      <c r="AP1085">
        <v>0</v>
      </c>
      <c r="AQ1085">
        <v>2</v>
      </c>
      <c r="AR1085">
        <v>48</v>
      </c>
      <c r="AS1085">
        <v>246</v>
      </c>
      <c r="AT1085">
        <v>322</v>
      </c>
      <c r="AU1085">
        <v>536</v>
      </c>
      <c r="AV1085">
        <v>226</v>
      </c>
      <c r="AW1085">
        <v>1115</v>
      </c>
    </row>
    <row r="1086" spans="1:49" x14ac:dyDescent="0.25">
      <c r="A1086" s="1">
        <v>39645</v>
      </c>
      <c r="B1086">
        <v>3110</v>
      </c>
      <c r="C1086">
        <v>51521</v>
      </c>
      <c r="X1086">
        <v>50</v>
      </c>
      <c r="Y1086">
        <v>232</v>
      </c>
      <c r="Z1086">
        <v>0</v>
      </c>
      <c r="AA1086">
        <v>238</v>
      </c>
      <c r="AP1086">
        <v>0</v>
      </c>
      <c r="AQ1086">
        <v>2</v>
      </c>
      <c r="AR1086">
        <v>3</v>
      </c>
      <c r="AS1086">
        <v>220</v>
      </c>
      <c r="AT1086">
        <v>112</v>
      </c>
      <c r="AU1086">
        <v>360</v>
      </c>
      <c r="AV1086">
        <v>129</v>
      </c>
      <c r="AW1086">
        <v>1065</v>
      </c>
    </row>
    <row r="1087" spans="1:49" x14ac:dyDescent="0.25">
      <c r="A1087" s="1">
        <v>39646</v>
      </c>
      <c r="B1087">
        <v>4972</v>
      </c>
      <c r="C1087">
        <v>39673</v>
      </c>
      <c r="X1087">
        <v>2</v>
      </c>
      <c r="Y1087">
        <v>232</v>
      </c>
      <c r="Z1087">
        <v>0</v>
      </c>
      <c r="AA1087">
        <v>238</v>
      </c>
      <c r="AP1087">
        <v>0</v>
      </c>
      <c r="AQ1087">
        <v>2</v>
      </c>
      <c r="AR1087">
        <v>32</v>
      </c>
      <c r="AS1087">
        <v>170</v>
      </c>
      <c r="AT1087">
        <v>180</v>
      </c>
      <c r="AU1087">
        <v>402</v>
      </c>
      <c r="AV1087">
        <v>44</v>
      </c>
      <c r="AW1087">
        <v>1049</v>
      </c>
    </row>
    <row r="1088" spans="1:49" x14ac:dyDescent="0.25">
      <c r="A1088" s="1">
        <v>39647</v>
      </c>
      <c r="B1088">
        <v>1681</v>
      </c>
      <c r="C1088">
        <v>40414</v>
      </c>
      <c r="X1088">
        <v>0</v>
      </c>
      <c r="Y1088">
        <v>232</v>
      </c>
      <c r="Z1088">
        <v>0</v>
      </c>
      <c r="AA1088">
        <v>238</v>
      </c>
      <c r="AP1088">
        <v>0</v>
      </c>
      <c r="AQ1088">
        <v>2</v>
      </c>
      <c r="AR1088">
        <v>50</v>
      </c>
      <c r="AS1088">
        <v>218</v>
      </c>
      <c r="AT1088">
        <v>20</v>
      </c>
      <c r="AU1088">
        <v>347</v>
      </c>
      <c r="AV1088">
        <v>73</v>
      </c>
      <c r="AW1088">
        <v>1114</v>
      </c>
    </row>
    <row r="1089" spans="1:49" x14ac:dyDescent="0.25">
      <c r="A1089" s="1">
        <v>39650</v>
      </c>
      <c r="B1089">
        <v>1694</v>
      </c>
      <c r="C1089">
        <v>40074</v>
      </c>
      <c r="X1089">
        <v>0</v>
      </c>
      <c r="Y1089">
        <v>230</v>
      </c>
      <c r="Z1089">
        <v>0</v>
      </c>
      <c r="AA1089">
        <v>238</v>
      </c>
      <c r="AP1089">
        <v>2</v>
      </c>
      <c r="AQ1089">
        <v>2</v>
      </c>
      <c r="AR1089">
        <v>49</v>
      </c>
      <c r="AS1089">
        <v>267</v>
      </c>
      <c r="AT1089">
        <v>88</v>
      </c>
      <c r="AU1089">
        <v>358</v>
      </c>
      <c r="AV1089">
        <v>39</v>
      </c>
      <c r="AW1089">
        <v>1057</v>
      </c>
    </row>
    <row r="1090" spans="1:49" x14ac:dyDescent="0.25">
      <c r="A1090" s="1">
        <v>39651</v>
      </c>
      <c r="B1090">
        <v>2848</v>
      </c>
      <c r="C1090">
        <v>40773</v>
      </c>
      <c r="X1090">
        <v>0</v>
      </c>
      <c r="Y1090">
        <v>230</v>
      </c>
      <c r="Z1090">
        <v>0</v>
      </c>
      <c r="AA1090">
        <v>238</v>
      </c>
      <c r="AP1090">
        <v>2</v>
      </c>
      <c r="AQ1090">
        <v>4</v>
      </c>
      <c r="AR1090">
        <v>129</v>
      </c>
      <c r="AS1090">
        <v>390</v>
      </c>
      <c r="AT1090">
        <v>77</v>
      </c>
      <c r="AU1090">
        <v>384</v>
      </c>
      <c r="AV1090">
        <v>192</v>
      </c>
      <c r="AW1090">
        <v>1203</v>
      </c>
    </row>
    <row r="1091" spans="1:49" x14ac:dyDescent="0.25">
      <c r="A1091" s="1">
        <v>39652</v>
      </c>
      <c r="B1091">
        <v>4184</v>
      </c>
      <c r="C1091">
        <v>41679</v>
      </c>
      <c r="X1091">
        <v>4</v>
      </c>
      <c r="Y1091">
        <v>232</v>
      </c>
      <c r="Z1091">
        <v>0</v>
      </c>
      <c r="AA1091">
        <v>238</v>
      </c>
      <c r="AP1091">
        <v>0</v>
      </c>
      <c r="AQ1091">
        <v>2</v>
      </c>
      <c r="AR1091">
        <v>73</v>
      </c>
      <c r="AS1091">
        <v>462</v>
      </c>
      <c r="AT1091">
        <v>134</v>
      </c>
      <c r="AU1091">
        <v>448</v>
      </c>
      <c r="AV1091">
        <v>132</v>
      </c>
      <c r="AW1091">
        <v>1233</v>
      </c>
    </row>
    <row r="1092" spans="1:49" x14ac:dyDescent="0.25">
      <c r="A1092" s="1">
        <v>39653</v>
      </c>
      <c r="B1092">
        <v>1965</v>
      </c>
      <c r="C1092">
        <v>41439</v>
      </c>
      <c r="X1092">
        <v>0</v>
      </c>
      <c r="Y1092">
        <v>230</v>
      </c>
      <c r="Z1092">
        <v>0</v>
      </c>
      <c r="AA1092">
        <v>238</v>
      </c>
      <c r="AP1092">
        <v>0</v>
      </c>
      <c r="AQ1092">
        <v>2</v>
      </c>
      <c r="AR1092">
        <v>1</v>
      </c>
      <c r="AS1092">
        <v>438</v>
      </c>
      <c r="AT1092">
        <v>94</v>
      </c>
      <c r="AU1092">
        <v>322</v>
      </c>
      <c r="AV1092">
        <v>71</v>
      </c>
      <c r="AW1092">
        <v>1208</v>
      </c>
    </row>
    <row r="1093" spans="1:49" x14ac:dyDescent="0.25">
      <c r="A1093" s="1">
        <v>39654</v>
      </c>
      <c r="B1093">
        <v>2286</v>
      </c>
      <c r="C1093">
        <v>41905</v>
      </c>
      <c r="X1093">
        <v>0</v>
      </c>
      <c r="Y1093">
        <v>230</v>
      </c>
      <c r="Z1093">
        <v>0</v>
      </c>
      <c r="AA1093">
        <v>238</v>
      </c>
      <c r="AP1093">
        <v>0</v>
      </c>
      <c r="AQ1093">
        <v>2</v>
      </c>
      <c r="AR1093">
        <v>8</v>
      </c>
      <c r="AS1093">
        <v>444</v>
      </c>
      <c r="AT1093">
        <v>145</v>
      </c>
      <c r="AU1093">
        <v>377</v>
      </c>
      <c r="AV1093">
        <v>86</v>
      </c>
      <c r="AW1093">
        <v>1244</v>
      </c>
    </row>
    <row r="1094" spans="1:49" x14ac:dyDescent="0.25">
      <c r="A1094" s="1">
        <v>39657</v>
      </c>
      <c r="B1094">
        <v>1384</v>
      </c>
      <c r="C1094">
        <v>42037</v>
      </c>
      <c r="X1094">
        <v>0</v>
      </c>
      <c r="Y1094">
        <v>230</v>
      </c>
      <c r="Z1094">
        <v>0</v>
      </c>
      <c r="AA1094">
        <v>238</v>
      </c>
      <c r="AP1094">
        <v>0</v>
      </c>
      <c r="AQ1094">
        <v>2</v>
      </c>
      <c r="AR1094">
        <v>38</v>
      </c>
      <c r="AS1094">
        <v>441</v>
      </c>
      <c r="AT1094">
        <v>51</v>
      </c>
      <c r="AU1094">
        <v>329</v>
      </c>
      <c r="AV1094">
        <v>59</v>
      </c>
      <c r="AW1094">
        <v>1266</v>
      </c>
    </row>
    <row r="1095" spans="1:49" x14ac:dyDescent="0.25">
      <c r="A1095" s="1">
        <v>39658</v>
      </c>
      <c r="B1095">
        <v>2707</v>
      </c>
      <c r="C1095">
        <v>43562</v>
      </c>
      <c r="X1095">
        <v>0</v>
      </c>
      <c r="Y1095">
        <v>230</v>
      </c>
      <c r="Z1095">
        <v>0</v>
      </c>
      <c r="AA1095">
        <v>238</v>
      </c>
      <c r="AP1095">
        <v>0</v>
      </c>
      <c r="AQ1095">
        <v>2</v>
      </c>
      <c r="AR1095">
        <v>0</v>
      </c>
      <c r="AS1095">
        <v>395</v>
      </c>
      <c r="AT1095">
        <v>62</v>
      </c>
      <c r="AU1095">
        <v>349</v>
      </c>
      <c r="AV1095">
        <v>48</v>
      </c>
      <c r="AW1095">
        <v>1283</v>
      </c>
    </row>
    <row r="1096" spans="1:49" x14ac:dyDescent="0.25">
      <c r="A1096" s="1">
        <v>39659</v>
      </c>
      <c r="B1096">
        <v>3966</v>
      </c>
      <c r="C1096">
        <v>44718</v>
      </c>
      <c r="X1096">
        <v>0</v>
      </c>
      <c r="Y1096">
        <v>230</v>
      </c>
      <c r="Z1096">
        <v>74</v>
      </c>
      <c r="AA1096">
        <v>312</v>
      </c>
      <c r="AP1096">
        <v>0</v>
      </c>
      <c r="AQ1096">
        <v>2</v>
      </c>
      <c r="AR1096">
        <v>24</v>
      </c>
      <c r="AS1096">
        <v>419</v>
      </c>
      <c r="AT1096">
        <v>99</v>
      </c>
      <c r="AU1096">
        <v>436</v>
      </c>
      <c r="AV1096">
        <v>98</v>
      </c>
      <c r="AW1096">
        <v>1320</v>
      </c>
    </row>
    <row r="1097" spans="1:49" x14ac:dyDescent="0.25">
      <c r="A1097" s="1">
        <v>39660</v>
      </c>
      <c r="B1097">
        <v>1986</v>
      </c>
      <c r="C1097">
        <v>44640</v>
      </c>
      <c r="X1097">
        <v>0</v>
      </c>
      <c r="Y1097">
        <v>230</v>
      </c>
      <c r="Z1097">
        <v>0</v>
      </c>
      <c r="AA1097">
        <v>164</v>
      </c>
      <c r="AP1097">
        <v>0</v>
      </c>
      <c r="AQ1097">
        <v>2</v>
      </c>
      <c r="AR1097">
        <v>3</v>
      </c>
      <c r="AS1097">
        <v>409</v>
      </c>
      <c r="AT1097">
        <v>82</v>
      </c>
      <c r="AU1097">
        <v>406</v>
      </c>
      <c r="AV1097">
        <v>85</v>
      </c>
      <c r="AW1097">
        <v>1295</v>
      </c>
    </row>
    <row r="1098" spans="1:49" x14ac:dyDescent="0.25">
      <c r="A1098" s="1">
        <v>39661</v>
      </c>
      <c r="B1098">
        <v>1342</v>
      </c>
      <c r="C1098">
        <v>44971</v>
      </c>
      <c r="X1098">
        <v>1</v>
      </c>
      <c r="Y1098">
        <v>231</v>
      </c>
      <c r="Z1098">
        <v>0</v>
      </c>
      <c r="AA1098">
        <v>164</v>
      </c>
      <c r="AP1098">
        <v>0</v>
      </c>
      <c r="AQ1098">
        <v>2</v>
      </c>
      <c r="AR1098">
        <v>17</v>
      </c>
      <c r="AS1098">
        <v>423</v>
      </c>
      <c r="AT1098">
        <v>75</v>
      </c>
      <c r="AU1098">
        <v>398</v>
      </c>
      <c r="AV1098">
        <v>88</v>
      </c>
      <c r="AW1098">
        <v>1374</v>
      </c>
    </row>
    <row r="1099" spans="1:49" x14ac:dyDescent="0.25">
      <c r="A1099" s="1">
        <v>39664</v>
      </c>
      <c r="B1099">
        <v>3192</v>
      </c>
      <c r="C1099">
        <v>46059</v>
      </c>
      <c r="X1099">
        <v>3</v>
      </c>
      <c r="Y1099">
        <v>234</v>
      </c>
      <c r="Z1099">
        <v>0</v>
      </c>
      <c r="AA1099">
        <v>164</v>
      </c>
      <c r="AP1099">
        <v>0</v>
      </c>
      <c r="AQ1099">
        <v>2</v>
      </c>
      <c r="AR1099">
        <v>39</v>
      </c>
      <c r="AS1099">
        <v>459</v>
      </c>
      <c r="AT1099">
        <v>154</v>
      </c>
      <c r="AU1099">
        <v>476</v>
      </c>
      <c r="AV1099">
        <v>196</v>
      </c>
      <c r="AW1099">
        <v>1475</v>
      </c>
    </row>
    <row r="1100" spans="1:49" x14ac:dyDescent="0.25">
      <c r="A1100" s="1">
        <v>39665</v>
      </c>
      <c r="B1100">
        <v>3986</v>
      </c>
      <c r="C1100">
        <v>47192</v>
      </c>
      <c r="X1100">
        <v>0</v>
      </c>
      <c r="Y1100">
        <v>234</v>
      </c>
      <c r="Z1100">
        <v>0</v>
      </c>
      <c r="AA1100">
        <v>164</v>
      </c>
      <c r="AP1100">
        <v>0</v>
      </c>
      <c r="AQ1100">
        <v>2</v>
      </c>
      <c r="AR1100">
        <v>1</v>
      </c>
      <c r="AS1100">
        <v>456</v>
      </c>
      <c r="AT1100">
        <v>91</v>
      </c>
      <c r="AU1100">
        <v>499</v>
      </c>
      <c r="AV1100">
        <v>65</v>
      </c>
      <c r="AW1100">
        <v>1281</v>
      </c>
    </row>
    <row r="1101" spans="1:49" x14ac:dyDescent="0.25">
      <c r="A1101" s="1">
        <v>39666</v>
      </c>
      <c r="B1101">
        <v>6255</v>
      </c>
      <c r="C1101">
        <v>48783</v>
      </c>
      <c r="X1101">
        <v>0</v>
      </c>
      <c r="Y1101">
        <v>234</v>
      </c>
      <c r="Z1101">
        <v>0</v>
      </c>
      <c r="AA1101">
        <v>164</v>
      </c>
      <c r="AP1101">
        <v>0</v>
      </c>
      <c r="AQ1101">
        <v>2</v>
      </c>
      <c r="AR1101">
        <v>10</v>
      </c>
      <c r="AS1101">
        <v>465</v>
      </c>
      <c r="AT1101">
        <v>178</v>
      </c>
      <c r="AU1101">
        <v>557</v>
      </c>
      <c r="AV1101">
        <v>80</v>
      </c>
      <c r="AW1101">
        <v>1339</v>
      </c>
    </row>
    <row r="1102" spans="1:49" x14ac:dyDescent="0.25">
      <c r="A1102" s="1">
        <v>39667</v>
      </c>
      <c r="B1102">
        <v>10026</v>
      </c>
      <c r="C1102">
        <v>49069</v>
      </c>
      <c r="X1102">
        <v>0</v>
      </c>
      <c r="Y1102">
        <v>234</v>
      </c>
      <c r="Z1102">
        <v>0</v>
      </c>
      <c r="AA1102">
        <v>164</v>
      </c>
      <c r="AP1102">
        <v>0</v>
      </c>
      <c r="AQ1102">
        <v>2</v>
      </c>
      <c r="AR1102">
        <v>15</v>
      </c>
      <c r="AS1102">
        <v>480</v>
      </c>
      <c r="AT1102">
        <v>173</v>
      </c>
      <c r="AU1102">
        <v>592</v>
      </c>
      <c r="AV1102">
        <v>161</v>
      </c>
      <c r="AW1102">
        <v>1390</v>
      </c>
    </row>
    <row r="1103" spans="1:49" x14ac:dyDescent="0.25">
      <c r="A1103" s="1">
        <v>39668</v>
      </c>
      <c r="B1103">
        <v>4051</v>
      </c>
      <c r="C1103">
        <v>49922</v>
      </c>
      <c r="X1103">
        <v>0</v>
      </c>
      <c r="Y1103">
        <v>234</v>
      </c>
      <c r="Z1103">
        <v>50</v>
      </c>
      <c r="AA1103">
        <v>164</v>
      </c>
      <c r="AP1103">
        <v>0</v>
      </c>
      <c r="AQ1103">
        <v>2</v>
      </c>
      <c r="AR1103">
        <v>0</v>
      </c>
      <c r="AS1103">
        <v>469</v>
      </c>
      <c r="AT1103">
        <v>184</v>
      </c>
      <c r="AU1103">
        <v>692</v>
      </c>
      <c r="AV1103">
        <v>132</v>
      </c>
      <c r="AW1103">
        <v>1464</v>
      </c>
    </row>
    <row r="1104" spans="1:49" x14ac:dyDescent="0.25">
      <c r="A1104" s="1">
        <v>39671</v>
      </c>
      <c r="B1104">
        <v>4642</v>
      </c>
      <c r="C1104">
        <v>47680</v>
      </c>
      <c r="X1104">
        <v>0</v>
      </c>
      <c r="Y1104">
        <v>234</v>
      </c>
      <c r="Z1104">
        <v>0</v>
      </c>
      <c r="AA1104">
        <v>114</v>
      </c>
      <c r="AP1104">
        <v>0</v>
      </c>
      <c r="AQ1104">
        <v>2</v>
      </c>
      <c r="AR1104">
        <v>92</v>
      </c>
      <c r="AS1104">
        <v>561</v>
      </c>
      <c r="AT1104">
        <v>276</v>
      </c>
      <c r="AU1104">
        <v>771</v>
      </c>
      <c r="AV1104">
        <v>285</v>
      </c>
      <c r="AW1104">
        <v>1663</v>
      </c>
    </row>
    <row r="1105" spans="1:49" x14ac:dyDescent="0.25">
      <c r="A1105" s="1">
        <v>39672</v>
      </c>
      <c r="B1105">
        <v>3450</v>
      </c>
      <c r="C1105">
        <v>47016</v>
      </c>
      <c r="X1105">
        <v>28</v>
      </c>
      <c r="Y1105">
        <v>237</v>
      </c>
      <c r="Z1105">
        <v>0</v>
      </c>
      <c r="AA1105">
        <v>114</v>
      </c>
      <c r="AP1105">
        <v>0</v>
      </c>
      <c r="AQ1105">
        <v>2</v>
      </c>
      <c r="AR1105">
        <v>3</v>
      </c>
      <c r="AS1105">
        <v>548</v>
      </c>
      <c r="AT1105">
        <v>128</v>
      </c>
      <c r="AU1105">
        <v>563</v>
      </c>
      <c r="AV1105">
        <v>58</v>
      </c>
      <c r="AW1105">
        <v>1609</v>
      </c>
    </row>
    <row r="1106" spans="1:49" x14ac:dyDescent="0.25">
      <c r="A1106" s="1">
        <v>39673</v>
      </c>
      <c r="B1106">
        <v>3922</v>
      </c>
      <c r="C1106">
        <v>48036</v>
      </c>
      <c r="X1106">
        <v>25</v>
      </c>
      <c r="Y1106">
        <v>212</v>
      </c>
      <c r="Z1106">
        <v>0</v>
      </c>
      <c r="AA1106">
        <v>114</v>
      </c>
      <c r="AP1106">
        <v>0</v>
      </c>
      <c r="AQ1106">
        <v>2</v>
      </c>
      <c r="AR1106">
        <v>18</v>
      </c>
      <c r="AS1106">
        <v>548</v>
      </c>
      <c r="AT1106">
        <v>163</v>
      </c>
      <c r="AU1106">
        <v>615</v>
      </c>
      <c r="AV1106">
        <v>54</v>
      </c>
      <c r="AW1106">
        <v>1616</v>
      </c>
    </row>
    <row r="1107" spans="1:49" x14ac:dyDescent="0.25">
      <c r="A1107" s="1">
        <v>39674</v>
      </c>
      <c r="B1107">
        <v>4565</v>
      </c>
      <c r="C1107">
        <v>48914</v>
      </c>
      <c r="X1107">
        <v>0</v>
      </c>
      <c r="Y1107">
        <v>189</v>
      </c>
      <c r="Z1107">
        <v>0</v>
      </c>
      <c r="AA1107">
        <v>114</v>
      </c>
      <c r="AP1107">
        <v>0</v>
      </c>
      <c r="AQ1107">
        <v>2</v>
      </c>
      <c r="AR1107">
        <v>36</v>
      </c>
      <c r="AS1107">
        <v>535</v>
      </c>
      <c r="AT1107">
        <v>195</v>
      </c>
      <c r="AU1107">
        <v>606</v>
      </c>
      <c r="AV1107">
        <v>208</v>
      </c>
      <c r="AW1107">
        <v>1799</v>
      </c>
    </row>
    <row r="1108" spans="1:49" x14ac:dyDescent="0.25">
      <c r="A1108" s="1">
        <v>39675</v>
      </c>
      <c r="B1108">
        <v>6273</v>
      </c>
      <c r="C1108">
        <v>47471</v>
      </c>
      <c r="X1108">
        <v>0</v>
      </c>
      <c r="Y1108">
        <v>189</v>
      </c>
      <c r="Z1108">
        <v>0</v>
      </c>
      <c r="AA1108">
        <v>114</v>
      </c>
      <c r="AP1108">
        <v>0</v>
      </c>
      <c r="AQ1108">
        <v>2</v>
      </c>
      <c r="AR1108">
        <v>33</v>
      </c>
      <c r="AS1108">
        <v>529</v>
      </c>
      <c r="AT1108">
        <v>60</v>
      </c>
      <c r="AU1108">
        <v>555</v>
      </c>
      <c r="AV1108">
        <v>109</v>
      </c>
      <c r="AW1108">
        <v>1610</v>
      </c>
    </row>
    <row r="1109" spans="1:49" x14ac:dyDescent="0.25">
      <c r="A1109" s="1">
        <v>39678</v>
      </c>
      <c r="B1109">
        <v>3768</v>
      </c>
      <c r="C1109">
        <v>47860</v>
      </c>
      <c r="X1109">
        <v>0</v>
      </c>
      <c r="Y1109">
        <v>189</v>
      </c>
      <c r="Z1109">
        <v>0</v>
      </c>
      <c r="AA1109">
        <v>114</v>
      </c>
      <c r="AP1109">
        <v>0</v>
      </c>
      <c r="AQ1109">
        <v>2</v>
      </c>
      <c r="AR1109">
        <v>10</v>
      </c>
      <c r="AS1109">
        <v>508</v>
      </c>
      <c r="AT1109">
        <v>240</v>
      </c>
      <c r="AU1109">
        <v>696</v>
      </c>
      <c r="AV1109">
        <v>290</v>
      </c>
      <c r="AW1109">
        <v>1726</v>
      </c>
    </row>
    <row r="1110" spans="1:49" x14ac:dyDescent="0.25">
      <c r="A1110" s="1">
        <v>39679</v>
      </c>
      <c r="B1110">
        <v>7167</v>
      </c>
      <c r="C1110">
        <v>50691</v>
      </c>
      <c r="X1110">
        <v>2</v>
      </c>
      <c r="Y1110">
        <v>190</v>
      </c>
      <c r="Z1110">
        <v>0</v>
      </c>
      <c r="AA1110">
        <v>114</v>
      </c>
      <c r="AP1110">
        <v>0</v>
      </c>
      <c r="AQ1110">
        <v>2</v>
      </c>
      <c r="AR1110">
        <v>97</v>
      </c>
      <c r="AS1110">
        <v>510</v>
      </c>
      <c r="AT1110">
        <v>93</v>
      </c>
      <c r="AU1110">
        <v>663</v>
      </c>
      <c r="AV1110">
        <v>401</v>
      </c>
      <c r="AW1110">
        <v>1513</v>
      </c>
    </row>
    <row r="1111" spans="1:49" x14ac:dyDescent="0.25">
      <c r="A1111" s="1">
        <v>39680</v>
      </c>
      <c r="B1111">
        <v>3646</v>
      </c>
      <c r="C1111">
        <v>52348</v>
      </c>
      <c r="X1111">
        <v>25</v>
      </c>
      <c r="Y1111">
        <v>190</v>
      </c>
      <c r="Z1111">
        <v>0</v>
      </c>
      <c r="AA1111">
        <v>114</v>
      </c>
      <c r="AP1111">
        <v>0</v>
      </c>
      <c r="AQ1111">
        <v>2</v>
      </c>
      <c r="AR1111">
        <v>8</v>
      </c>
      <c r="AS1111">
        <v>516</v>
      </c>
      <c r="AT1111">
        <v>40</v>
      </c>
      <c r="AU1111">
        <v>631</v>
      </c>
      <c r="AV1111">
        <v>91</v>
      </c>
      <c r="AW1111">
        <v>1409</v>
      </c>
    </row>
    <row r="1112" spans="1:49" x14ac:dyDescent="0.25">
      <c r="A1112" s="1">
        <v>39681</v>
      </c>
      <c r="B1112">
        <v>3691</v>
      </c>
      <c r="C1112">
        <v>44615</v>
      </c>
      <c r="X1112">
        <v>0</v>
      </c>
      <c r="Y1112">
        <v>165</v>
      </c>
      <c r="Z1112">
        <v>0</v>
      </c>
      <c r="AA1112">
        <v>114</v>
      </c>
      <c r="AP1112">
        <v>0</v>
      </c>
      <c r="AQ1112">
        <v>2</v>
      </c>
      <c r="AR1112">
        <v>0</v>
      </c>
      <c r="AS1112">
        <v>352</v>
      </c>
      <c r="AT1112">
        <v>40</v>
      </c>
      <c r="AU1112">
        <v>478</v>
      </c>
      <c r="AV1112">
        <v>41</v>
      </c>
      <c r="AW1112">
        <v>893</v>
      </c>
    </row>
    <row r="1113" spans="1:49" x14ac:dyDescent="0.25">
      <c r="A1113" s="1">
        <v>39682</v>
      </c>
      <c r="B1113">
        <v>6167</v>
      </c>
      <c r="C1113">
        <v>49313</v>
      </c>
      <c r="X1113">
        <v>0</v>
      </c>
      <c r="Y1113">
        <v>165</v>
      </c>
      <c r="Z1113">
        <v>0</v>
      </c>
      <c r="AA1113">
        <v>114</v>
      </c>
      <c r="AP1113">
        <v>0</v>
      </c>
      <c r="AQ1113">
        <v>2</v>
      </c>
      <c r="AR1113">
        <v>0</v>
      </c>
      <c r="AS1113">
        <v>352</v>
      </c>
      <c r="AT1113">
        <v>85</v>
      </c>
      <c r="AU1113">
        <v>498</v>
      </c>
      <c r="AV1113">
        <v>64</v>
      </c>
      <c r="AW1113">
        <v>957</v>
      </c>
    </row>
    <row r="1114" spans="1:49" x14ac:dyDescent="0.25">
      <c r="A1114" s="1">
        <v>39685</v>
      </c>
      <c r="B1114">
        <v>3259</v>
      </c>
      <c r="C1114">
        <v>50833</v>
      </c>
      <c r="X1114">
        <v>0</v>
      </c>
      <c r="Y1114">
        <v>165</v>
      </c>
      <c r="Z1114">
        <v>0</v>
      </c>
      <c r="AA1114">
        <v>114</v>
      </c>
      <c r="AP1114">
        <v>0</v>
      </c>
      <c r="AQ1114">
        <v>2</v>
      </c>
      <c r="AR1114">
        <v>0</v>
      </c>
      <c r="AS1114">
        <v>352</v>
      </c>
      <c r="AT1114">
        <v>51</v>
      </c>
      <c r="AU1114">
        <v>499</v>
      </c>
      <c r="AV1114">
        <v>47</v>
      </c>
      <c r="AW1114">
        <v>889</v>
      </c>
    </row>
    <row r="1115" spans="1:49" x14ac:dyDescent="0.25">
      <c r="A1115" s="1">
        <v>39686</v>
      </c>
      <c r="B1115">
        <v>629</v>
      </c>
      <c r="C1115">
        <v>50925</v>
      </c>
      <c r="X1115">
        <v>0</v>
      </c>
      <c r="Y1115">
        <v>165</v>
      </c>
      <c r="Z1115">
        <v>0</v>
      </c>
      <c r="AA1115">
        <v>114</v>
      </c>
      <c r="AP1115">
        <v>0</v>
      </c>
      <c r="AQ1115">
        <v>2</v>
      </c>
      <c r="AR1115">
        <v>0</v>
      </c>
      <c r="AS1115">
        <v>352</v>
      </c>
      <c r="AT1115">
        <v>52</v>
      </c>
      <c r="AU1115">
        <v>476</v>
      </c>
      <c r="AV1115">
        <v>20</v>
      </c>
      <c r="AW1115">
        <v>885</v>
      </c>
    </row>
    <row r="1116" spans="1:49" x14ac:dyDescent="0.25">
      <c r="A1116" s="1">
        <v>39687</v>
      </c>
      <c r="B1116">
        <v>1260</v>
      </c>
      <c r="C1116">
        <v>51180</v>
      </c>
      <c r="X1116">
        <v>0</v>
      </c>
      <c r="Y1116">
        <v>165</v>
      </c>
      <c r="Z1116">
        <v>0</v>
      </c>
      <c r="AA1116">
        <v>114</v>
      </c>
      <c r="AP1116">
        <v>0</v>
      </c>
      <c r="AQ1116">
        <v>2</v>
      </c>
      <c r="AR1116">
        <v>5</v>
      </c>
      <c r="AS1116">
        <v>357</v>
      </c>
      <c r="AT1116">
        <v>45</v>
      </c>
      <c r="AU1116">
        <v>476</v>
      </c>
      <c r="AV1116">
        <v>39</v>
      </c>
      <c r="AW1116">
        <v>866</v>
      </c>
    </row>
    <row r="1117" spans="1:49" x14ac:dyDescent="0.25">
      <c r="A1117" s="1">
        <v>39688</v>
      </c>
      <c r="B1117">
        <v>2489</v>
      </c>
      <c r="C1117">
        <v>52543</v>
      </c>
      <c r="X1117">
        <v>0</v>
      </c>
      <c r="Y1117">
        <v>165</v>
      </c>
      <c r="Z1117">
        <v>0</v>
      </c>
      <c r="AA1117">
        <v>114</v>
      </c>
      <c r="AP1117">
        <v>0</v>
      </c>
      <c r="AQ1117">
        <v>2</v>
      </c>
      <c r="AR1117">
        <v>4</v>
      </c>
      <c r="AS1117">
        <v>361</v>
      </c>
      <c r="AT1117">
        <v>63</v>
      </c>
      <c r="AU1117">
        <v>504</v>
      </c>
      <c r="AV1117">
        <v>61</v>
      </c>
      <c r="AW1117">
        <v>864</v>
      </c>
    </row>
    <row r="1118" spans="1:49" x14ac:dyDescent="0.25">
      <c r="A1118" s="1">
        <v>39689</v>
      </c>
      <c r="B1118">
        <v>1811</v>
      </c>
      <c r="C1118">
        <v>52374</v>
      </c>
      <c r="X1118">
        <v>0</v>
      </c>
      <c r="Y1118">
        <v>165</v>
      </c>
      <c r="Z1118">
        <v>0</v>
      </c>
      <c r="AA1118">
        <v>114</v>
      </c>
      <c r="AP1118">
        <v>0</v>
      </c>
      <c r="AQ1118">
        <v>2</v>
      </c>
      <c r="AR1118">
        <v>8</v>
      </c>
      <c r="AS1118">
        <v>369</v>
      </c>
      <c r="AT1118">
        <v>86</v>
      </c>
      <c r="AU1118">
        <v>580</v>
      </c>
      <c r="AV1118">
        <v>135</v>
      </c>
      <c r="AW1118">
        <v>909</v>
      </c>
    </row>
    <row r="1119" spans="1:49" x14ac:dyDescent="0.25">
      <c r="A1119" s="1">
        <v>39693</v>
      </c>
      <c r="B1119">
        <v>1731</v>
      </c>
      <c r="C1119">
        <v>51963</v>
      </c>
      <c r="X1119">
        <v>0</v>
      </c>
      <c r="Y1119">
        <v>165</v>
      </c>
      <c r="Z1119">
        <v>0</v>
      </c>
      <c r="AA1119">
        <v>114</v>
      </c>
      <c r="AP1119">
        <v>0</v>
      </c>
      <c r="AQ1119">
        <v>2</v>
      </c>
      <c r="AR1119">
        <v>0</v>
      </c>
      <c r="AS1119">
        <v>366</v>
      </c>
      <c r="AT1119">
        <v>62</v>
      </c>
      <c r="AU1119">
        <v>535</v>
      </c>
      <c r="AV1119">
        <v>53</v>
      </c>
      <c r="AW1119">
        <v>810</v>
      </c>
    </row>
    <row r="1120" spans="1:49" x14ac:dyDescent="0.25">
      <c r="A1120" s="1">
        <v>39694</v>
      </c>
      <c r="B1120">
        <v>3098</v>
      </c>
      <c r="C1120">
        <v>52178</v>
      </c>
      <c r="X1120">
        <v>25</v>
      </c>
      <c r="Y1120">
        <v>190</v>
      </c>
      <c r="Z1120">
        <v>0</v>
      </c>
      <c r="AA1120">
        <v>114</v>
      </c>
      <c r="AP1120">
        <v>0</v>
      </c>
      <c r="AQ1120">
        <v>2</v>
      </c>
      <c r="AR1120">
        <v>16</v>
      </c>
      <c r="AS1120">
        <v>374</v>
      </c>
      <c r="AT1120">
        <v>138</v>
      </c>
      <c r="AU1120">
        <v>642</v>
      </c>
      <c r="AV1120">
        <v>169</v>
      </c>
      <c r="AW1120">
        <v>954</v>
      </c>
    </row>
    <row r="1121" spans="1:49" x14ac:dyDescent="0.25">
      <c r="A1121" s="1">
        <v>39695</v>
      </c>
      <c r="B1121">
        <v>6277</v>
      </c>
      <c r="C1121">
        <v>53596</v>
      </c>
      <c r="X1121">
        <v>4</v>
      </c>
      <c r="Y1121">
        <v>194</v>
      </c>
      <c r="Z1121">
        <v>0</v>
      </c>
      <c r="AA1121">
        <v>114</v>
      </c>
      <c r="AP1121">
        <v>0</v>
      </c>
      <c r="AQ1121">
        <v>2</v>
      </c>
      <c r="AR1121">
        <v>3</v>
      </c>
      <c r="AS1121">
        <v>374</v>
      </c>
      <c r="AT1121">
        <v>120</v>
      </c>
      <c r="AU1121">
        <v>658</v>
      </c>
      <c r="AV1121">
        <v>46</v>
      </c>
      <c r="AW1121">
        <v>830</v>
      </c>
    </row>
    <row r="1122" spans="1:49" x14ac:dyDescent="0.25">
      <c r="A1122" s="1">
        <v>39696</v>
      </c>
      <c r="B1122">
        <v>4968</v>
      </c>
      <c r="C1122">
        <v>54177</v>
      </c>
      <c r="X1122">
        <v>0</v>
      </c>
      <c r="Y1122">
        <v>194</v>
      </c>
      <c r="Z1122">
        <v>6</v>
      </c>
      <c r="AA1122">
        <v>120</v>
      </c>
      <c r="AP1122">
        <v>0</v>
      </c>
      <c r="AQ1122">
        <v>2</v>
      </c>
      <c r="AR1122">
        <v>0</v>
      </c>
      <c r="AS1122">
        <v>374</v>
      </c>
      <c r="AT1122">
        <v>261</v>
      </c>
      <c r="AU1122">
        <v>810</v>
      </c>
      <c r="AV1122">
        <v>190</v>
      </c>
      <c r="AW1122">
        <v>982</v>
      </c>
    </row>
    <row r="1123" spans="1:49" x14ac:dyDescent="0.25">
      <c r="A1123" s="1">
        <v>39699</v>
      </c>
      <c r="B1123">
        <v>5751</v>
      </c>
      <c r="C1123">
        <v>52487</v>
      </c>
      <c r="X1123">
        <v>25</v>
      </c>
      <c r="Y1123">
        <v>194</v>
      </c>
      <c r="Z1123">
        <v>25</v>
      </c>
      <c r="AA1123">
        <v>120</v>
      </c>
      <c r="AP1123">
        <v>0</v>
      </c>
      <c r="AQ1123">
        <v>2</v>
      </c>
      <c r="AR1123">
        <v>49</v>
      </c>
      <c r="AS1123">
        <v>423</v>
      </c>
      <c r="AT1123">
        <v>143</v>
      </c>
      <c r="AU1123">
        <v>846</v>
      </c>
      <c r="AV1123">
        <v>132</v>
      </c>
      <c r="AW1123">
        <v>921</v>
      </c>
    </row>
    <row r="1124" spans="1:49" x14ac:dyDescent="0.25">
      <c r="A1124" s="1">
        <v>39700</v>
      </c>
      <c r="B1124">
        <v>4108</v>
      </c>
      <c r="C1124">
        <v>53298</v>
      </c>
      <c r="X1124">
        <v>50</v>
      </c>
      <c r="Y1124">
        <v>219</v>
      </c>
      <c r="Z1124">
        <v>0</v>
      </c>
      <c r="AA1124">
        <v>95</v>
      </c>
      <c r="AP1124">
        <v>0</v>
      </c>
      <c r="AQ1124">
        <v>2</v>
      </c>
      <c r="AR1124">
        <v>17</v>
      </c>
      <c r="AS1124">
        <v>429</v>
      </c>
      <c r="AT1124">
        <v>246</v>
      </c>
      <c r="AU1124">
        <v>993</v>
      </c>
      <c r="AV1124">
        <v>58</v>
      </c>
      <c r="AW1124">
        <v>900</v>
      </c>
    </row>
    <row r="1125" spans="1:49" x14ac:dyDescent="0.25">
      <c r="A1125" s="1">
        <v>39701</v>
      </c>
      <c r="B1125">
        <v>5654</v>
      </c>
      <c r="C1125">
        <v>54991</v>
      </c>
      <c r="X1125">
        <v>0</v>
      </c>
      <c r="Y1125">
        <v>219</v>
      </c>
      <c r="Z1125">
        <v>0</v>
      </c>
      <c r="AA1125">
        <v>95</v>
      </c>
      <c r="AP1125">
        <v>1</v>
      </c>
      <c r="AQ1125">
        <v>3</v>
      </c>
      <c r="AR1125">
        <v>106</v>
      </c>
      <c r="AS1125">
        <v>441</v>
      </c>
      <c r="AT1125">
        <v>107</v>
      </c>
      <c r="AU1125">
        <v>1047</v>
      </c>
      <c r="AV1125">
        <v>113</v>
      </c>
      <c r="AW1125">
        <v>921</v>
      </c>
    </row>
    <row r="1126" spans="1:49" x14ac:dyDescent="0.25">
      <c r="A1126" s="1">
        <v>39702</v>
      </c>
      <c r="B1126">
        <v>5087</v>
      </c>
      <c r="C1126">
        <v>55535</v>
      </c>
      <c r="X1126">
        <v>14</v>
      </c>
      <c r="Y1126">
        <v>219</v>
      </c>
      <c r="Z1126">
        <v>0</v>
      </c>
      <c r="AA1126">
        <v>95</v>
      </c>
      <c r="AP1126">
        <v>0</v>
      </c>
      <c r="AQ1126">
        <v>3</v>
      </c>
      <c r="AR1126">
        <v>151</v>
      </c>
      <c r="AS1126">
        <v>341</v>
      </c>
      <c r="AT1126">
        <v>239</v>
      </c>
      <c r="AU1126">
        <v>1067</v>
      </c>
      <c r="AV1126">
        <v>65</v>
      </c>
      <c r="AW1126">
        <v>852</v>
      </c>
    </row>
    <row r="1127" spans="1:49" x14ac:dyDescent="0.25">
      <c r="A1127" s="1">
        <v>39703</v>
      </c>
      <c r="B1127">
        <v>5253</v>
      </c>
      <c r="C1127">
        <v>56667</v>
      </c>
      <c r="X1127">
        <v>0</v>
      </c>
      <c r="Y1127">
        <v>205</v>
      </c>
      <c r="Z1127">
        <v>0</v>
      </c>
      <c r="AA1127">
        <v>95</v>
      </c>
      <c r="AP1127">
        <v>0</v>
      </c>
      <c r="AQ1127">
        <v>3</v>
      </c>
      <c r="AR1127">
        <v>42</v>
      </c>
      <c r="AS1127">
        <v>277</v>
      </c>
      <c r="AT1127">
        <v>228</v>
      </c>
      <c r="AU1127">
        <v>1066</v>
      </c>
      <c r="AV1127">
        <v>93</v>
      </c>
      <c r="AW1127">
        <v>848</v>
      </c>
    </row>
    <row r="1128" spans="1:49" x14ac:dyDescent="0.25">
      <c r="A1128" s="1">
        <v>39706</v>
      </c>
      <c r="B1128">
        <v>14106</v>
      </c>
      <c r="C1128">
        <v>61260</v>
      </c>
      <c r="X1128">
        <v>5</v>
      </c>
      <c r="Y1128">
        <v>210</v>
      </c>
      <c r="Z1128">
        <v>0</v>
      </c>
      <c r="AA1128">
        <v>95</v>
      </c>
      <c r="AP1128">
        <v>1</v>
      </c>
      <c r="AQ1128">
        <v>3</v>
      </c>
      <c r="AR1128">
        <v>8</v>
      </c>
      <c r="AS1128">
        <v>283</v>
      </c>
      <c r="AT1128">
        <v>232</v>
      </c>
      <c r="AU1128">
        <v>1117</v>
      </c>
      <c r="AV1128">
        <v>41</v>
      </c>
      <c r="AW1128">
        <v>862</v>
      </c>
    </row>
    <row r="1129" spans="1:49" x14ac:dyDescent="0.25">
      <c r="A1129" s="1">
        <v>39707</v>
      </c>
      <c r="B1129">
        <v>11646</v>
      </c>
      <c r="C1129">
        <v>58815</v>
      </c>
      <c r="X1129">
        <v>2</v>
      </c>
      <c r="Y1129">
        <v>212</v>
      </c>
      <c r="Z1129">
        <v>0</v>
      </c>
      <c r="AA1129">
        <v>95</v>
      </c>
      <c r="AP1129">
        <v>0</v>
      </c>
      <c r="AQ1129">
        <v>2</v>
      </c>
      <c r="AR1129">
        <v>7</v>
      </c>
      <c r="AS1129">
        <v>282</v>
      </c>
      <c r="AT1129">
        <v>309</v>
      </c>
      <c r="AU1129">
        <v>1141</v>
      </c>
      <c r="AV1129">
        <v>136</v>
      </c>
      <c r="AW1129">
        <v>816</v>
      </c>
    </row>
    <row r="1130" spans="1:49" x14ac:dyDescent="0.25">
      <c r="A1130" s="1">
        <v>39708</v>
      </c>
      <c r="B1130">
        <v>6011</v>
      </c>
      <c r="C1130">
        <v>60291</v>
      </c>
      <c r="X1130">
        <v>33</v>
      </c>
      <c r="Y1130">
        <v>245</v>
      </c>
      <c r="Z1130">
        <v>1</v>
      </c>
      <c r="AA1130">
        <v>96</v>
      </c>
      <c r="AP1130">
        <v>0</v>
      </c>
      <c r="AQ1130">
        <v>2</v>
      </c>
      <c r="AR1130">
        <v>0</v>
      </c>
      <c r="AS1130">
        <v>282</v>
      </c>
      <c r="AT1130">
        <v>81</v>
      </c>
      <c r="AU1130">
        <v>1077</v>
      </c>
      <c r="AV1130">
        <v>11</v>
      </c>
      <c r="AW1130">
        <v>750</v>
      </c>
    </row>
    <row r="1131" spans="1:49" x14ac:dyDescent="0.25">
      <c r="A1131" s="1">
        <v>39709</v>
      </c>
      <c r="B1131">
        <v>7172</v>
      </c>
      <c r="C1131">
        <v>45294</v>
      </c>
      <c r="X1131">
        <v>67</v>
      </c>
      <c r="Y1131">
        <v>310</v>
      </c>
      <c r="Z1131">
        <v>50</v>
      </c>
      <c r="AA1131">
        <v>146</v>
      </c>
      <c r="AP1131">
        <v>2</v>
      </c>
      <c r="AQ1131">
        <v>4</v>
      </c>
      <c r="AR1131">
        <v>11</v>
      </c>
      <c r="AS1131">
        <v>130</v>
      </c>
      <c r="AT1131">
        <v>377</v>
      </c>
      <c r="AU1131">
        <v>1021</v>
      </c>
      <c r="AV1131">
        <v>40</v>
      </c>
      <c r="AW1131">
        <v>518</v>
      </c>
    </row>
    <row r="1132" spans="1:49" x14ac:dyDescent="0.25">
      <c r="A1132" s="1">
        <v>39710</v>
      </c>
      <c r="B1132">
        <v>2968</v>
      </c>
      <c r="C1132">
        <v>43398</v>
      </c>
      <c r="X1132">
        <v>108</v>
      </c>
      <c r="Y1132">
        <v>389</v>
      </c>
      <c r="Z1132">
        <v>0</v>
      </c>
      <c r="AA1132">
        <v>146</v>
      </c>
      <c r="AP1132">
        <v>0</v>
      </c>
      <c r="AQ1132">
        <v>4</v>
      </c>
      <c r="AR1132">
        <v>0</v>
      </c>
      <c r="AS1132">
        <v>130</v>
      </c>
      <c r="AT1132">
        <v>127</v>
      </c>
      <c r="AU1132">
        <v>1040</v>
      </c>
      <c r="AV1132">
        <v>160</v>
      </c>
      <c r="AW1132">
        <v>609</v>
      </c>
    </row>
    <row r="1133" spans="1:49" x14ac:dyDescent="0.25">
      <c r="A1133" s="1">
        <v>39713</v>
      </c>
      <c r="B1133">
        <v>4755</v>
      </c>
      <c r="C1133">
        <v>44462</v>
      </c>
      <c r="X1133">
        <v>22</v>
      </c>
      <c r="Y1133">
        <v>301</v>
      </c>
      <c r="Z1133">
        <v>0</v>
      </c>
      <c r="AA1133">
        <v>146</v>
      </c>
      <c r="AP1133">
        <v>0</v>
      </c>
      <c r="AQ1133">
        <v>2</v>
      </c>
      <c r="AR1133">
        <v>40</v>
      </c>
      <c r="AS1133">
        <v>130</v>
      </c>
      <c r="AT1133">
        <v>96</v>
      </c>
      <c r="AU1133">
        <v>1018</v>
      </c>
      <c r="AV1133">
        <v>9</v>
      </c>
      <c r="AW1133">
        <v>489</v>
      </c>
    </row>
    <row r="1134" spans="1:49" x14ac:dyDescent="0.25">
      <c r="A1134" s="1">
        <v>39714</v>
      </c>
      <c r="B1134">
        <v>9281</v>
      </c>
      <c r="C1134">
        <v>46664</v>
      </c>
      <c r="X1134">
        <v>3</v>
      </c>
      <c r="Y1134">
        <v>293</v>
      </c>
      <c r="Z1134">
        <v>25</v>
      </c>
      <c r="AA1134">
        <v>171</v>
      </c>
      <c r="AP1134">
        <v>0</v>
      </c>
      <c r="AQ1134">
        <v>2</v>
      </c>
      <c r="AR1134">
        <v>16</v>
      </c>
      <c r="AS1134">
        <v>139</v>
      </c>
      <c r="AT1134">
        <v>102</v>
      </c>
      <c r="AU1134">
        <v>1066</v>
      </c>
      <c r="AV1134">
        <v>60</v>
      </c>
      <c r="AW1134">
        <v>524</v>
      </c>
    </row>
    <row r="1135" spans="1:49" x14ac:dyDescent="0.25">
      <c r="A1135" s="1">
        <v>39715</v>
      </c>
      <c r="B1135">
        <v>5999</v>
      </c>
      <c r="C1135">
        <v>47682</v>
      </c>
      <c r="X1135">
        <v>10</v>
      </c>
      <c r="Y1135">
        <v>294</v>
      </c>
      <c r="Z1135">
        <v>0</v>
      </c>
      <c r="AA1135">
        <v>171</v>
      </c>
      <c r="AP1135">
        <v>0</v>
      </c>
      <c r="AQ1135">
        <v>2</v>
      </c>
      <c r="AR1135">
        <v>16</v>
      </c>
      <c r="AS1135">
        <v>131</v>
      </c>
      <c r="AT1135">
        <v>82</v>
      </c>
      <c r="AU1135">
        <v>1029</v>
      </c>
      <c r="AV1135">
        <v>30</v>
      </c>
      <c r="AW1135">
        <v>524</v>
      </c>
    </row>
    <row r="1136" spans="1:49" x14ac:dyDescent="0.25">
      <c r="A1136" s="1">
        <v>39716</v>
      </c>
      <c r="B1136">
        <v>4386</v>
      </c>
      <c r="C1136">
        <v>47500</v>
      </c>
      <c r="X1136">
        <v>0</v>
      </c>
      <c r="Y1136">
        <v>293</v>
      </c>
      <c r="Z1136">
        <v>0</v>
      </c>
      <c r="AA1136">
        <v>171</v>
      </c>
      <c r="AP1136">
        <v>0</v>
      </c>
      <c r="AQ1136">
        <v>2</v>
      </c>
      <c r="AR1136">
        <v>3</v>
      </c>
      <c r="AS1136">
        <v>128</v>
      </c>
      <c r="AT1136">
        <v>40</v>
      </c>
      <c r="AU1136">
        <v>1055</v>
      </c>
      <c r="AV1136">
        <v>83</v>
      </c>
      <c r="AW1136">
        <v>576</v>
      </c>
    </row>
    <row r="1137" spans="1:49" x14ac:dyDescent="0.25">
      <c r="A1137" s="1">
        <v>39717</v>
      </c>
      <c r="B1137">
        <v>3324</v>
      </c>
      <c r="C1137">
        <v>48254</v>
      </c>
      <c r="X1137">
        <v>20</v>
      </c>
      <c r="Y1137">
        <v>284</v>
      </c>
      <c r="Z1137">
        <v>0</v>
      </c>
      <c r="AA1137">
        <v>171</v>
      </c>
      <c r="AP1137">
        <v>1</v>
      </c>
      <c r="AQ1137">
        <v>3</v>
      </c>
      <c r="AR1137">
        <v>4</v>
      </c>
      <c r="AS1137">
        <v>132</v>
      </c>
      <c r="AT1137">
        <v>95</v>
      </c>
      <c r="AU1137">
        <v>1101</v>
      </c>
      <c r="AV1137">
        <v>15</v>
      </c>
      <c r="AW1137">
        <v>467</v>
      </c>
    </row>
    <row r="1138" spans="1:49" x14ac:dyDescent="0.25">
      <c r="A1138" s="1">
        <v>39720</v>
      </c>
      <c r="B1138">
        <v>25103</v>
      </c>
      <c r="C1138">
        <v>60734</v>
      </c>
      <c r="X1138">
        <v>2</v>
      </c>
      <c r="Y1138">
        <v>264</v>
      </c>
      <c r="Z1138">
        <v>3</v>
      </c>
      <c r="AA1138">
        <v>174</v>
      </c>
      <c r="AP1138">
        <v>1</v>
      </c>
      <c r="AQ1138">
        <v>3</v>
      </c>
      <c r="AR1138">
        <v>3</v>
      </c>
      <c r="AS1138">
        <v>131</v>
      </c>
      <c r="AT1138">
        <v>281</v>
      </c>
      <c r="AU1138">
        <v>1278</v>
      </c>
      <c r="AV1138">
        <v>131</v>
      </c>
      <c r="AW1138">
        <v>580</v>
      </c>
    </row>
    <row r="1139" spans="1:49" x14ac:dyDescent="0.25">
      <c r="A1139" s="1">
        <v>39721</v>
      </c>
      <c r="B1139">
        <v>6637</v>
      </c>
      <c r="C1139">
        <v>46927</v>
      </c>
      <c r="X1139">
        <v>18</v>
      </c>
      <c r="Y1139">
        <v>262</v>
      </c>
      <c r="Z1139">
        <v>0</v>
      </c>
      <c r="AA1139">
        <v>174</v>
      </c>
      <c r="AP1139">
        <v>0</v>
      </c>
      <c r="AQ1139">
        <v>2</v>
      </c>
      <c r="AR1139">
        <v>10</v>
      </c>
      <c r="AS1139">
        <v>141</v>
      </c>
      <c r="AT1139">
        <v>41</v>
      </c>
      <c r="AU1139">
        <v>941</v>
      </c>
      <c r="AV1139">
        <v>35</v>
      </c>
      <c r="AW1139">
        <v>596</v>
      </c>
    </row>
    <row r="1140" spans="1:49" x14ac:dyDescent="0.25">
      <c r="A1140" s="1">
        <v>39722</v>
      </c>
      <c r="B1140">
        <v>3195</v>
      </c>
      <c r="C1140">
        <v>46760</v>
      </c>
      <c r="X1140">
        <v>1</v>
      </c>
      <c r="Y1140">
        <v>245</v>
      </c>
      <c r="Z1140">
        <v>0</v>
      </c>
      <c r="AA1140">
        <v>174</v>
      </c>
      <c r="AP1140">
        <v>0</v>
      </c>
      <c r="AQ1140">
        <v>2</v>
      </c>
      <c r="AR1140">
        <v>4</v>
      </c>
      <c r="AS1140">
        <v>138</v>
      </c>
      <c r="AT1140">
        <v>26</v>
      </c>
      <c r="AU1140">
        <v>957</v>
      </c>
      <c r="AV1140">
        <v>9</v>
      </c>
      <c r="AW1140">
        <v>579</v>
      </c>
    </row>
    <row r="1141" spans="1:49" x14ac:dyDescent="0.25">
      <c r="A1141" s="1">
        <v>39723</v>
      </c>
      <c r="B1141">
        <v>5198</v>
      </c>
      <c r="C1141">
        <v>47366</v>
      </c>
      <c r="X1141">
        <v>27</v>
      </c>
      <c r="Y1141">
        <v>245</v>
      </c>
      <c r="Z1141">
        <v>50</v>
      </c>
      <c r="AA1141">
        <v>174</v>
      </c>
      <c r="AP1141">
        <v>0</v>
      </c>
      <c r="AQ1141">
        <v>2</v>
      </c>
      <c r="AR1141">
        <v>1</v>
      </c>
      <c r="AS1141">
        <v>136</v>
      </c>
      <c r="AT1141">
        <v>165</v>
      </c>
      <c r="AU1141">
        <v>1047</v>
      </c>
      <c r="AV1141">
        <v>87</v>
      </c>
      <c r="AW1141">
        <v>661</v>
      </c>
    </row>
    <row r="1142" spans="1:49" x14ac:dyDescent="0.25">
      <c r="A1142" s="1">
        <v>39724</v>
      </c>
      <c r="B1142">
        <v>3630</v>
      </c>
      <c r="C1142">
        <v>47659</v>
      </c>
      <c r="X1142">
        <v>0</v>
      </c>
      <c r="Y1142">
        <v>218</v>
      </c>
      <c r="Z1142">
        <v>0</v>
      </c>
      <c r="AA1142">
        <v>124</v>
      </c>
      <c r="AP1142">
        <v>0</v>
      </c>
      <c r="AQ1142">
        <v>2</v>
      </c>
      <c r="AR1142">
        <v>38</v>
      </c>
      <c r="AS1142">
        <v>136</v>
      </c>
      <c r="AT1142">
        <v>252</v>
      </c>
      <c r="AU1142">
        <v>1051</v>
      </c>
      <c r="AV1142">
        <v>344</v>
      </c>
      <c r="AW1142">
        <v>798</v>
      </c>
    </row>
    <row r="1143" spans="1:49" x14ac:dyDescent="0.25">
      <c r="A1143" s="1">
        <v>39727</v>
      </c>
      <c r="B1143">
        <v>7063</v>
      </c>
      <c r="C1143">
        <v>48482</v>
      </c>
      <c r="X1143">
        <v>30</v>
      </c>
      <c r="Y1143">
        <v>230</v>
      </c>
      <c r="Z1143">
        <v>13</v>
      </c>
      <c r="AA1143">
        <v>124</v>
      </c>
      <c r="AP1143">
        <v>0</v>
      </c>
      <c r="AQ1143">
        <v>2</v>
      </c>
      <c r="AR1143">
        <v>0</v>
      </c>
      <c r="AS1143">
        <v>136</v>
      </c>
      <c r="AT1143">
        <v>113</v>
      </c>
      <c r="AU1143">
        <v>989</v>
      </c>
      <c r="AV1143">
        <v>325</v>
      </c>
      <c r="AW1143">
        <v>835</v>
      </c>
    </row>
    <row r="1144" spans="1:49" x14ac:dyDescent="0.25">
      <c r="A1144" s="1">
        <v>39728</v>
      </c>
      <c r="B1144">
        <v>5993</v>
      </c>
      <c r="C1144">
        <v>50194</v>
      </c>
      <c r="X1144">
        <v>6</v>
      </c>
      <c r="Y1144">
        <v>212</v>
      </c>
      <c r="Z1144">
        <v>0</v>
      </c>
      <c r="AA1144">
        <v>111</v>
      </c>
      <c r="AP1144">
        <v>0</v>
      </c>
      <c r="AQ1144">
        <v>2</v>
      </c>
      <c r="AR1144">
        <v>7</v>
      </c>
      <c r="AS1144">
        <v>238</v>
      </c>
      <c r="AT1144">
        <v>134</v>
      </c>
      <c r="AU1144">
        <v>997</v>
      </c>
      <c r="AV1144">
        <v>137</v>
      </c>
      <c r="AW1144">
        <v>752</v>
      </c>
    </row>
    <row r="1145" spans="1:49" x14ac:dyDescent="0.25">
      <c r="A1145" s="1">
        <v>39729</v>
      </c>
      <c r="B1145">
        <v>6870</v>
      </c>
      <c r="C1145">
        <v>50837</v>
      </c>
      <c r="X1145">
        <v>33</v>
      </c>
      <c r="Y1145">
        <v>219</v>
      </c>
      <c r="Z1145">
        <v>0</v>
      </c>
      <c r="AA1145">
        <v>111</v>
      </c>
      <c r="AP1145">
        <v>0</v>
      </c>
      <c r="AQ1145">
        <v>2</v>
      </c>
      <c r="AR1145">
        <v>2</v>
      </c>
      <c r="AS1145">
        <v>128</v>
      </c>
      <c r="AT1145">
        <v>229</v>
      </c>
      <c r="AU1145">
        <v>499</v>
      </c>
      <c r="AV1145">
        <v>151</v>
      </c>
      <c r="AW1145">
        <v>353</v>
      </c>
    </row>
    <row r="1146" spans="1:49" x14ac:dyDescent="0.25">
      <c r="A1146" s="1">
        <v>39730</v>
      </c>
      <c r="B1146">
        <v>8534</v>
      </c>
      <c r="C1146">
        <v>53858</v>
      </c>
      <c r="X1146">
        <v>4</v>
      </c>
      <c r="Y1146">
        <v>219</v>
      </c>
      <c r="Z1146">
        <v>1</v>
      </c>
      <c r="AA1146">
        <v>111</v>
      </c>
      <c r="AP1146">
        <v>0</v>
      </c>
      <c r="AQ1146">
        <v>2</v>
      </c>
      <c r="AR1146">
        <v>6</v>
      </c>
      <c r="AS1146">
        <v>134</v>
      </c>
      <c r="AT1146">
        <v>218</v>
      </c>
      <c r="AU1146">
        <v>648</v>
      </c>
      <c r="AV1146">
        <v>44</v>
      </c>
      <c r="AW1146">
        <v>376</v>
      </c>
    </row>
    <row r="1147" spans="1:49" x14ac:dyDescent="0.25">
      <c r="A1147" s="1">
        <v>39731</v>
      </c>
      <c r="B1147">
        <v>7507</v>
      </c>
      <c r="C1147">
        <v>55228</v>
      </c>
      <c r="X1147">
        <v>59</v>
      </c>
      <c r="Y1147">
        <v>219</v>
      </c>
      <c r="Z1147">
        <v>29</v>
      </c>
      <c r="AA1147">
        <v>111</v>
      </c>
      <c r="AP1147">
        <v>0</v>
      </c>
      <c r="AQ1147">
        <v>2</v>
      </c>
      <c r="AR1147">
        <v>10</v>
      </c>
      <c r="AS1147">
        <v>144</v>
      </c>
      <c r="AT1147">
        <v>114</v>
      </c>
      <c r="AU1147">
        <v>754</v>
      </c>
      <c r="AV1147">
        <v>42</v>
      </c>
      <c r="AW1147">
        <v>418</v>
      </c>
    </row>
    <row r="1148" spans="1:49" x14ac:dyDescent="0.25">
      <c r="A1148" s="1">
        <v>39734</v>
      </c>
      <c r="B1148">
        <v>5939</v>
      </c>
      <c r="C1148">
        <v>54824</v>
      </c>
      <c r="X1148">
        <v>20</v>
      </c>
      <c r="Y1148">
        <v>219</v>
      </c>
      <c r="Z1148">
        <v>0</v>
      </c>
      <c r="AA1148">
        <v>81</v>
      </c>
      <c r="AP1148">
        <v>0</v>
      </c>
      <c r="AQ1148">
        <v>2</v>
      </c>
      <c r="AR1148">
        <v>14</v>
      </c>
      <c r="AS1148">
        <v>146</v>
      </c>
      <c r="AT1148">
        <v>231</v>
      </c>
      <c r="AU1148">
        <v>634</v>
      </c>
      <c r="AV1148">
        <v>121</v>
      </c>
      <c r="AW1148">
        <v>539</v>
      </c>
    </row>
    <row r="1149" spans="1:49" x14ac:dyDescent="0.25">
      <c r="A1149" s="1">
        <v>39735</v>
      </c>
      <c r="B1149">
        <v>3855</v>
      </c>
      <c r="C1149">
        <v>53676</v>
      </c>
      <c r="X1149">
        <v>0</v>
      </c>
      <c r="Y1149">
        <v>111</v>
      </c>
      <c r="Z1149">
        <v>0</v>
      </c>
      <c r="AA1149">
        <v>81</v>
      </c>
      <c r="AP1149">
        <v>0</v>
      </c>
      <c r="AQ1149">
        <v>2</v>
      </c>
      <c r="AR1149">
        <v>3</v>
      </c>
      <c r="AS1149">
        <v>147</v>
      </c>
      <c r="AT1149">
        <v>82</v>
      </c>
      <c r="AU1149">
        <v>742</v>
      </c>
      <c r="AV1149">
        <v>114</v>
      </c>
      <c r="AW1149">
        <v>530</v>
      </c>
    </row>
    <row r="1150" spans="1:49" x14ac:dyDescent="0.25">
      <c r="A1150" s="1">
        <v>39736</v>
      </c>
      <c r="B1150">
        <v>5061</v>
      </c>
      <c r="C1150">
        <v>53954</v>
      </c>
      <c r="X1150">
        <v>0</v>
      </c>
      <c r="Y1150">
        <v>111</v>
      </c>
      <c r="Z1150">
        <v>0</v>
      </c>
      <c r="AA1150">
        <v>81</v>
      </c>
      <c r="AP1150">
        <v>0</v>
      </c>
      <c r="AQ1150">
        <v>2</v>
      </c>
      <c r="AR1150">
        <v>3</v>
      </c>
      <c r="AS1150">
        <v>148</v>
      </c>
      <c r="AT1150">
        <v>40</v>
      </c>
      <c r="AU1150">
        <v>724</v>
      </c>
      <c r="AV1150">
        <v>21</v>
      </c>
      <c r="AW1150">
        <v>438</v>
      </c>
    </row>
    <row r="1151" spans="1:49" x14ac:dyDescent="0.25">
      <c r="A1151" s="1">
        <v>39737</v>
      </c>
      <c r="B1151">
        <v>7916</v>
      </c>
      <c r="C1151">
        <v>55213</v>
      </c>
      <c r="X1151">
        <v>21</v>
      </c>
      <c r="Y1151">
        <v>115</v>
      </c>
      <c r="Z1151">
        <v>25</v>
      </c>
      <c r="AA1151">
        <v>81</v>
      </c>
      <c r="AP1151">
        <v>0</v>
      </c>
      <c r="AQ1151">
        <v>2</v>
      </c>
      <c r="AR1151">
        <v>3</v>
      </c>
      <c r="AS1151">
        <v>151</v>
      </c>
      <c r="AT1151">
        <v>29</v>
      </c>
      <c r="AU1151">
        <v>713</v>
      </c>
      <c r="AV1151">
        <v>29</v>
      </c>
      <c r="AW1151">
        <v>447</v>
      </c>
    </row>
    <row r="1152" spans="1:49" x14ac:dyDescent="0.25">
      <c r="A1152" s="1">
        <v>39738</v>
      </c>
      <c r="B1152">
        <v>6796</v>
      </c>
      <c r="C1152">
        <v>56211</v>
      </c>
      <c r="X1152">
        <v>0</v>
      </c>
      <c r="Y1152">
        <v>111</v>
      </c>
      <c r="Z1152">
        <v>0</v>
      </c>
      <c r="AA1152">
        <v>81</v>
      </c>
      <c r="AP1152">
        <v>0</v>
      </c>
      <c r="AQ1152">
        <v>2</v>
      </c>
      <c r="AR1152">
        <v>3</v>
      </c>
      <c r="AS1152">
        <v>151</v>
      </c>
      <c r="AT1152">
        <v>62</v>
      </c>
      <c r="AU1152">
        <v>716</v>
      </c>
      <c r="AV1152">
        <v>6</v>
      </c>
      <c r="AW1152">
        <v>453</v>
      </c>
    </row>
    <row r="1153" spans="1:49" x14ac:dyDescent="0.25">
      <c r="A1153" s="1">
        <v>39741</v>
      </c>
      <c r="B1153">
        <v>7206</v>
      </c>
      <c r="C1153">
        <v>55876</v>
      </c>
      <c r="X1153">
        <v>0</v>
      </c>
      <c r="Y1153">
        <v>90</v>
      </c>
      <c r="Z1153">
        <v>0</v>
      </c>
      <c r="AA1153">
        <v>56</v>
      </c>
      <c r="AP1153">
        <v>0</v>
      </c>
      <c r="AQ1153">
        <v>2</v>
      </c>
      <c r="AR1153">
        <v>2</v>
      </c>
      <c r="AS1153">
        <v>150</v>
      </c>
      <c r="AT1153">
        <v>36</v>
      </c>
      <c r="AU1153">
        <v>701</v>
      </c>
      <c r="AV1153">
        <v>35</v>
      </c>
      <c r="AW1153">
        <v>412</v>
      </c>
    </row>
    <row r="1154" spans="1:49" x14ac:dyDescent="0.25">
      <c r="A1154" s="1">
        <v>39742</v>
      </c>
      <c r="B1154">
        <v>9355</v>
      </c>
      <c r="C1154">
        <v>57640</v>
      </c>
      <c r="X1154">
        <v>0</v>
      </c>
      <c r="Y1154">
        <v>90</v>
      </c>
      <c r="Z1154">
        <v>0</v>
      </c>
      <c r="AA1154">
        <v>56</v>
      </c>
      <c r="AP1154">
        <v>0</v>
      </c>
      <c r="AQ1154">
        <v>2</v>
      </c>
      <c r="AR1154">
        <v>0</v>
      </c>
      <c r="AS1154">
        <v>146</v>
      </c>
      <c r="AT1154">
        <v>36</v>
      </c>
      <c r="AU1154">
        <v>707</v>
      </c>
      <c r="AV1154">
        <v>105</v>
      </c>
      <c r="AW1154">
        <v>448</v>
      </c>
    </row>
    <row r="1155" spans="1:49" x14ac:dyDescent="0.25">
      <c r="A1155" s="1">
        <v>39743</v>
      </c>
      <c r="B1155">
        <v>3461</v>
      </c>
      <c r="C1155">
        <v>56386</v>
      </c>
      <c r="X1155">
        <v>0</v>
      </c>
      <c r="Y1155">
        <v>90</v>
      </c>
      <c r="Z1155">
        <v>0</v>
      </c>
      <c r="AA1155">
        <v>56</v>
      </c>
      <c r="AP1155">
        <v>0</v>
      </c>
      <c r="AQ1155">
        <v>2</v>
      </c>
      <c r="AR1155">
        <v>2</v>
      </c>
      <c r="AS1155">
        <v>148</v>
      </c>
      <c r="AT1155">
        <v>21</v>
      </c>
      <c r="AU1155">
        <v>686</v>
      </c>
      <c r="AV1155">
        <v>16</v>
      </c>
      <c r="AW1155">
        <v>273</v>
      </c>
    </row>
    <row r="1156" spans="1:49" x14ac:dyDescent="0.25">
      <c r="A1156" s="1">
        <v>39744</v>
      </c>
      <c r="B1156">
        <v>4201</v>
      </c>
      <c r="C1156">
        <v>41585</v>
      </c>
      <c r="X1156">
        <v>0</v>
      </c>
      <c r="Y1156">
        <v>90</v>
      </c>
      <c r="Z1156">
        <v>0</v>
      </c>
      <c r="AA1156">
        <v>56</v>
      </c>
      <c r="AP1156">
        <v>0</v>
      </c>
      <c r="AQ1156">
        <v>2</v>
      </c>
      <c r="AR1156">
        <v>0</v>
      </c>
      <c r="AS1156">
        <v>134</v>
      </c>
      <c r="AT1156">
        <v>46</v>
      </c>
      <c r="AU1156">
        <v>647</v>
      </c>
      <c r="AV1156">
        <v>10</v>
      </c>
      <c r="AW1156">
        <v>139</v>
      </c>
    </row>
    <row r="1157" spans="1:49" x14ac:dyDescent="0.25">
      <c r="A1157" s="1">
        <v>39745</v>
      </c>
      <c r="B1157">
        <v>3948</v>
      </c>
      <c r="C1157">
        <v>42032</v>
      </c>
      <c r="X1157">
        <v>0</v>
      </c>
      <c r="Y1157">
        <v>90</v>
      </c>
      <c r="Z1157">
        <v>0</v>
      </c>
      <c r="AA1157">
        <v>56</v>
      </c>
      <c r="AP1157">
        <v>0</v>
      </c>
      <c r="AQ1157">
        <v>2</v>
      </c>
      <c r="AR1157">
        <v>0</v>
      </c>
      <c r="AS1157">
        <v>134</v>
      </c>
      <c r="AT1157">
        <v>10</v>
      </c>
      <c r="AU1157">
        <v>571</v>
      </c>
      <c r="AV1157">
        <v>0</v>
      </c>
      <c r="AW1157">
        <v>129</v>
      </c>
    </row>
    <row r="1158" spans="1:49" x14ac:dyDescent="0.25">
      <c r="A1158" s="1">
        <v>39748</v>
      </c>
      <c r="B1158">
        <v>4532</v>
      </c>
      <c r="C1158">
        <v>43325</v>
      </c>
      <c r="X1158">
        <v>1</v>
      </c>
      <c r="Y1158">
        <v>90</v>
      </c>
      <c r="Z1158">
        <v>0</v>
      </c>
      <c r="AA1158">
        <v>56</v>
      </c>
      <c r="AP1158">
        <v>0</v>
      </c>
      <c r="AQ1158">
        <v>2</v>
      </c>
      <c r="AR1158">
        <v>2</v>
      </c>
      <c r="AS1158">
        <v>136</v>
      </c>
      <c r="AT1158">
        <v>33</v>
      </c>
      <c r="AU1158">
        <v>596</v>
      </c>
      <c r="AV1158">
        <v>0</v>
      </c>
      <c r="AW1158">
        <v>129</v>
      </c>
    </row>
    <row r="1159" spans="1:49" x14ac:dyDescent="0.25">
      <c r="A1159" s="1">
        <v>39749</v>
      </c>
      <c r="B1159">
        <v>4002</v>
      </c>
      <c r="C1159">
        <v>43740</v>
      </c>
      <c r="X1159">
        <v>0</v>
      </c>
      <c r="Y1159">
        <v>90</v>
      </c>
      <c r="Z1159">
        <v>0</v>
      </c>
      <c r="AA1159">
        <v>56</v>
      </c>
      <c r="AP1159">
        <v>0</v>
      </c>
      <c r="AQ1159">
        <v>2</v>
      </c>
      <c r="AR1159">
        <v>0</v>
      </c>
      <c r="AS1159">
        <v>24</v>
      </c>
      <c r="AT1159">
        <v>51</v>
      </c>
      <c r="AU1159">
        <v>596</v>
      </c>
      <c r="AV1159">
        <v>0</v>
      </c>
      <c r="AW1159">
        <v>99</v>
      </c>
    </row>
    <row r="1160" spans="1:49" x14ac:dyDescent="0.25">
      <c r="A1160" s="1">
        <v>39750</v>
      </c>
      <c r="B1160">
        <v>2890</v>
      </c>
      <c r="C1160">
        <v>43676</v>
      </c>
      <c r="X1160">
        <v>0</v>
      </c>
      <c r="Y1160">
        <v>90</v>
      </c>
      <c r="Z1160">
        <v>0</v>
      </c>
      <c r="AA1160">
        <v>56</v>
      </c>
      <c r="AP1160">
        <v>0</v>
      </c>
      <c r="AQ1160">
        <v>2</v>
      </c>
      <c r="AR1160">
        <v>0</v>
      </c>
      <c r="AS1160">
        <v>24</v>
      </c>
      <c r="AT1160">
        <v>30</v>
      </c>
      <c r="AU1160">
        <v>517</v>
      </c>
      <c r="AV1160">
        <v>5</v>
      </c>
      <c r="AW1160">
        <v>99</v>
      </c>
    </row>
    <row r="1161" spans="1:49" x14ac:dyDescent="0.25">
      <c r="A1161" s="1">
        <v>39751</v>
      </c>
      <c r="B1161">
        <v>1739</v>
      </c>
      <c r="C1161">
        <v>42961</v>
      </c>
      <c r="X1161">
        <v>0</v>
      </c>
      <c r="Y1161">
        <v>90</v>
      </c>
      <c r="Z1161">
        <v>0</v>
      </c>
      <c r="AA1161">
        <v>56</v>
      </c>
      <c r="AP1161">
        <v>0</v>
      </c>
      <c r="AQ1161">
        <v>2</v>
      </c>
      <c r="AR1161">
        <v>0</v>
      </c>
      <c r="AS1161">
        <v>24</v>
      </c>
      <c r="AT1161">
        <v>22</v>
      </c>
      <c r="AU1161">
        <v>539</v>
      </c>
      <c r="AV1161">
        <v>0</v>
      </c>
      <c r="AW1161">
        <v>99</v>
      </c>
    </row>
    <row r="1162" spans="1:49" x14ac:dyDescent="0.25">
      <c r="A1162" s="1">
        <v>39752</v>
      </c>
      <c r="B1162">
        <v>1395</v>
      </c>
      <c r="C1162">
        <v>42622</v>
      </c>
      <c r="X1162">
        <v>0</v>
      </c>
      <c r="Y1162">
        <v>90</v>
      </c>
      <c r="Z1162">
        <v>0</v>
      </c>
      <c r="AA1162">
        <v>56</v>
      </c>
      <c r="AP1162">
        <v>0</v>
      </c>
      <c r="AQ1162">
        <v>2</v>
      </c>
      <c r="AR1162">
        <v>2</v>
      </c>
      <c r="AS1162">
        <v>26</v>
      </c>
      <c r="AT1162">
        <v>1</v>
      </c>
      <c r="AU1162">
        <v>436</v>
      </c>
      <c r="AV1162">
        <v>4</v>
      </c>
      <c r="AW1162">
        <v>103</v>
      </c>
    </row>
    <row r="1163" spans="1:49" x14ac:dyDescent="0.25">
      <c r="A1163" s="1">
        <v>39755</v>
      </c>
      <c r="B1163">
        <v>1967</v>
      </c>
      <c r="C1163">
        <v>43241</v>
      </c>
      <c r="X1163">
        <v>0</v>
      </c>
      <c r="Y1163">
        <v>90</v>
      </c>
      <c r="Z1163">
        <v>0</v>
      </c>
      <c r="AA1163">
        <v>56</v>
      </c>
      <c r="AP1163">
        <v>0</v>
      </c>
      <c r="AQ1163">
        <v>2</v>
      </c>
      <c r="AR1163">
        <v>0</v>
      </c>
      <c r="AS1163">
        <v>26</v>
      </c>
      <c r="AT1163">
        <v>3</v>
      </c>
      <c r="AU1163">
        <v>437</v>
      </c>
      <c r="AV1163">
        <v>0</v>
      </c>
      <c r="AW1163">
        <v>95</v>
      </c>
    </row>
    <row r="1164" spans="1:49" x14ac:dyDescent="0.25">
      <c r="A1164" s="1">
        <v>39756</v>
      </c>
      <c r="B1164">
        <v>3170</v>
      </c>
      <c r="C1164">
        <v>43723</v>
      </c>
      <c r="X1164">
        <v>0</v>
      </c>
      <c r="Y1164">
        <v>90</v>
      </c>
      <c r="Z1164">
        <v>0</v>
      </c>
      <c r="AA1164">
        <v>56</v>
      </c>
      <c r="AP1164">
        <v>0</v>
      </c>
      <c r="AQ1164">
        <v>2</v>
      </c>
      <c r="AR1164">
        <v>4</v>
      </c>
      <c r="AS1164">
        <v>26</v>
      </c>
      <c r="AT1164">
        <v>31</v>
      </c>
      <c r="AU1164">
        <v>466</v>
      </c>
      <c r="AV1164">
        <v>0</v>
      </c>
      <c r="AW1164">
        <v>95</v>
      </c>
    </row>
    <row r="1165" spans="1:49" x14ac:dyDescent="0.25">
      <c r="A1165" s="1">
        <v>39757</v>
      </c>
      <c r="B1165">
        <v>1935</v>
      </c>
      <c r="C1165">
        <v>43088</v>
      </c>
      <c r="X1165">
        <v>0</v>
      </c>
      <c r="Y1165">
        <v>90</v>
      </c>
      <c r="Z1165">
        <v>0</v>
      </c>
      <c r="AA1165">
        <v>56</v>
      </c>
      <c r="AP1165">
        <v>0</v>
      </c>
      <c r="AQ1165">
        <v>2</v>
      </c>
      <c r="AR1165">
        <v>3</v>
      </c>
      <c r="AS1165">
        <v>29</v>
      </c>
      <c r="AT1165">
        <v>27</v>
      </c>
      <c r="AU1165">
        <v>422</v>
      </c>
      <c r="AV1165">
        <v>0</v>
      </c>
      <c r="AW1165">
        <v>95</v>
      </c>
    </row>
    <row r="1166" spans="1:49" x14ac:dyDescent="0.25">
      <c r="A1166" s="1">
        <v>39758</v>
      </c>
      <c r="B1166">
        <v>4679</v>
      </c>
      <c r="C1166">
        <v>45435</v>
      </c>
      <c r="X1166">
        <v>1</v>
      </c>
      <c r="Y1166">
        <v>90</v>
      </c>
      <c r="Z1166">
        <v>0</v>
      </c>
      <c r="AA1166">
        <v>56</v>
      </c>
      <c r="AP1166">
        <v>0</v>
      </c>
      <c r="AQ1166">
        <v>2</v>
      </c>
      <c r="AR1166">
        <v>2</v>
      </c>
      <c r="AS1166">
        <v>31</v>
      </c>
      <c r="AT1166">
        <v>0</v>
      </c>
      <c r="AU1166">
        <v>398</v>
      </c>
      <c r="AV1166">
        <v>0</v>
      </c>
      <c r="AW1166">
        <v>95</v>
      </c>
    </row>
    <row r="1167" spans="1:49" x14ac:dyDescent="0.25">
      <c r="A1167" s="1">
        <v>39759</v>
      </c>
      <c r="B1167">
        <v>2402</v>
      </c>
      <c r="C1167">
        <v>45435</v>
      </c>
      <c r="X1167">
        <v>0</v>
      </c>
      <c r="Y1167">
        <v>89</v>
      </c>
      <c r="Z1167">
        <v>0</v>
      </c>
      <c r="AA1167">
        <v>56</v>
      </c>
      <c r="AP1167">
        <v>0</v>
      </c>
      <c r="AQ1167">
        <v>2</v>
      </c>
      <c r="AR1167">
        <v>1</v>
      </c>
      <c r="AS1167">
        <v>31</v>
      </c>
      <c r="AT1167">
        <v>20</v>
      </c>
      <c r="AU1167">
        <v>418</v>
      </c>
      <c r="AV1167">
        <v>0</v>
      </c>
      <c r="AW1167">
        <v>95</v>
      </c>
    </row>
    <row r="1168" spans="1:49" x14ac:dyDescent="0.25">
      <c r="A1168" s="1">
        <v>39762</v>
      </c>
      <c r="B1168">
        <v>1322</v>
      </c>
      <c r="C1168">
        <v>44435</v>
      </c>
      <c r="X1168">
        <v>0</v>
      </c>
      <c r="Y1168">
        <v>89</v>
      </c>
      <c r="Z1168">
        <v>0</v>
      </c>
      <c r="AA1168">
        <v>56</v>
      </c>
      <c r="AP1168">
        <v>0</v>
      </c>
      <c r="AQ1168">
        <v>2</v>
      </c>
      <c r="AR1168">
        <v>2</v>
      </c>
      <c r="AS1168">
        <v>33</v>
      </c>
      <c r="AT1168">
        <v>43</v>
      </c>
      <c r="AU1168">
        <v>431</v>
      </c>
      <c r="AV1168">
        <v>1</v>
      </c>
      <c r="AW1168">
        <v>96</v>
      </c>
    </row>
    <row r="1169" spans="1:49" x14ac:dyDescent="0.25">
      <c r="A1169" s="1">
        <v>39763</v>
      </c>
      <c r="B1169">
        <v>1910</v>
      </c>
      <c r="C1169">
        <v>44573</v>
      </c>
      <c r="X1169">
        <v>0</v>
      </c>
      <c r="Y1169">
        <v>89</v>
      </c>
      <c r="Z1169">
        <v>0</v>
      </c>
      <c r="AA1169">
        <v>56</v>
      </c>
      <c r="AP1169">
        <v>0</v>
      </c>
      <c r="AQ1169">
        <v>2</v>
      </c>
      <c r="AR1169">
        <v>0</v>
      </c>
      <c r="AS1169">
        <v>32</v>
      </c>
      <c r="AT1169">
        <v>48</v>
      </c>
      <c r="AU1169">
        <v>413</v>
      </c>
      <c r="AV1169">
        <v>0</v>
      </c>
      <c r="AW1169">
        <v>95</v>
      </c>
    </row>
    <row r="1170" spans="1:49" x14ac:dyDescent="0.25">
      <c r="A1170" s="1">
        <v>39764</v>
      </c>
      <c r="B1170">
        <v>1909</v>
      </c>
      <c r="C1170">
        <v>44944</v>
      </c>
      <c r="X1170">
        <v>0</v>
      </c>
      <c r="Y1170">
        <v>89</v>
      </c>
      <c r="Z1170">
        <v>0</v>
      </c>
      <c r="AA1170">
        <v>56</v>
      </c>
      <c r="AP1170">
        <v>0</v>
      </c>
      <c r="AQ1170">
        <v>2</v>
      </c>
      <c r="AR1170">
        <v>6</v>
      </c>
      <c r="AS1170">
        <v>36</v>
      </c>
      <c r="AT1170">
        <v>20</v>
      </c>
      <c r="AU1170">
        <v>397</v>
      </c>
      <c r="AV1170">
        <v>0</v>
      </c>
      <c r="AW1170">
        <v>95</v>
      </c>
    </row>
    <row r="1171" spans="1:49" x14ac:dyDescent="0.25">
      <c r="A1171" s="1">
        <v>39765</v>
      </c>
      <c r="B1171">
        <v>3974</v>
      </c>
      <c r="C1171">
        <v>46163</v>
      </c>
      <c r="X1171">
        <v>0</v>
      </c>
      <c r="Y1171">
        <v>89</v>
      </c>
      <c r="Z1171">
        <v>0</v>
      </c>
      <c r="AA1171">
        <v>56</v>
      </c>
      <c r="AP1171">
        <v>0</v>
      </c>
      <c r="AQ1171">
        <v>2</v>
      </c>
      <c r="AR1171">
        <v>2</v>
      </c>
      <c r="AS1171">
        <v>36</v>
      </c>
      <c r="AT1171">
        <v>20</v>
      </c>
      <c r="AU1171">
        <v>377</v>
      </c>
      <c r="AV1171">
        <v>0</v>
      </c>
      <c r="AW1171">
        <v>95</v>
      </c>
    </row>
    <row r="1172" spans="1:49" x14ac:dyDescent="0.25">
      <c r="A1172" s="1">
        <v>39766</v>
      </c>
      <c r="B1172">
        <v>3256</v>
      </c>
      <c r="C1172">
        <v>45775</v>
      </c>
      <c r="X1172">
        <v>0</v>
      </c>
      <c r="Y1172">
        <v>89</v>
      </c>
      <c r="Z1172">
        <v>0</v>
      </c>
      <c r="AA1172">
        <v>56</v>
      </c>
      <c r="AP1172">
        <v>0</v>
      </c>
      <c r="AQ1172">
        <v>2</v>
      </c>
      <c r="AR1172">
        <v>0</v>
      </c>
      <c r="AS1172">
        <v>36</v>
      </c>
      <c r="AT1172">
        <v>2</v>
      </c>
      <c r="AU1172">
        <v>359</v>
      </c>
      <c r="AV1172">
        <v>6</v>
      </c>
      <c r="AW1172">
        <v>82</v>
      </c>
    </row>
    <row r="1173" spans="1:49" x14ac:dyDescent="0.25">
      <c r="A1173" s="1">
        <v>39769</v>
      </c>
      <c r="B1173">
        <v>4339</v>
      </c>
      <c r="C1173">
        <v>47475</v>
      </c>
      <c r="X1173">
        <v>0</v>
      </c>
      <c r="Y1173">
        <v>89</v>
      </c>
      <c r="Z1173">
        <v>0</v>
      </c>
      <c r="AA1173">
        <v>56</v>
      </c>
      <c r="AP1173">
        <v>0</v>
      </c>
      <c r="AQ1173">
        <v>2</v>
      </c>
      <c r="AR1173">
        <v>0</v>
      </c>
      <c r="AS1173">
        <v>36</v>
      </c>
      <c r="AT1173">
        <v>25</v>
      </c>
      <c r="AU1173">
        <v>383</v>
      </c>
      <c r="AV1173">
        <v>10</v>
      </c>
      <c r="AW1173">
        <v>92</v>
      </c>
    </row>
    <row r="1174" spans="1:49" x14ac:dyDescent="0.25">
      <c r="A1174" s="1">
        <v>39770</v>
      </c>
      <c r="B1174">
        <v>6288</v>
      </c>
      <c r="C1174">
        <v>49611</v>
      </c>
      <c r="X1174">
        <v>0</v>
      </c>
      <c r="Y1174">
        <v>89</v>
      </c>
      <c r="Z1174">
        <v>0</v>
      </c>
      <c r="AA1174">
        <v>56</v>
      </c>
      <c r="AP1174">
        <v>0</v>
      </c>
      <c r="AQ1174">
        <v>2</v>
      </c>
      <c r="AR1174">
        <v>2</v>
      </c>
      <c r="AS1174">
        <v>38</v>
      </c>
      <c r="AT1174">
        <v>2</v>
      </c>
      <c r="AU1174">
        <v>385</v>
      </c>
      <c r="AV1174">
        <v>3</v>
      </c>
      <c r="AW1174">
        <v>95</v>
      </c>
    </row>
    <row r="1175" spans="1:49" x14ac:dyDescent="0.25">
      <c r="A1175" s="1">
        <v>39771</v>
      </c>
      <c r="B1175">
        <v>2574</v>
      </c>
      <c r="C1175">
        <v>47603</v>
      </c>
      <c r="X1175">
        <v>1</v>
      </c>
      <c r="Y1175">
        <v>89</v>
      </c>
      <c r="Z1175">
        <v>0</v>
      </c>
      <c r="AA1175">
        <v>56</v>
      </c>
      <c r="AP1175">
        <v>0</v>
      </c>
      <c r="AQ1175">
        <v>2</v>
      </c>
      <c r="AR1175">
        <v>0</v>
      </c>
      <c r="AS1175">
        <v>38</v>
      </c>
      <c r="AT1175">
        <v>29</v>
      </c>
      <c r="AU1175">
        <v>360</v>
      </c>
      <c r="AV1175">
        <v>7</v>
      </c>
      <c r="AW1175">
        <v>96</v>
      </c>
    </row>
    <row r="1176" spans="1:49" x14ac:dyDescent="0.25">
      <c r="A1176" s="1">
        <v>39772</v>
      </c>
      <c r="B1176">
        <v>2599</v>
      </c>
      <c r="C1176">
        <v>32023</v>
      </c>
      <c r="X1176">
        <v>0</v>
      </c>
      <c r="Y1176">
        <v>88</v>
      </c>
      <c r="Z1176">
        <v>0</v>
      </c>
      <c r="AA1176">
        <v>56</v>
      </c>
      <c r="AP1176">
        <v>0</v>
      </c>
      <c r="AQ1176">
        <v>2</v>
      </c>
      <c r="AR1176">
        <v>18</v>
      </c>
      <c r="AS1176">
        <v>44</v>
      </c>
      <c r="AT1176">
        <v>254</v>
      </c>
      <c r="AU1176">
        <v>394</v>
      </c>
      <c r="AV1176">
        <v>60</v>
      </c>
      <c r="AW1176">
        <v>111</v>
      </c>
    </row>
    <row r="1177" spans="1:49" x14ac:dyDescent="0.25">
      <c r="A1177" s="1">
        <v>39773</v>
      </c>
      <c r="B1177">
        <v>1894</v>
      </c>
      <c r="C1177">
        <v>31765</v>
      </c>
      <c r="X1177">
        <v>49</v>
      </c>
      <c r="Y1177">
        <v>128</v>
      </c>
      <c r="Z1177">
        <v>0</v>
      </c>
      <c r="AA1177">
        <v>2</v>
      </c>
      <c r="AP1177">
        <v>0</v>
      </c>
      <c r="AQ1177">
        <v>15</v>
      </c>
      <c r="AT1177">
        <v>11</v>
      </c>
      <c r="AU1177">
        <v>66</v>
      </c>
    </row>
    <row r="1178" spans="1:49" x14ac:dyDescent="0.25">
      <c r="A1178" s="1">
        <v>39776</v>
      </c>
      <c r="B1178">
        <v>3253</v>
      </c>
      <c r="C1178">
        <v>31457</v>
      </c>
      <c r="X1178">
        <v>14</v>
      </c>
      <c r="Y1178">
        <v>88</v>
      </c>
      <c r="Z1178">
        <v>0</v>
      </c>
      <c r="AA1178">
        <v>66</v>
      </c>
      <c r="AR1178">
        <v>0</v>
      </c>
      <c r="AS1178">
        <v>15</v>
      </c>
      <c r="AT1178">
        <v>44</v>
      </c>
      <c r="AU1178">
        <v>79</v>
      </c>
      <c r="AV1178">
        <v>8</v>
      </c>
      <c r="AW1178">
        <v>9</v>
      </c>
    </row>
    <row r="1179" spans="1:49" x14ac:dyDescent="0.25">
      <c r="A1179" s="1">
        <v>39777</v>
      </c>
      <c r="B1179">
        <v>1990</v>
      </c>
      <c r="C1179">
        <v>29548</v>
      </c>
      <c r="X1179">
        <v>0</v>
      </c>
      <c r="Y1179">
        <v>74</v>
      </c>
      <c r="Z1179">
        <v>0</v>
      </c>
      <c r="AA1179">
        <v>55</v>
      </c>
      <c r="AR1179">
        <v>0</v>
      </c>
      <c r="AS1179">
        <v>15</v>
      </c>
      <c r="AT1179">
        <v>0</v>
      </c>
      <c r="AU1179">
        <v>35</v>
      </c>
      <c r="AV1179">
        <v>0</v>
      </c>
      <c r="AW1179">
        <v>3</v>
      </c>
    </row>
    <row r="1180" spans="1:49" x14ac:dyDescent="0.25">
      <c r="A1180" s="1">
        <v>39778</v>
      </c>
      <c r="B1180">
        <v>2518</v>
      </c>
      <c r="C1180">
        <v>29696</v>
      </c>
      <c r="X1180">
        <v>1</v>
      </c>
      <c r="Y1180">
        <v>74</v>
      </c>
      <c r="Z1180">
        <v>0</v>
      </c>
      <c r="AA1180">
        <v>55</v>
      </c>
      <c r="AR1180">
        <v>0</v>
      </c>
      <c r="AS1180">
        <v>15</v>
      </c>
      <c r="AT1180">
        <v>0</v>
      </c>
      <c r="AU1180">
        <v>35</v>
      </c>
      <c r="AV1180">
        <v>0</v>
      </c>
      <c r="AW1180">
        <v>3</v>
      </c>
    </row>
    <row r="1181" spans="1:49" x14ac:dyDescent="0.25">
      <c r="A1181" s="1">
        <v>39780</v>
      </c>
      <c r="B1181">
        <v>356</v>
      </c>
      <c r="C1181">
        <v>29230</v>
      </c>
      <c r="X1181">
        <v>0</v>
      </c>
      <c r="Y1181">
        <v>74</v>
      </c>
      <c r="Z1181">
        <v>0</v>
      </c>
      <c r="AA1181">
        <v>55</v>
      </c>
      <c r="AR1181">
        <v>0</v>
      </c>
      <c r="AS1181">
        <v>15</v>
      </c>
      <c r="AT1181">
        <v>0</v>
      </c>
      <c r="AU1181">
        <v>35</v>
      </c>
      <c r="AV1181">
        <v>10</v>
      </c>
      <c r="AW1181">
        <v>13</v>
      </c>
    </row>
    <row r="1182" spans="1:49" x14ac:dyDescent="0.25">
      <c r="A1182" s="1">
        <v>39783</v>
      </c>
      <c r="B1182">
        <v>1871</v>
      </c>
      <c r="C1182">
        <v>28036</v>
      </c>
      <c r="X1182">
        <v>3</v>
      </c>
      <c r="Y1182">
        <v>77</v>
      </c>
      <c r="Z1182">
        <v>0</v>
      </c>
      <c r="AA1182">
        <v>55</v>
      </c>
      <c r="AR1182">
        <v>0</v>
      </c>
      <c r="AS1182">
        <v>15</v>
      </c>
      <c r="AT1182">
        <v>42</v>
      </c>
      <c r="AU1182">
        <v>76</v>
      </c>
      <c r="AV1182">
        <v>0</v>
      </c>
      <c r="AW1182">
        <v>13</v>
      </c>
    </row>
    <row r="1183" spans="1:49" x14ac:dyDescent="0.25">
      <c r="A1183" s="1">
        <v>39784</v>
      </c>
      <c r="B1183">
        <v>1192</v>
      </c>
      <c r="C1183">
        <v>27713</v>
      </c>
      <c r="X1183">
        <v>0</v>
      </c>
      <c r="Y1183">
        <v>77</v>
      </c>
      <c r="Z1183">
        <v>0</v>
      </c>
      <c r="AA1183">
        <v>55</v>
      </c>
      <c r="AR1183">
        <v>0</v>
      </c>
      <c r="AS1183">
        <v>15</v>
      </c>
      <c r="AT1183">
        <v>11</v>
      </c>
      <c r="AU1183">
        <v>86</v>
      </c>
      <c r="AV1183">
        <v>0</v>
      </c>
      <c r="AW1183">
        <v>13</v>
      </c>
    </row>
    <row r="1184" spans="1:49" x14ac:dyDescent="0.25">
      <c r="A1184" s="1">
        <v>39785</v>
      </c>
      <c r="B1184">
        <v>863</v>
      </c>
      <c r="C1184">
        <v>27423</v>
      </c>
      <c r="X1184">
        <v>0</v>
      </c>
      <c r="Y1184">
        <v>77</v>
      </c>
      <c r="Z1184">
        <v>0</v>
      </c>
      <c r="AA1184">
        <v>55</v>
      </c>
      <c r="AR1184">
        <v>0</v>
      </c>
      <c r="AS1184">
        <v>15</v>
      </c>
      <c r="AT1184">
        <v>1</v>
      </c>
      <c r="AU1184">
        <v>86</v>
      </c>
      <c r="AV1184">
        <v>1</v>
      </c>
      <c r="AW1184">
        <v>14</v>
      </c>
    </row>
    <row r="1185" spans="1:49" x14ac:dyDescent="0.25">
      <c r="A1185" s="1">
        <v>39786</v>
      </c>
      <c r="B1185">
        <v>1340</v>
      </c>
      <c r="C1185">
        <v>27815</v>
      </c>
      <c r="X1185">
        <v>0</v>
      </c>
      <c r="Y1185">
        <v>77</v>
      </c>
      <c r="Z1185">
        <v>0</v>
      </c>
      <c r="AA1185">
        <v>55</v>
      </c>
      <c r="AR1185">
        <v>0</v>
      </c>
      <c r="AS1185">
        <v>15</v>
      </c>
      <c r="AT1185">
        <v>21</v>
      </c>
      <c r="AU1185">
        <v>106</v>
      </c>
      <c r="AV1185">
        <v>10</v>
      </c>
      <c r="AW1185">
        <v>14</v>
      </c>
    </row>
    <row r="1186" spans="1:49" x14ac:dyDescent="0.25">
      <c r="A1186" s="1">
        <v>39787</v>
      </c>
      <c r="B1186">
        <v>2318</v>
      </c>
      <c r="C1186">
        <v>27994</v>
      </c>
      <c r="X1186">
        <v>0</v>
      </c>
      <c r="Y1186">
        <v>77</v>
      </c>
      <c r="Z1186">
        <v>0</v>
      </c>
      <c r="AA1186">
        <v>55</v>
      </c>
      <c r="AR1186">
        <v>0</v>
      </c>
      <c r="AS1186">
        <v>15</v>
      </c>
      <c r="AT1186">
        <v>22</v>
      </c>
      <c r="AU1186">
        <v>115</v>
      </c>
      <c r="AV1186">
        <v>0</v>
      </c>
      <c r="AW1186">
        <v>4</v>
      </c>
    </row>
    <row r="1187" spans="1:49" x14ac:dyDescent="0.25">
      <c r="A1187" s="1">
        <v>39790</v>
      </c>
      <c r="B1187">
        <v>2352</v>
      </c>
      <c r="C1187">
        <v>28034</v>
      </c>
      <c r="X1187">
        <v>0</v>
      </c>
      <c r="Y1187">
        <v>77</v>
      </c>
      <c r="Z1187">
        <v>0</v>
      </c>
      <c r="AA1187">
        <v>55</v>
      </c>
      <c r="AR1187">
        <v>0</v>
      </c>
      <c r="AS1187">
        <v>15</v>
      </c>
      <c r="AT1187">
        <v>0</v>
      </c>
      <c r="AU1187">
        <v>115</v>
      </c>
      <c r="AV1187">
        <v>1</v>
      </c>
      <c r="AW1187">
        <v>4</v>
      </c>
    </row>
    <row r="1188" spans="1:49" x14ac:dyDescent="0.25">
      <c r="A1188" s="1">
        <v>39791</v>
      </c>
      <c r="B1188">
        <v>1686</v>
      </c>
      <c r="C1188">
        <v>27399</v>
      </c>
      <c r="X1188">
        <v>0</v>
      </c>
      <c r="Y1188">
        <v>77</v>
      </c>
      <c r="Z1188">
        <v>0</v>
      </c>
      <c r="AA1188">
        <v>55</v>
      </c>
      <c r="AR1188">
        <v>0</v>
      </c>
      <c r="AS1188">
        <v>15</v>
      </c>
      <c r="AT1188">
        <v>20</v>
      </c>
      <c r="AU1188">
        <v>105</v>
      </c>
      <c r="AV1188">
        <v>1</v>
      </c>
      <c r="AW1188">
        <v>4</v>
      </c>
    </row>
    <row r="1189" spans="1:49" x14ac:dyDescent="0.25">
      <c r="A1189" s="1">
        <v>39792</v>
      </c>
      <c r="B1189">
        <v>1998</v>
      </c>
      <c r="C1189">
        <v>27171</v>
      </c>
      <c r="X1189">
        <v>1</v>
      </c>
      <c r="Y1189">
        <v>78</v>
      </c>
      <c r="Z1189">
        <v>0</v>
      </c>
      <c r="AA1189">
        <v>55</v>
      </c>
      <c r="AR1189">
        <v>0</v>
      </c>
      <c r="AS1189">
        <v>15</v>
      </c>
      <c r="AT1189">
        <v>10</v>
      </c>
      <c r="AU1189">
        <v>95</v>
      </c>
      <c r="AV1189">
        <v>0</v>
      </c>
      <c r="AW1189">
        <v>4</v>
      </c>
    </row>
    <row r="1190" spans="1:49" x14ac:dyDescent="0.25">
      <c r="A1190" s="1">
        <v>39793</v>
      </c>
      <c r="B1190">
        <v>3182</v>
      </c>
      <c r="C1190">
        <v>27287</v>
      </c>
      <c r="X1190">
        <v>0</v>
      </c>
      <c r="Y1190">
        <v>78</v>
      </c>
      <c r="Z1190">
        <v>0</v>
      </c>
      <c r="AA1190">
        <v>55</v>
      </c>
      <c r="AR1190">
        <v>0</v>
      </c>
      <c r="AS1190">
        <v>15</v>
      </c>
      <c r="AT1190">
        <v>10</v>
      </c>
      <c r="AU1190">
        <v>105</v>
      </c>
      <c r="AV1190">
        <v>1</v>
      </c>
      <c r="AW1190">
        <v>4</v>
      </c>
    </row>
    <row r="1191" spans="1:49" x14ac:dyDescent="0.25">
      <c r="A1191" s="1">
        <v>39794</v>
      </c>
      <c r="B1191">
        <v>2446</v>
      </c>
      <c r="C1191">
        <v>26900</v>
      </c>
      <c r="X1191">
        <v>0</v>
      </c>
      <c r="Y1191">
        <v>78</v>
      </c>
      <c r="Z1191">
        <v>0</v>
      </c>
      <c r="AA1191">
        <v>55</v>
      </c>
      <c r="AR1191">
        <v>0</v>
      </c>
      <c r="AS1191">
        <v>15</v>
      </c>
      <c r="AT1191">
        <v>0</v>
      </c>
      <c r="AU1191">
        <v>105</v>
      </c>
      <c r="AV1191">
        <v>0</v>
      </c>
      <c r="AW1191">
        <v>4</v>
      </c>
    </row>
    <row r="1192" spans="1:49" x14ac:dyDescent="0.25">
      <c r="A1192" s="1">
        <v>39797</v>
      </c>
      <c r="B1192">
        <v>2638</v>
      </c>
      <c r="C1192">
        <v>26638</v>
      </c>
      <c r="X1192">
        <v>2</v>
      </c>
      <c r="Y1192">
        <v>80</v>
      </c>
      <c r="Z1192">
        <v>0</v>
      </c>
      <c r="AA1192">
        <v>45</v>
      </c>
      <c r="AR1192">
        <v>0</v>
      </c>
      <c r="AS1192">
        <v>15</v>
      </c>
      <c r="AT1192">
        <v>21</v>
      </c>
      <c r="AU1192">
        <v>116</v>
      </c>
      <c r="AV1192">
        <v>0</v>
      </c>
      <c r="AW1192">
        <v>4</v>
      </c>
    </row>
    <row r="1193" spans="1:49" x14ac:dyDescent="0.25">
      <c r="A1193" s="1">
        <v>39798</v>
      </c>
      <c r="B1193">
        <v>11165</v>
      </c>
      <c r="C1193">
        <v>21417</v>
      </c>
      <c r="X1193">
        <v>15</v>
      </c>
      <c r="Y1193">
        <v>95</v>
      </c>
      <c r="Z1193">
        <v>0</v>
      </c>
      <c r="AA1193">
        <v>45</v>
      </c>
      <c r="AR1193">
        <v>4</v>
      </c>
      <c r="AS1193">
        <v>15</v>
      </c>
      <c r="AT1193">
        <v>22</v>
      </c>
      <c r="AU1193">
        <v>126</v>
      </c>
      <c r="AV1193">
        <v>0</v>
      </c>
      <c r="AW1193">
        <v>4</v>
      </c>
    </row>
    <row r="1194" spans="1:49" x14ac:dyDescent="0.25">
      <c r="A1194" s="1">
        <v>39799</v>
      </c>
      <c r="B1194">
        <v>1975</v>
      </c>
      <c r="C1194">
        <v>19729</v>
      </c>
      <c r="X1194">
        <v>10</v>
      </c>
      <c r="Y1194">
        <v>75</v>
      </c>
      <c r="Z1194">
        <v>0</v>
      </c>
      <c r="AA1194">
        <v>45</v>
      </c>
      <c r="AR1194">
        <v>0</v>
      </c>
      <c r="AS1194">
        <v>15</v>
      </c>
      <c r="AT1194">
        <v>40</v>
      </c>
      <c r="AU1194">
        <v>136</v>
      </c>
      <c r="AV1194">
        <v>0</v>
      </c>
      <c r="AW1194">
        <v>4</v>
      </c>
    </row>
    <row r="1195" spans="1:49" x14ac:dyDescent="0.25">
      <c r="A1195" s="1">
        <v>39800</v>
      </c>
      <c r="B1195">
        <v>2013</v>
      </c>
      <c r="C1195">
        <v>11547</v>
      </c>
      <c r="X1195">
        <v>0</v>
      </c>
      <c r="Y1195">
        <v>55</v>
      </c>
      <c r="Z1195">
        <v>0</v>
      </c>
      <c r="AA1195">
        <v>45</v>
      </c>
      <c r="AR1195">
        <v>0</v>
      </c>
      <c r="AS1195">
        <v>8</v>
      </c>
      <c r="AT1195">
        <v>11</v>
      </c>
      <c r="AU1195">
        <v>105</v>
      </c>
      <c r="AV1195">
        <v>10</v>
      </c>
      <c r="AW1195">
        <v>10</v>
      </c>
    </row>
    <row r="1196" spans="1:49" x14ac:dyDescent="0.25">
      <c r="A1196" s="1">
        <v>39801</v>
      </c>
      <c r="B1196">
        <v>1334</v>
      </c>
      <c r="C1196">
        <v>11726</v>
      </c>
      <c r="X1196">
        <v>10</v>
      </c>
      <c r="Y1196">
        <v>65</v>
      </c>
      <c r="Z1196">
        <v>0</v>
      </c>
      <c r="AA1196">
        <v>45</v>
      </c>
      <c r="AR1196">
        <v>4</v>
      </c>
      <c r="AS1196">
        <v>8</v>
      </c>
      <c r="AT1196">
        <v>24</v>
      </c>
      <c r="AU1196">
        <v>106</v>
      </c>
      <c r="AV1196">
        <v>0</v>
      </c>
      <c r="AW1196">
        <v>10</v>
      </c>
    </row>
    <row r="1197" spans="1:49" x14ac:dyDescent="0.25">
      <c r="A1197" s="1">
        <v>39804</v>
      </c>
      <c r="B1197">
        <v>768</v>
      </c>
      <c r="C1197">
        <v>11590</v>
      </c>
      <c r="X1197">
        <v>7</v>
      </c>
      <c r="Y1197">
        <v>24</v>
      </c>
      <c r="Z1197">
        <v>0</v>
      </c>
      <c r="AA1197">
        <v>41</v>
      </c>
      <c r="AR1197">
        <v>0</v>
      </c>
      <c r="AS1197">
        <v>8</v>
      </c>
      <c r="AT1197">
        <v>50</v>
      </c>
      <c r="AU1197">
        <v>124</v>
      </c>
      <c r="AV1197">
        <v>0</v>
      </c>
      <c r="AW1197">
        <v>10</v>
      </c>
    </row>
    <row r="1198" spans="1:49" x14ac:dyDescent="0.25">
      <c r="A1198" s="1">
        <v>39805</v>
      </c>
      <c r="B1198">
        <v>591</v>
      </c>
      <c r="C1198">
        <v>11597</v>
      </c>
      <c r="X1198">
        <v>0</v>
      </c>
      <c r="Y1198">
        <v>17</v>
      </c>
      <c r="Z1198">
        <v>0</v>
      </c>
      <c r="AA1198">
        <v>41</v>
      </c>
      <c r="AR1198">
        <v>0</v>
      </c>
      <c r="AS1198">
        <v>8</v>
      </c>
      <c r="AT1198">
        <v>10</v>
      </c>
      <c r="AU1198">
        <v>114</v>
      </c>
      <c r="AV1198">
        <v>22</v>
      </c>
      <c r="AW1198">
        <v>32</v>
      </c>
    </row>
    <row r="1199" spans="1:49" x14ac:dyDescent="0.25">
      <c r="A1199" s="1">
        <v>39806</v>
      </c>
      <c r="B1199">
        <v>187</v>
      </c>
      <c r="C1199">
        <v>11254</v>
      </c>
      <c r="X1199">
        <v>0</v>
      </c>
      <c r="Y1199">
        <v>17</v>
      </c>
      <c r="Z1199">
        <v>0</v>
      </c>
      <c r="AA1199">
        <v>41</v>
      </c>
      <c r="AR1199">
        <v>0</v>
      </c>
      <c r="AS1199">
        <v>8</v>
      </c>
      <c r="AT1199">
        <v>0</v>
      </c>
      <c r="AU1199">
        <v>114</v>
      </c>
      <c r="AV1199">
        <v>10</v>
      </c>
      <c r="AW1199">
        <v>32</v>
      </c>
    </row>
    <row r="1200" spans="1:49" x14ac:dyDescent="0.25">
      <c r="A1200" s="1">
        <v>39808</v>
      </c>
      <c r="B1200">
        <v>306</v>
      </c>
      <c r="C1200">
        <v>11107</v>
      </c>
      <c r="X1200">
        <v>0</v>
      </c>
      <c r="Y1200">
        <v>11</v>
      </c>
      <c r="Z1200">
        <v>0</v>
      </c>
      <c r="AA1200">
        <v>41</v>
      </c>
      <c r="AR1200">
        <v>0</v>
      </c>
      <c r="AS1200">
        <v>8</v>
      </c>
      <c r="AT1200">
        <v>10</v>
      </c>
      <c r="AU1200">
        <v>114</v>
      </c>
      <c r="AV1200">
        <v>0</v>
      </c>
      <c r="AW1200">
        <v>22</v>
      </c>
    </row>
    <row r="1201" spans="1:49" x14ac:dyDescent="0.25">
      <c r="A1201" s="1">
        <v>39811</v>
      </c>
      <c r="B1201">
        <v>449</v>
      </c>
      <c r="C1201">
        <v>11092</v>
      </c>
      <c r="X1201">
        <v>0</v>
      </c>
      <c r="Y1201">
        <v>11</v>
      </c>
      <c r="Z1201">
        <v>0</v>
      </c>
      <c r="AA1201">
        <v>41</v>
      </c>
      <c r="AR1201">
        <v>0</v>
      </c>
      <c r="AS1201">
        <v>8</v>
      </c>
      <c r="AT1201">
        <v>88</v>
      </c>
      <c r="AU1201">
        <v>104</v>
      </c>
      <c r="AV1201">
        <v>22</v>
      </c>
      <c r="AW1201">
        <v>22</v>
      </c>
    </row>
    <row r="1202" spans="1:49" x14ac:dyDescent="0.25">
      <c r="A1202" s="1">
        <v>39812</v>
      </c>
      <c r="B1202">
        <v>382</v>
      </c>
      <c r="C1202">
        <v>11089</v>
      </c>
      <c r="X1202">
        <v>5</v>
      </c>
      <c r="Y1202">
        <v>16</v>
      </c>
      <c r="Z1202">
        <v>0</v>
      </c>
      <c r="AA1202">
        <v>41</v>
      </c>
      <c r="AR1202">
        <v>0</v>
      </c>
      <c r="AS1202">
        <v>8</v>
      </c>
      <c r="AT1202">
        <v>0</v>
      </c>
      <c r="AU1202">
        <v>18</v>
      </c>
      <c r="AV1202">
        <v>0</v>
      </c>
      <c r="AW1202">
        <v>2</v>
      </c>
    </row>
    <row r="1203" spans="1:49" x14ac:dyDescent="0.25">
      <c r="A1203" s="1">
        <v>39813</v>
      </c>
      <c r="B1203">
        <v>631</v>
      </c>
      <c r="C1203">
        <v>11238</v>
      </c>
      <c r="X1203">
        <v>0</v>
      </c>
      <c r="Y1203">
        <v>7</v>
      </c>
      <c r="Z1203">
        <v>0</v>
      </c>
      <c r="AA1203">
        <v>41</v>
      </c>
      <c r="AR1203">
        <v>0</v>
      </c>
      <c r="AS1203">
        <v>8</v>
      </c>
      <c r="AT1203">
        <v>0</v>
      </c>
      <c r="AU1203">
        <v>18</v>
      </c>
      <c r="AV1203">
        <v>0</v>
      </c>
      <c r="AW1203">
        <v>2</v>
      </c>
    </row>
    <row r="1204" spans="1:49" x14ac:dyDescent="0.25">
      <c r="A1204" s="1">
        <v>39815</v>
      </c>
      <c r="B1204">
        <v>1296</v>
      </c>
      <c r="C1204">
        <v>11496</v>
      </c>
      <c r="X1204">
        <v>0</v>
      </c>
      <c r="Y1204">
        <v>7</v>
      </c>
      <c r="Z1204">
        <v>0</v>
      </c>
      <c r="AA1204">
        <v>41</v>
      </c>
      <c r="AR1204">
        <v>0</v>
      </c>
      <c r="AS1204">
        <v>8</v>
      </c>
      <c r="AT1204">
        <v>0</v>
      </c>
      <c r="AU1204">
        <v>18</v>
      </c>
      <c r="AV1204">
        <v>30</v>
      </c>
      <c r="AW1204">
        <v>32</v>
      </c>
    </row>
    <row r="1205" spans="1:49" x14ac:dyDescent="0.25">
      <c r="A1205" s="1">
        <v>39818</v>
      </c>
      <c r="B1205">
        <v>1430</v>
      </c>
      <c r="C1205">
        <v>11924</v>
      </c>
      <c r="X1205">
        <v>0</v>
      </c>
      <c r="Y1205">
        <v>7</v>
      </c>
      <c r="Z1205">
        <v>0</v>
      </c>
      <c r="AA1205">
        <v>41</v>
      </c>
      <c r="AR1205">
        <v>0</v>
      </c>
      <c r="AS1205">
        <v>8</v>
      </c>
      <c r="AT1205">
        <v>21</v>
      </c>
      <c r="AU1205">
        <v>36</v>
      </c>
      <c r="AV1205">
        <v>0</v>
      </c>
      <c r="AW1205">
        <v>32</v>
      </c>
    </row>
    <row r="1206" spans="1:49" x14ac:dyDescent="0.25">
      <c r="A1206" s="1">
        <v>39819</v>
      </c>
      <c r="B1206">
        <v>917</v>
      </c>
      <c r="C1206">
        <v>11802</v>
      </c>
      <c r="X1206">
        <v>0</v>
      </c>
      <c r="Y1206">
        <v>7</v>
      </c>
      <c r="Z1206">
        <v>0</v>
      </c>
      <c r="AA1206">
        <v>41</v>
      </c>
      <c r="AR1206">
        <v>0</v>
      </c>
      <c r="AS1206">
        <v>8</v>
      </c>
      <c r="AT1206">
        <v>0</v>
      </c>
      <c r="AU1206">
        <v>21</v>
      </c>
      <c r="AV1206">
        <v>0</v>
      </c>
      <c r="AW1206">
        <v>32</v>
      </c>
    </row>
    <row r="1207" spans="1:49" x14ac:dyDescent="0.25">
      <c r="A1207" s="1">
        <v>39820</v>
      </c>
      <c r="B1207">
        <v>1296</v>
      </c>
      <c r="C1207">
        <v>11504</v>
      </c>
      <c r="X1207">
        <v>0</v>
      </c>
      <c r="Y1207">
        <v>7</v>
      </c>
      <c r="Z1207">
        <v>0</v>
      </c>
      <c r="AA1207">
        <v>41</v>
      </c>
      <c r="AR1207">
        <v>0</v>
      </c>
      <c r="AS1207">
        <v>8</v>
      </c>
      <c r="AT1207">
        <v>21</v>
      </c>
      <c r="AU1207">
        <v>20</v>
      </c>
      <c r="AV1207">
        <v>30</v>
      </c>
      <c r="AW1207">
        <v>32</v>
      </c>
    </row>
    <row r="1208" spans="1:49" x14ac:dyDescent="0.25">
      <c r="A1208" s="1">
        <v>39821</v>
      </c>
      <c r="B1208">
        <v>1838</v>
      </c>
      <c r="C1208">
        <v>11900</v>
      </c>
      <c r="X1208">
        <v>0</v>
      </c>
      <c r="Y1208">
        <v>7</v>
      </c>
      <c r="Z1208">
        <v>0</v>
      </c>
      <c r="AA1208">
        <v>41</v>
      </c>
      <c r="AR1208">
        <v>0</v>
      </c>
      <c r="AS1208">
        <v>8</v>
      </c>
      <c r="AT1208">
        <v>0</v>
      </c>
      <c r="AU1208">
        <v>15</v>
      </c>
      <c r="AV1208">
        <v>0</v>
      </c>
      <c r="AW1208">
        <v>2</v>
      </c>
    </row>
    <row r="1209" spans="1:49" x14ac:dyDescent="0.25">
      <c r="A1209" s="1">
        <v>39822</v>
      </c>
      <c r="B1209">
        <v>1214</v>
      </c>
      <c r="C1209">
        <v>11558</v>
      </c>
      <c r="X1209">
        <v>0</v>
      </c>
      <c r="Y1209">
        <v>7</v>
      </c>
      <c r="Z1209">
        <v>0</v>
      </c>
      <c r="AA1209">
        <v>41</v>
      </c>
      <c r="AR1209">
        <v>0</v>
      </c>
      <c r="AS1209">
        <v>8</v>
      </c>
      <c r="AT1209">
        <v>0</v>
      </c>
      <c r="AU1209">
        <v>15</v>
      </c>
      <c r="AV1209">
        <v>0</v>
      </c>
      <c r="AW1209">
        <v>2</v>
      </c>
    </row>
    <row r="1210" spans="1:49" x14ac:dyDescent="0.25">
      <c r="A1210" s="1">
        <v>39825</v>
      </c>
      <c r="B1210">
        <v>1934</v>
      </c>
      <c r="C1210">
        <v>11816</v>
      </c>
      <c r="X1210">
        <v>2</v>
      </c>
      <c r="Y1210">
        <v>9</v>
      </c>
      <c r="Z1210">
        <v>0</v>
      </c>
      <c r="AA1210">
        <v>41</v>
      </c>
      <c r="AR1210">
        <v>0</v>
      </c>
      <c r="AS1210">
        <v>8</v>
      </c>
      <c r="AT1210">
        <v>0</v>
      </c>
      <c r="AU1210">
        <v>15</v>
      </c>
      <c r="AV1210">
        <v>10</v>
      </c>
      <c r="AW1210">
        <v>12</v>
      </c>
    </row>
    <row r="1211" spans="1:49" x14ac:dyDescent="0.25">
      <c r="A1211" s="1">
        <v>39826</v>
      </c>
      <c r="B1211">
        <v>2317</v>
      </c>
      <c r="C1211">
        <v>12453</v>
      </c>
      <c r="X1211">
        <v>0</v>
      </c>
      <c r="Y1211">
        <v>9</v>
      </c>
      <c r="Z1211">
        <v>0</v>
      </c>
      <c r="AA1211">
        <v>41</v>
      </c>
      <c r="AR1211">
        <v>0</v>
      </c>
      <c r="AS1211">
        <v>8</v>
      </c>
      <c r="AT1211">
        <v>0</v>
      </c>
      <c r="AU1211">
        <v>15</v>
      </c>
      <c r="AV1211">
        <v>0</v>
      </c>
      <c r="AW1211">
        <v>12</v>
      </c>
    </row>
    <row r="1212" spans="1:49" x14ac:dyDescent="0.25">
      <c r="A1212" s="1">
        <v>39827</v>
      </c>
      <c r="B1212">
        <v>1804</v>
      </c>
      <c r="C1212">
        <v>11975</v>
      </c>
      <c r="X1212">
        <v>1</v>
      </c>
      <c r="Y1212">
        <v>10</v>
      </c>
      <c r="Z1212">
        <v>0</v>
      </c>
      <c r="AA1212">
        <v>41</v>
      </c>
      <c r="AR1212">
        <v>0</v>
      </c>
      <c r="AS1212">
        <v>8</v>
      </c>
      <c r="AT1212">
        <v>14</v>
      </c>
      <c r="AU1212">
        <v>18</v>
      </c>
      <c r="AV1212">
        <v>12</v>
      </c>
      <c r="AW1212">
        <v>14</v>
      </c>
    </row>
    <row r="1213" spans="1:49" x14ac:dyDescent="0.25">
      <c r="A1213" s="1">
        <v>39828</v>
      </c>
      <c r="B1213">
        <v>3721</v>
      </c>
      <c r="C1213">
        <v>13074</v>
      </c>
      <c r="X1213">
        <v>0</v>
      </c>
      <c r="Y1213">
        <v>9</v>
      </c>
      <c r="Z1213">
        <v>0</v>
      </c>
      <c r="AA1213">
        <v>41</v>
      </c>
      <c r="AR1213">
        <v>0</v>
      </c>
      <c r="AS1213">
        <v>8</v>
      </c>
      <c r="AT1213">
        <v>22</v>
      </c>
      <c r="AU1213">
        <v>29</v>
      </c>
      <c r="AV1213">
        <v>12</v>
      </c>
      <c r="AW1213">
        <v>14</v>
      </c>
    </row>
    <row r="1214" spans="1:49" x14ac:dyDescent="0.25">
      <c r="A1214" s="1">
        <v>39829</v>
      </c>
      <c r="B1214">
        <v>3571</v>
      </c>
      <c r="C1214">
        <v>13777</v>
      </c>
      <c r="X1214">
        <v>0</v>
      </c>
      <c r="Y1214">
        <v>9</v>
      </c>
      <c r="Z1214">
        <v>0</v>
      </c>
      <c r="AA1214">
        <v>41</v>
      </c>
      <c r="AR1214">
        <v>0</v>
      </c>
      <c r="AS1214">
        <v>8</v>
      </c>
      <c r="AT1214">
        <v>10</v>
      </c>
      <c r="AU1214">
        <v>39</v>
      </c>
      <c r="AV1214">
        <v>40</v>
      </c>
      <c r="AW1214">
        <v>42</v>
      </c>
    </row>
    <row r="1215" spans="1:49" x14ac:dyDescent="0.25">
      <c r="A1215" s="1">
        <v>39833</v>
      </c>
      <c r="B1215">
        <v>4108</v>
      </c>
      <c r="C1215">
        <v>13528</v>
      </c>
      <c r="X1215">
        <v>0</v>
      </c>
      <c r="Y1215">
        <v>9</v>
      </c>
      <c r="Z1215">
        <v>0</v>
      </c>
      <c r="AA1215">
        <v>41</v>
      </c>
      <c r="AR1215">
        <v>0</v>
      </c>
      <c r="AS1215">
        <v>8</v>
      </c>
      <c r="AT1215">
        <v>21</v>
      </c>
      <c r="AU1215">
        <v>60</v>
      </c>
      <c r="AV1215">
        <v>30</v>
      </c>
      <c r="AW1215">
        <v>62</v>
      </c>
    </row>
    <row r="1216" spans="1:49" x14ac:dyDescent="0.25">
      <c r="A1216" s="1">
        <v>39834</v>
      </c>
      <c r="B1216">
        <v>3999</v>
      </c>
      <c r="C1216">
        <v>14153</v>
      </c>
      <c r="X1216">
        <v>3</v>
      </c>
      <c r="Y1216">
        <v>12</v>
      </c>
      <c r="Z1216">
        <v>15</v>
      </c>
      <c r="AA1216">
        <v>56</v>
      </c>
      <c r="AR1216">
        <v>0</v>
      </c>
      <c r="AS1216">
        <v>8</v>
      </c>
      <c r="AT1216">
        <v>51</v>
      </c>
      <c r="AU1216">
        <v>79</v>
      </c>
      <c r="AV1216">
        <v>10</v>
      </c>
      <c r="AW1216">
        <v>72</v>
      </c>
    </row>
    <row r="1217" spans="1:49" x14ac:dyDescent="0.25">
      <c r="A1217" s="1">
        <v>39835</v>
      </c>
      <c r="B1217">
        <v>1792</v>
      </c>
      <c r="C1217">
        <v>9290</v>
      </c>
      <c r="X1217">
        <v>0</v>
      </c>
      <c r="Y1217">
        <v>8</v>
      </c>
      <c r="Z1217">
        <v>0</v>
      </c>
      <c r="AA1217">
        <v>41</v>
      </c>
      <c r="AR1217">
        <v>0</v>
      </c>
      <c r="AS1217">
        <v>0</v>
      </c>
      <c r="AT1217">
        <v>0</v>
      </c>
      <c r="AU1217">
        <v>30</v>
      </c>
      <c r="AV1217">
        <v>20</v>
      </c>
      <c r="AW1217">
        <v>70</v>
      </c>
    </row>
    <row r="1218" spans="1:49" x14ac:dyDescent="0.25">
      <c r="A1218" s="1">
        <v>39836</v>
      </c>
      <c r="B1218">
        <v>828</v>
      </c>
      <c r="C1218">
        <v>9114</v>
      </c>
      <c r="X1218">
        <v>0</v>
      </c>
      <c r="Y1218">
        <v>8</v>
      </c>
      <c r="Z1218">
        <v>0</v>
      </c>
      <c r="AA1218">
        <v>41</v>
      </c>
      <c r="AR1218">
        <v>0</v>
      </c>
      <c r="AS1218">
        <v>0</v>
      </c>
      <c r="AT1218">
        <v>0</v>
      </c>
      <c r="AU1218">
        <v>30</v>
      </c>
      <c r="AV1218">
        <v>0</v>
      </c>
      <c r="AW1218">
        <v>70</v>
      </c>
    </row>
    <row r="1219" spans="1:49" x14ac:dyDescent="0.25">
      <c r="A1219" s="1">
        <v>39839</v>
      </c>
      <c r="B1219">
        <v>1046</v>
      </c>
      <c r="C1219">
        <v>9100</v>
      </c>
      <c r="X1219">
        <v>0</v>
      </c>
      <c r="Y1219">
        <v>8</v>
      </c>
      <c r="Z1219">
        <v>0</v>
      </c>
      <c r="AA1219">
        <v>41</v>
      </c>
      <c r="AR1219">
        <v>0</v>
      </c>
      <c r="AS1219">
        <v>0</v>
      </c>
      <c r="AT1219">
        <v>1</v>
      </c>
      <c r="AU1219">
        <v>31</v>
      </c>
      <c r="AV1219">
        <v>22</v>
      </c>
      <c r="AW1219">
        <v>82</v>
      </c>
    </row>
    <row r="1220" spans="1:49" x14ac:dyDescent="0.25">
      <c r="A1220" s="1">
        <v>39840</v>
      </c>
      <c r="B1220">
        <v>1592</v>
      </c>
      <c r="C1220">
        <v>9666</v>
      </c>
      <c r="X1220">
        <v>0</v>
      </c>
      <c r="Y1220">
        <v>8</v>
      </c>
      <c r="Z1220">
        <v>0</v>
      </c>
      <c r="AA1220">
        <v>41</v>
      </c>
      <c r="AR1220">
        <v>0</v>
      </c>
      <c r="AS1220">
        <v>0</v>
      </c>
      <c r="AT1220">
        <v>20</v>
      </c>
      <c r="AU1220">
        <v>51</v>
      </c>
      <c r="AV1220">
        <v>40</v>
      </c>
      <c r="AW1220">
        <v>92</v>
      </c>
    </row>
    <row r="1221" spans="1:49" x14ac:dyDescent="0.25">
      <c r="A1221" s="1">
        <v>39841</v>
      </c>
      <c r="B1221">
        <v>1608</v>
      </c>
      <c r="C1221">
        <v>10047</v>
      </c>
      <c r="X1221">
        <v>0</v>
      </c>
      <c r="Y1221">
        <v>8</v>
      </c>
      <c r="Z1221">
        <v>0</v>
      </c>
      <c r="AA1221">
        <v>41</v>
      </c>
      <c r="AR1221">
        <v>0</v>
      </c>
      <c r="AS1221">
        <v>0</v>
      </c>
      <c r="AT1221">
        <v>10</v>
      </c>
      <c r="AU1221">
        <v>51</v>
      </c>
      <c r="AV1221">
        <v>0</v>
      </c>
      <c r="AW1221">
        <v>72</v>
      </c>
    </row>
    <row r="1222" spans="1:49" x14ac:dyDescent="0.25">
      <c r="A1222" s="1">
        <v>39842</v>
      </c>
      <c r="B1222">
        <v>2745</v>
      </c>
      <c r="C1222">
        <v>11048</v>
      </c>
      <c r="X1222">
        <v>0</v>
      </c>
      <c r="Y1222">
        <v>8</v>
      </c>
      <c r="Z1222">
        <v>0</v>
      </c>
      <c r="AA1222">
        <v>41</v>
      </c>
      <c r="AR1222">
        <v>0</v>
      </c>
      <c r="AS1222">
        <v>0</v>
      </c>
      <c r="AT1222">
        <v>30</v>
      </c>
      <c r="AU1222">
        <v>61</v>
      </c>
      <c r="AV1222">
        <v>0</v>
      </c>
      <c r="AW1222">
        <v>72</v>
      </c>
    </row>
    <row r="1223" spans="1:49" x14ac:dyDescent="0.25">
      <c r="A1223" s="1">
        <v>39843</v>
      </c>
      <c r="B1223">
        <v>1857</v>
      </c>
      <c r="C1223">
        <v>11759</v>
      </c>
      <c r="X1223">
        <v>0</v>
      </c>
      <c r="Y1223">
        <v>8</v>
      </c>
      <c r="Z1223">
        <v>0</v>
      </c>
      <c r="AA1223">
        <v>41</v>
      </c>
      <c r="AR1223">
        <v>0</v>
      </c>
      <c r="AS1223">
        <v>0</v>
      </c>
      <c r="AT1223">
        <v>1</v>
      </c>
      <c r="AU1223">
        <v>51</v>
      </c>
      <c r="AV1223">
        <v>0</v>
      </c>
      <c r="AW1223">
        <v>72</v>
      </c>
    </row>
    <row r="1224" spans="1:49" x14ac:dyDescent="0.25">
      <c r="A1224" s="1">
        <v>39846</v>
      </c>
      <c r="B1224">
        <v>1695</v>
      </c>
      <c r="C1224">
        <v>12022</v>
      </c>
      <c r="X1224">
        <v>0</v>
      </c>
      <c r="Y1224">
        <v>8</v>
      </c>
      <c r="Z1224">
        <v>0</v>
      </c>
      <c r="AA1224">
        <v>41</v>
      </c>
      <c r="AR1224">
        <v>0</v>
      </c>
      <c r="AS1224">
        <v>0</v>
      </c>
      <c r="AT1224">
        <v>0</v>
      </c>
      <c r="AU1224">
        <v>50</v>
      </c>
      <c r="AV1224">
        <v>0</v>
      </c>
      <c r="AW1224">
        <v>72</v>
      </c>
    </row>
    <row r="1225" spans="1:49" x14ac:dyDescent="0.25">
      <c r="A1225" s="1">
        <v>39847</v>
      </c>
      <c r="B1225">
        <v>1432</v>
      </c>
      <c r="C1225">
        <v>12018</v>
      </c>
      <c r="X1225">
        <v>0</v>
      </c>
      <c r="Y1225">
        <v>8</v>
      </c>
      <c r="Z1225">
        <v>0</v>
      </c>
      <c r="AA1225">
        <v>41</v>
      </c>
      <c r="AR1225">
        <v>0</v>
      </c>
      <c r="AS1225">
        <v>0</v>
      </c>
      <c r="AT1225">
        <v>10</v>
      </c>
      <c r="AU1225">
        <v>60</v>
      </c>
      <c r="AV1225">
        <v>0</v>
      </c>
      <c r="AW1225">
        <v>72</v>
      </c>
    </row>
    <row r="1226" spans="1:49" x14ac:dyDescent="0.25">
      <c r="A1226" s="1">
        <v>39848</v>
      </c>
      <c r="B1226">
        <v>2041</v>
      </c>
      <c r="C1226">
        <v>12600</v>
      </c>
      <c r="X1226">
        <v>0</v>
      </c>
      <c r="Y1226">
        <v>8</v>
      </c>
      <c r="Z1226">
        <v>0</v>
      </c>
      <c r="AA1226">
        <v>41</v>
      </c>
      <c r="AR1226">
        <v>0</v>
      </c>
      <c r="AS1226">
        <v>0</v>
      </c>
      <c r="AT1226">
        <v>0</v>
      </c>
      <c r="AU1226">
        <v>60</v>
      </c>
      <c r="AV1226">
        <v>0</v>
      </c>
      <c r="AW1226">
        <v>72</v>
      </c>
    </row>
    <row r="1227" spans="1:49" x14ac:dyDescent="0.25">
      <c r="A1227" s="1">
        <v>39849</v>
      </c>
      <c r="B1227">
        <v>2109</v>
      </c>
      <c r="C1227">
        <v>11420</v>
      </c>
      <c r="X1227">
        <v>0</v>
      </c>
      <c r="Y1227">
        <v>8</v>
      </c>
      <c r="Z1227">
        <v>0</v>
      </c>
      <c r="AA1227">
        <v>41</v>
      </c>
      <c r="AR1227">
        <v>0</v>
      </c>
      <c r="AS1227">
        <v>0</v>
      </c>
      <c r="AT1227">
        <v>10</v>
      </c>
      <c r="AU1227">
        <v>60</v>
      </c>
      <c r="AV1227">
        <v>0</v>
      </c>
      <c r="AW1227">
        <v>72</v>
      </c>
    </row>
    <row r="1228" spans="1:49" x14ac:dyDescent="0.25">
      <c r="A1228" s="1">
        <v>39850</v>
      </c>
      <c r="B1228">
        <v>2156</v>
      </c>
      <c r="C1228">
        <v>11430</v>
      </c>
      <c r="X1228">
        <v>0</v>
      </c>
      <c r="Y1228">
        <v>8</v>
      </c>
      <c r="Z1228">
        <v>0</v>
      </c>
      <c r="AA1228">
        <v>41</v>
      </c>
      <c r="AR1228">
        <v>0</v>
      </c>
      <c r="AS1228">
        <v>0</v>
      </c>
      <c r="AT1228">
        <v>30</v>
      </c>
      <c r="AU1228">
        <v>70</v>
      </c>
      <c r="AV1228">
        <v>0</v>
      </c>
      <c r="AW1228">
        <v>72</v>
      </c>
    </row>
    <row r="1229" spans="1:49" x14ac:dyDescent="0.25">
      <c r="A1229" s="1">
        <v>39853</v>
      </c>
      <c r="B1229">
        <v>2303</v>
      </c>
      <c r="C1229">
        <v>11700</v>
      </c>
      <c r="X1229">
        <v>0</v>
      </c>
      <c r="Y1229">
        <v>8</v>
      </c>
      <c r="Z1229">
        <v>0</v>
      </c>
      <c r="AA1229">
        <v>41</v>
      </c>
      <c r="AR1229">
        <v>0</v>
      </c>
      <c r="AS1229">
        <v>0</v>
      </c>
      <c r="AT1229">
        <v>0</v>
      </c>
      <c r="AU1229">
        <v>60</v>
      </c>
      <c r="AV1229">
        <v>0</v>
      </c>
      <c r="AW1229">
        <v>72</v>
      </c>
    </row>
    <row r="1230" spans="1:49" x14ac:dyDescent="0.25">
      <c r="A1230" s="1">
        <v>39854</v>
      </c>
      <c r="B1230">
        <v>2996</v>
      </c>
      <c r="C1230">
        <v>11661</v>
      </c>
      <c r="X1230">
        <v>0</v>
      </c>
      <c r="Y1230">
        <v>8</v>
      </c>
      <c r="Z1230">
        <v>0</v>
      </c>
      <c r="AA1230">
        <v>41</v>
      </c>
      <c r="AR1230">
        <v>0</v>
      </c>
      <c r="AS1230">
        <v>0</v>
      </c>
      <c r="AT1230">
        <v>10</v>
      </c>
      <c r="AU1230">
        <v>70</v>
      </c>
      <c r="AV1230">
        <v>48</v>
      </c>
      <c r="AW1230">
        <v>98</v>
      </c>
    </row>
    <row r="1231" spans="1:49" x14ac:dyDescent="0.25">
      <c r="A1231" s="1">
        <v>39855</v>
      </c>
      <c r="B1231">
        <v>1748</v>
      </c>
      <c r="C1231">
        <v>11161</v>
      </c>
      <c r="X1231">
        <v>0</v>
      </c>
      <c r="Y1231">
        <v>8</v>
      </c>
      <c r="Z1231">
        <v>0</v>
      </c>
      <c r="AA1231">
        <v>41</v>
      </c>
      <c r="AR1231">
        <v>0</v>
      </c>
      <c r="AS1231">
        <v>0</v>
      </c>
      <c r="AT1231">
        <v>10</v>
      </c>
      <c r="AU1231">
        <v>70</v>
      </c>
      <c r="AV1231">
        <v>6</v>
      </c>
      <c r="AW1231">
        <v>78</v>
      </c>
    </row>
    <row r="1232" spans="1:49" x14ac:dyDescent="0.25">
      <c r="A1232" s="1">
        <v>39856</v>
      </c>
      <c r="B1232">
        <v>4078</v>
      </c>
      <c r="C1232">
        <v>12231</v>
      </c>
      <c r="X1232">
        <v>0</v>
      </c>
      <c r="Y1232">
        <v>8</v>
      </c>
      <c r="Z1232">
        <v>0</v>
      </c>
      <c r="AA1232">
        <v>41</v>
      </c>
      <c r="AR1232">
        <v>0</v>
      </c>
      <c r="AS1232">
        <v>0</v>
      </c>
      <c r="AT1232">
        <v>10</v>
      </c>
      <c r="AU1232">
        <v>70</v>
      </c>
      <c r="AV1232">
        <v>10</v>
      </c>
      <c r="AW1232">
        <v>72</v>
      </c>
    </row>
    <row r="1233" spans="1:49" x14ac:dyDescent="0.25">
      <c r="A1233" s="1">
        <v>39857</v>
      </c>
      <c r="B1233">
        <v>2062</v>
      </c>
      <c r="C1233">
        <v>11484</v>
      </c>
      <c r="X1233">
        <v>0</v>
      </c>
      <c r="Y1233">
        <v>8</v>
      </c>
      <c r="Z1233">
        <v>0</v>
      </c>
      <c r="AA1233">
        <v>41</v>
      </c>
      <c r="AR1233">
        <v>0</v>
      </c>
      <c r="AS1233">
        <v>0</v>
      </c>
      <c r="AT1233">
        <v>0</v>
      </c>
      <c r="AU1233">
        <v>70</v>
      </c>
      <c r="AV1233">
        <v>10</v>
      </c>
      <c r="AW1233">
        <v>72</v>
      </c>
    </row>
    <row r="1234" spans="1:49" x14ac:dyDescent="0.25">
      <c r="A1234" s="1">
        <v>39861</v>
      </c>
      <c r="B1234">
        <v>3878</v>
      </c>
      <c r="C1234">
        <v>11969</v>
      </c>
      <c r="X1234">
        <v>0</v>
      </c>
      <c r="Y1234">
        <v>8</v>
      </c>
      <c r="Z1234">
        <v>0</v>
      </c>
      <c r="AA1234">
        <v>41</v>
      </c>
      <c r="AR1234">
        <v>0</v>
      </c>
      <c r="AS1234">
        <v>0</v>
      </c>
      <c r="AT1234">
        <v>21</v>
      </c>
      <c r="AU1234">
        <v>91</v>
      </c>
      <c r="AV1234">
        <v>10</v>
      </c>
      <c r="AW1234">
        <v>82</v>
      </c>
    </row>
    <row r="1235" spans="1:49" x14ac:dyDescent="0.25">
      <c r="A1235" s="1">
        <v>39862</v>
      </c>
      <c r="B1235">
        <v>1588</v>
      </c>
      <c r="C1235">
        <v>11337</v>
      </c>
      <c r="X1235">
        <v>0</v>
      </c>
      <c r="Y1235">
        <v>8</v>
      </c>
      <c r="Z1235">
        <v>0</v>
      </c>
      <c r="AA1235">
        <v>41</v>
      </c>
      <c r="AR1235">
        <v>0</v>
      </c>
      <c r="AS1235">
        <v>0</v>
      </c>
      <c r="AT1235">
        <v>10</v>
      </c>
      <c r="AU1235">
        <v>81</v>
      </c>
      <c r="AV1235">
        <v>0</v>
      </c>
      <c r="AW1235">
        <v>82</v>
      </c>
    </row>
    <row r="1236" spans="1:49" x14ac:dyDescent="0.25">
      <c r="A1236" s="1">
        <v>39863</v>
      </c>
      <c r="B1236">
        <v>861</v>
      </c>
      <c r="C1236">
        <v>8873</v>
      </c>
      <c r="X1236">
        <v>0</v>
      </c>
      <c r="Y1236">
        <v>8</v>
      </c>
      <c r="Z1236">
        <v>0</v>
      </c>
      <c r="AA1236">
        <v>41</v>
      </c>
      <c r="AT1236">
        <v>0</v>
      </c>
      <c r="AU1236">
        <v>70</v>
      </c>
      <c r="AV1236">
        <v>0</v>
      </c>
      <c r="AW1236">
        <v>80</v>
      </c>
    </row>
    <row r="1237" spans="1:49" x14ac:dyDescent="0.25">
      <c r="A1237" s="1">
        <v>39864</v>
      </c>
      <c r="B1237">
        <v>2517</v>
      </c>
      <c r="C1237">
        <v>9795</v>
      </c>
      <c r="X1237">
        <v>0</v>
      </c>
      <c r="Y1237">
        <v>8</v>
      </c>
      <c r="Z1237">
        <v>0</v>
      </c>
      <c r="AA1237">
        <v>41</v>
      </c>
      <c r="AT1237">
        <v>11</v>
      </c>
      <c r="AU1237">
        <v>70</v>
      </c>
      <c r="AV1237">
        <v>0</v>
      </c>
      <c r="AW1237">
        <v>80</v>
      </c>
    </row>
    <row r="1238" spans="1:49" x14ac:dyDescent="0.25">
      <c r="A1238" s="1">
        <v>39867</v>
      </c>
      <c r="B1238">
        <v>1629</v>
      </c>
      <c r="C1238">
        <v>9888</v>
      </c>
      <c r="X1238">
        <v>0</v>
      </c>
      <c r="Y1238">
        <v>8</v>
      </c>
      <c r="Z1238">
        <v>0</v>
      </c>
      <c r="AA1238">
        <v>41</v>
      </c>
      <c r="AT1238">
        <v>0</v>
      </c>
      <c r="AU1238">
        <v>60</v>
      </c>
      <c r="AV1238">
        <v>0</v>
      </c>
      <c r="AW1238">
        <v>80</v>
      </c>
    </row>
    <row r="1239" spans="1:49" x14ac:dyDescent="0.25">
      <c r="A1239" s="1">
        <v>39868</v>
      </c>
      <c r="B1239">
        <v>2804</v>
      </c>
      <c r="C1239">
        <v>9830</v>
      </c>
      <c r="X1239">
        <v>0</v>
      </c>
      <c r="Y1239">
        <v>8</v>
      </c>
      <c r="Z1239">
        <v>0</v>
      </c>
      <c r="AA1239">
        <v>41</v>
      </c>
      <c r="AT1239">
        <v>0</v>
      </c>
      <c r="AU1239">
        <v>60</v>
      </c>
      <c r="AV1239">
        <v>0</v>
      </c>
      <c r="AW1239">
        <v>80</v>
      </c>
    </row>
    <row r="1240" spans="1:49" x14ac:dyDescent="0.25">
      <c r="A1240" s="1">
        <v>39869</v>
      </c>
      <c r="B1240">
        <v>1750</v>
      </c>
      <c r="C1240">
        <v>9176</v>
      </c>
      <c r="X1240">
        <v>0</v>
      </c>
      <c r="Y1240">
        <v>8</v>
      </c>
      <c r="Z1240">
        <v>0</v>
      </c>
      <c r="AA1240">
        <v>41</v>
      </c>
      <c r="AT1240">
        <v>20</v>
      </c>
      <c r="AU1240">
        <v>80</v>
      </c>
      <c r="AV1240">
        <v>30</v>
      </c>
      <c r="AW1240">
        <v>90</v>
      </c>
    </row>
    <row r="1241" spans="1:49" x14ac:dyDescent="0.25">
      <c r="A1241" s="1">
        <v>39870</v>
      </c>
      <c r="B1241">
        <v>1535</v>
      </c>
      <c r="C1241">
        <v>8926</v>
      </c>
      <c r="X1241">
        <v>0</v>
      </c>
      <c r="Y1241">
        <v>8</v>
      </c>
      <c r="Z1241">
        <v>0</v>
      </c>
      <c r="AA1241">
        <v>41</v>
      </c>
      <c r="AT1241">
        <v>11</v>
      </c>
      <c r="AU1241">
        <v>81</v>
      </c>
      <c r="AV1241">
        <v>0</v>
      </c>
      <c r="AW1241">
        <v>60</v>
      </c>
    </row>
    <row r="1242" spans="1:49" x14ac:dyDescent="0.25">
      <c r="A1242" s="1">
        <v>39871</v>
      </c>
      <c r="B1242">
        <v>1791</v>
      </c>
      <c r="C1242">
        <v>8984</v>
      </c>
      <c r="X1242">
        <v>0</v>
      </c>
      <c r="Y1242">
        <v>8</v>
      </c>
      <c r="Z1242">
        <v>0</v>
      </c>
      <c r="AA1242">
        <v>41</v>
      </c>
      <c r="AT1242">
        <v>10</v>
      </c>
      <c r="AU1242">
        <v>70</v>
      </c>
      <c r="AV1242">
        <v>10</v>
      </c>
      <c r="AW1242">
        <v>60</v>
      </c>
    </row>
    <row r="1243" spans="1:49" x14ac:dyDescent="0.25">
      <c r="A1243" s="1">
        <v>39874</v>
      </c>
      <c r="B1243">
        <v>2137</v>
      </c>
      <c r="C1243">
        <v>9279</v>
      </c>
      <c r="X1243">
        <v>0</v>
      </c>
      <c r="Y1243">
        <v>8</v>
      </c>
      <c r="Z1243">
        <v>0</v>
      </c>
      <c r="AA1243">
        <v>41</v>
      </c>
      <c r="AT1243">
        <v>10</v>
      </c>
      <c r="AU1243">
        <v>60</v>
      </c>
      <c r="AV1243">
        <v>0</v>
      </c>
      <c r="AW1243">
        <v>50</v>
      </c>
    </row>
    <row r="1244" spans="1:49" x14ac:dyDescent="0.25">
      <c r="A1244" s="1">
        <v>39875</v>
      </c>
      <c r="B1244">
        <v>2007</v>
      </c>
      <c r="C1244">
        <v>9614</v>
      </c>
      <c r="T1244">
        <v>21</v>
      </c>
      <c r="U1244">
        <v>17</v>
      </c>
      <c r="X1244">
        <v>0</v>
      </c>
      <c r="Y1244">
        <v>8</v>
      </c>
      <c r="Z1244">
        <v>0</v>
      </c>
      <c r="AA1244">
        <v>41</v>
      </c>
      <c r="AT1244">
        <v>0</v>
      </c>
      <c r="AU1244">
        <v>51</v>
      </c>
      <c r="AV1244">
        <v>20</v>
      </c>
      <c r="AW1244">
        <v>70</v>
      </c>
    </row>
    <row r="1245" spans="1:49" x14ac:dyDescent="0.25">
      <c r="A1245" s="1">
        <v>39876</v>
      </c>
      <c r="B1245">
        <v>2694</v>
      </c>
      <c r="C1245">
        <v>9973</v>
      </c>
      <c r="T1245">
        <v>32</v>
      </c>
      <c r="U1245">
        <v>45</v>
      </c>
      <c r="X1245">
        <v>1</v>
      </c>
      <c r="Y1245">
        <v>9</v>
      </c>
      <c r="Z1245">
        <v>0</v>
      </c>
      <c r="AA1245">
        <v>41</v>
      </c>
      <c r="AT1245">
        <v>41</v>
      </c>
      <c r="AU1245">
        <v>71</v>
      </c>
      <c r="AV1245">
        <v>20</v>
      </c>
      <c r="AW1245">
        <v>80</v>
      </c>
    </row>
    <row r="1246" spans="1:49" x14ac:dyDescent="0.25">
      <c r="A1246" s="1">
        <v>39877</v>
      </c>
      <c r="B1246">
        <v>2198</v>
      </c>
      <c r="C1246">
        <v>10343</v>
      </c>
      <c r="T1246">
        <v>61</v>
      </c>
      <c r="U1246">
        <v>71</v>
      </c>
      <c r="X1246">
        <v>0</v>
      </c>
      <c r="Y1246">
        <v>8</v>
      </c>
      <c r="Z1246">
        <v>0</v>
      </c>
      <c r="AA1246">
        <v>41</v>
      </c>
      <c r="AT1246">
        <v>30</v>
      </c>
      <c r="AU1246">
        <v>70</v>
      </c>
      <c r="AV1246">
        <v>20</v>
      </c>
      <c r="AW1246">
        <v>100</v>
      </c>
    </row>
    <row r="1247" spans="1:49" x14ac:dyDescent="0.25">
      <c r="A1247" s="1">
        <v>39878</v>
      </c>
      <c r="B1247">
        <v>1873</v>
      </c>
      <c r="C1247">
        <v>9987</v>
      </c>
      <c r="T1247">
        <v>20</v>
      </c>
      <c r="U1247">
        <v>49</v>
      </c>
      <c r="X1247">
        <v>0</v>
      </c>
      <c r="Y1247">
        <v>8</v>
      </c>
      <c r="Z1247">
        <v>0</v>
      </c>
      <c r="AA1247">
        <v>41</v>
      </c>
      <c r="AT1247">
        <v>10</v>
      </c>
      <c r="AU1247">
        <v>60</v>
      </c>
      <c r="AV1247">
        <v>0</v>
      </c>
      <c r="AW1247">
        <v>100</v>
      </c>
    </row>
    <row r="1248" spans="1:49" x14ac:dyDescent="0.25">
      <c r="A1248" s="1">
        <v>39881</v>
      </c>
      <c r="B1248">
        <v>1542</v>
      </c>
      <c r="C1248">
        <v>9979</v>
      </c>
      <c r="T1248">
        <v>50</v>
      </c>
      <c r="U1248">
        <v>89</v>
      </c>
      <c r="X1248">
        <v>0</v>
      </c>
      <c r="Y1248">
        <v>8</v>
      </c>
      <c r="Z1248">
        <v>0</v>
      </c>
      <c r="AA1248">
        <v>41</v>
      </c>
      <c r="AT1248">
        <v>40</v>
      </c>
      <c r="AU1248">
        <v>50</v>
      </c>
      <c r="AV1248">
        <v>0</v>
      </c>
      <c r="AW1248">
        <v>100</v>
      </c>
    </row>
    <row r="1249" spans="1:49" x14ac:dyDescent="0.25">
      <c r="A1249" s="1">
        <v>39882</v>
      </c>
      <c r="B1249">
        <v>2139</v>
      </c>
      <c r="C1249">
        <v>10108</v>
      </c>
      <c r="T1249">
        <v>367</v>
      </c>
      <c r="U1249">
        <v>410</v>
      </c>
      <c r="X1249">
        <v>2</v>
      </c>
      <c r="Y1249">
        <v>10</v>
      </c>
      <c r="Z1249">
        <v>0</v>
      </c>
      <c r="AA1249">
        <v>41</v>
      </c>
      <c r="AT1249">
        <v>30</v>
      </c>
      <c r="AU1249">
        <v>30</v>
      </c>
      <c r="AV1249">
        <v>20</v>
      </c>
      <c r="AW1249">
        <v>110</v>
      </c>
    </row>
    <row r="1250" spans="1:49" x14ac:dyDescent="0.25">
      <c r="A1250" s="1">
        <v>39883</v>
      </c>
      <c r="B1250">
        <v>1443</v>
      </c>
      <c r="C1250">
        <v>9972</v>
      </c>
      <c r="T1250">
        <v>215</v>
      </c>
      <c r="U1250">
        <v>453</v>
      </c>
      <c r="X1250">
        <v>1</v>
      </c>
      <c r="Y1250">
        <v>9</v>
      </c>
      <c r="Z1250">
        <v>0</v>
      </c>
      <c r="AA1250">
        <v>41</v>
      </c>
      <c r="AT1250">
        <v>20</v>
      </c>
      <c r="AU1250">
        <v>30</v>
      </c>
      <c r="AV1250">
        <v>0</v>
      </c>
      <c r="AW1250">
        <v>90</v>
      </c>
    </row>
    <row r="1251" spans="1:49" x14ac:dyDescent="0.25">
      <c r="A1251" s="1">
        <v>39884</v>
      </c>
      <c r="B1251">
        <v>1677</v>
      </c>
      <c r="C1251">
        <v>9980</v>
      </c>
      <c r="T1251">
        <v>172</v>
      </c>
      <c r="U1251">
        <v>433</v>
      </c>
      <c r="X1251">
        <v>0</v>
      </c>
      <c r="Y1251">
        <v>8</v>
      </c>
      <c r="Z1251">
        <v>0</v>
      </c>
      <c r="AA1251">
        <v>41</v>
      </c>
      <c r="AT1251">
        <v>10</v>
      </c>
      <c r="AU1251">
        <v>30</v>
      </c>
      <c r="AV1251">
        <v>70</v>
      </c>
      <c r="AW1251">
        <v>100</v>
      </c>
    </row>
    <row r="1252" spans="1:49" x14ac:dyDescent="0.25">
      <c r="A1252" s="1">
        <v>39885</v>
      </c>
      <c r="B1252">
        <v>1739</v>
      </c>
      <c r="C1252">
        <v>10096</v>
      </c>
      <c r="T1252">
        <v>138</v>
      </c>
      <c r="U1252">
        <v>436</v>
      </c>
      <c r="X1252">
        <v>0</v>
      </c>
      <c r="Y1252">
        <v>8</v>
      </c>
      <c r="Z1252">
        <v>0</v>
      </c>
      <c r="AA1252">
        <v>41</v>
      </c>
      <c r="AT1252">
        <v>10</v>
      </c>
      <c r="AU1252">
        <v>30</v>
      </c>
      <c r="AV1252">
        <v>10</v>
      </c>
      <c r="AW1252">
        <v>44</v>
      </c>
    </row>
    <row r="1253" spans="1:49" x14ac:dyDescent="0.25">
      <c r="A1253" s="1">
        <v>39888</v>
      </c>
      <c r="B1253">
        <v>3715</v>
      </c>
      <c r="C1253">
        <v>10952</v>
      </c>
      <c r="T1253">
        <v>54</v>
      </c>
      <c r="U1253">
        <v>408</v>
      </c>
      <c r="X1253">
        <v>0</v>
      </c>
      <c r="Y1253">
        <v>8</v>
      </c>
      <c r="Z1253">
        <v>0</v>
      </c>
      <c r="AA1253">
        <v>41</v>
      </c>
      <c r="AT1253">
        <v>40</v>
      </c>
      <c r="AU1253">
        <v>40</v>
      </c>
      <c r="AV1253">
        <v>10</v>
      </c>
      <c r="AW1253">
        <v>34</v>
      </c>
    </row>
    <row r="1254" spans="1:49" x14ac:dyDescent="0.25">
      <c r="A1254" s="1">
        <v>39889</v>
      </c>
      <c r="B1254">
        <v>3366</v>
      </c>
      <c r="C1254">
        <v>11060</v>
      </c>
      <c r="T1254">
        <v>65</v>
      </c>
      <c r="U1254">
        <v>424</v>
      </c>
      <c r="X1254">
        <v>0</v>
      </c>
      <c r="Y1254">
        <v>8</v>
      </c>
      <c r="Z1254">
        <v>0</v>
      </c>
      <c r="AA1254">
        <v>41</v>
      </c>
      <c r="AT1254">
        <v>10</v>
      </c>
      <c r="AU1254">
        <v>20</v>
      </c>
      <c r="AV1254">
        <v>10</v>
      </c>
      <c r="AW1254">
        <v>34</v>
      </c>
    </row>
    <row r="1255" spans="1:49" x14ac:dyDescent="0.25">
      <c r="A1255" s="1">
        <v>39890</v>
      </c>
      <c r="B1255">
        <v>1834</v>
      </c>
      <c r="C1255">
        <v>10579</v>
      </c>
      <c r="T1255">
        <v>36</v>
      </c>
      <c r="U1255">
        <v>412</v>
      </c>
      <c r="X1255">
        <v>2</v>
      </c>
      <c r="Y1255">
        <v>10</v>
      </c>
      <c r="Z1255">
        <v>0</v>
      </c>
      <c r="AA1255">
        <v>41</v>
      </c>
      <c r="AT1255">
        <v>11</v>
      </c>
      <c r="AU1255">
        <v>21</v>
      </c>
      <c r="AV1255">
        <v>20</v>
      </c>
      <c r="AW1255">
        <v>34</v>
      </c>
    </row>
    <row r="1256" spans="1:49" x14ac:dyDescent="0.25">
      <c r="A1256" s="1">
        <v>39891</v>
      </c>
      <c r="B1256">
        <v>1478</v>
      </c>
      <c r="C1256">
        <v>8545</v>
      </c>
      <c r="T1256">
        <v>35</v>
      </c>
      <c r="U1256">
        <v>108</v>
      </c>
      <c r="X1256">
        <v>0</v>
      </c>
      <c r="Y1256">
        <v>9</v>
      </c>
      <c r="Z1256">
        <v>0</v>
      </c>
      <c r="AA1256">
        <v>41</v>
      </c>
      <c r="AT1256">
        <v>20</v>
      </c>
      <c r="AU1256">
        <v>41</v>
      </c>
      <c r="AV1256">
        <v>0</v>
      </c>
      <c r="AW1256">
        <v>14</v>
      </c>
    </row>
    <row r="1257" spans="1:49" x14ac:dyDescent="0.25">
      <c r="A1257" s="1">
        <v>39892</v>
      </c>
      <c r="B1257">
        <v>2558</v>
      </c>
      <c r="C1257">
        <v>8598</v>
      </c>
      <c r="T1257">
        <v>28</v>
      </c>
      <c r="U1257">
        <v>111</v>
      </c>
      <c r="X1257">
        <v>0</v>
      </c>
      <c r="Y1257">
        <v>9</v>
      </c>
      <c r="Z1257">
        <v>0</v>
      </c>
      <c r="AA1257">
        <v>41</v>
      </c>
      <c r="AT1257">
        <v>70</v>
      </c>
      <c r="AU1257">
        <v>81</v>
      </c>
      <c r="AV1257">
        <v>0</v>
      </c>
      <c r="AW1257">
        <v>14</v>
      </c>
    </row>
    <row r="1258" spans="1:49" x14ac:dyDescent="0.25">
      <c r="A1258" s="1">
        <v>39895</v>
      </c>
      <c r="B1258">
        <v>2264</v>
      </c>
      <c r="C1258">
        <v>8708</v>
      </c>
      <c r="T1258">
        <v>16</v>
      </c>
      <c r="U1258">
        <v>99</v>
      </c>
      <c r="X1258">
        <v>56</v>
      </c>
      <c r="Y1258">
        <v>62</v>
      </c>
      <c r="Z1258">
        <v>0</v>
      </c>
      <c r="AA1258">
        <v>41</v>
      </c>
      <c r="AT1258">
        <v>10</v>
      </c>
      <c r="AU1258">
        <v>61</v>
      </c>
      <c r="AV1258">
        <v>0</v>
      </c>
      <c r="AW1258">
        <v>14</v>
      </c>
    </row>
    <row r="1259" spans="1:49" x14ac:dyDescent="0.25">
      <c r="A1259" s="1">
        <v>39896</v>
      </c>
      <c r="B1259">
        <v>3106</v>
      </c>
      <c r="C1259">
        <v>9882</v>
      </c>
      <c r="T1259">
        <v>102</v>
      </c>
      <c r="U1259">
        <v>148</v>
      </c>
      <c r="X1259">
        <v>0</v>
      </c>
      <c r="Y1259">
        <v>62</v>
      </c>
      <c r="Z1259">
        <v>0</v>
      </c>
      <c r="AA1259">
        <v>41</v>
      </c>
      <c r="AT1259">
        <v>12</v>
      </c>
      <c r="AU1259">
        <v>52</v>
      </c>
      <c r="AV1259">
        <v>10</v>
      </c>
      <c r="AW1259">
        <v>14</v>
      </c>
    </row>
    <row r="1260" spans="1:49" x14ac:dyDescent="0.25">
      <c r="A1260" s="1">
        <v>39897</v>
      </c>
      <c r="B1260">
        <v>1576</v>
      </c>
      <c r="C1260">
        <v>9712</v>
      </c>
      <c r="T1260">
        <v>264</v>
      </c>
      <c r="U1260">
        <v>189</v>
      </c>
      <c r="X1260">
        <v>0</v>
      </c>
      <c r="Y1260">
        <v>62</v>
      </c>
      <c r="Z1260">
        <v>0</v>
      </c>
      <c r="AA1260">
        <v>41</v>
      </c>
      <c r="AT1260">
        <v>0</v>
      </c>
      <c r="AU1260">
        <v>40</v>
      </c>
      <c r="AV1260">
        <v>0</v>
      </c>
      <c r="AW1260">
        <v>14</v>
      </c>
    </row>
    <row r="1261" spans="1:49" x14ac:dyDescent="0.25">
      <c r="A1261" s="1">
        <v>39898</v>
      </c>
      <c r="B1261">
        <v>1285</v>
      </c>
      <c r="C1261">
        <v>9622</v>
      </c>
      <c r="T1261">
        <v>203</v>
      </c>
      <c r="U1261">
        <v>204</v>
      </c>
      <c r="X1261">
        <v>0</v>
      </c>
      <c r="Y1261">
        <v>62</v>
      </c>
      <c r="Z1261">
        <v>0</v>
      </c>
      <c r="AA1261">
        <v>41</v>
      </c>
      <c r="AT1261">
        <v>0</v>
      </c>
      <c r="AU1261">
        <v>40</v>
      </c>
      <c r="AV1261">
        <v>0</v>
      </c>
      <c r="AW1261">
        <v>8</v>
      </c>
    </row>
    <row r="1262" spans="1:49" x14ac:dyDescent="0.25">
      <c r="A1262" s="1">
        <v>39899</v>
      </c>
      <c r="B1262">
        <v>943</v>
      </c>
      <c r="C1262">
        <v>9631</v>
      </c>
      <c r="T1262">
        <v>176</v>
      </c>
      <c r="U1262">
        <v>229</v>
      </c>
      <c r="X1262">
        <v>0</v>
      </c>
      <c r="Y1262">
        <v>62</v>
      </c>
      <c r="Z1262">
        <v>0</v>
      </c>
      <c r="AA1262">
        <v>41</v>
      </c>
      <c r="AT1262">
        <v>1</v>
      </c>
      <c r="AU1262">
        <v>40</v>
      </c>
      <c r="AV1262">
        <v>0</v>
      </c>
      <c r="AW1262">
        <v>8</v>
      </c>
    </row>
    <row r="1263" spans="1:49" x14ac:dyDescent="0.25">
      <c r="A1263" s="1">
        <v>39902</v>
      </c>
      <c r="B1263">
        <v>2300</v>
      </c>
      <c r="C1263">
        <v>9932</v>
      </c>
      <c r="T1263">
        <v>57</v>
      </c>
      <c r="U1263">
        <v>215</v>
      </c>
      <c r="X1263">
        <v>1</v>
      </c>
      <c r="Y1263">
        <v>61</v>
      </c>
      <c r="Z1263">
        <v>0</v>
      </c>
      <c r="AA1263">
        <v>41</v>
      </c>
      <c r="AT1263">
        <v>1</v>
      </c>
      <c r="AU1263">
        <v>41</v>
      </c>
      <c r="AV1263">
        <v>0</v>
      </c>
      <c r="AW1263">
        <v>8</v>
      </c>
    </row>
    <row r="1264" spans="1:49" x14ac:dyDescent="0.25">
      <c r="A1264" s="1">
        <v>39903</v>
      </c>
      <c r="B1264">
        <v>3572</v>
      </c>
      <c r="C1264">
        <v>10806</v>
      </c>
      <c r="T1264">
        <v>53</v>
      </c>
      <c r="U1264">
        <v>228</v>
      </c>
      <c r="X1264">
        <v>0</v>
      </c>
      <c r="Y1264">
        <v>61</v>
      </c>
      <c r="Z1264">
        <v>0</v>
      </c>
      <c r="AA1264">
        <v>41</v>
      </c>
      <c r="AT1264">
        <v>11</v>
      </c>
      <c r="AU1264">
        <v>52</v>
      </c>
      <c r="AV1264">
        <v>0</v>
      </c>
      <c r="AW1264">
        <v>8</v>
      </c>
    </row>
    <row r="1265" spans="1:49" x14ac:dyDescent="0.25">
      <c r="A1265" s="1">
        <v>39904</v>
      </c>
      <c r="B1265">
        <v>2160</v>
      </c>
      <c r="C1265">
        <v>10275</v>
      </c>
      <c r="T1265">
        <v>49</v>
      </c>
      <c r="U1265">
        <v>259</v>
      </c>
      <c r="X1265">
        <v>0</v>
      </c>
      <c r="Y1265">
        <v>61</v>
      </c>
      <c r="Z1265">
        <v>0</v>
      </c>
      <c r="AA1265">
        <v>41</v>
      </c>
      <c r="AT1265">
        <v>10</v>
      </c>
      <c r="AU1265">
        <v>62</v>
      </c>
      <c r="AV1265">
        <v>0</v>
      </c>
      <c r="AW1265">
        <v>8</v>
      </c>
    </row>
    <row r="1266" spans="1:49" x14ac:dyDescent="0.25">
      <c r="A1266" s="1">
        <v>39905</v>
      </c>
      <c r="B1266">
        <v>2283</v>
      </c>
      <c r="C1266">
        <v>10291</v>
      </c>
      <c r="T1266">
        <v>78</v>
      </c>
      <c r="U1266">
        <v>255</v>
      </c>
      <c r="X1266">
        <v>0</v>
      </c>
      <c r="Y1266">
        <v>61</v>
      </c>
      <c r="Z1266">
        <v>0</v>
      </c>
      <c r="AA1266">
        <v>41</v>
      </c>
      <c r="AT1266">
        <v>53</v>
      </c>
      <c r="AU1266">
        <v>93</v>
      </c>
      <c r="AV1266">
        <v>0</v>
      </c>
      <c r="AW1266">
        <v>8</v>
      </c>
    </row>
    <row r="1267" spans="1:49" x14ac:dyDescent="0.25">
      <c r="A1267" s="1">
        <v>39906</v>
      </c>
      <c r="B1267">
        <v>1530</v>
      </c>
      <c r="C1267">
        <v>10622</v>
      </c>
      <c r="T1267">
        <v>32</v>
      </c>
      <c r="U1267">
        <v>243</v>
      </c>
      <c r="X1267">
        <v>0</v>
      </c>
      <c r="Y1267">
        <v>61</v>
      </c>
      <c r="Z1267">
        <v>0</v>
      </c>
      <c r="AA1267">
        <v>41</v>
      </c>
      <c r="AT1267">
        <v>22</v>
      </c>
      <c r="AU1267">
        <v>72</v>
      </c>
      <c r="AV1267">
        <v>0</v>
      </c>
      <c r="AW1267">
        <v>8</v>
      </c>
    </row>
    <row r="1268" spans="1:49" x14ac:dyDescent="0.25">
      <c r="A1268" s="1">
        <v>39909</v>
      </c>
      <c r="B1268">
        <v>1636</v>
      </c>
      <c r="C1268">
        <v>11657</v>
      </c>
      <c r="T1268">
        <v>43</v>
      </c>
      <c r="U1268">
        <v>239</v>
      </c>
      <c r="X1268">
        <v>10</v>
      </c>
      <c r="Y1268">
        <v>61</v>
      </c>
      <c r="Z1268">
        <v>0</v>
      </c>
      <c r="AA1268">
        <v>41</v>
      </c>
      <c r="AT1268">
        <v>10</v>
      </c>
      <c r="AU1268">
        <v>50</v>
      </c>
      <c r="AV1268">
        <v>0</v>
      </c>
      <c r="AW1268">
        <v>8</v>
      </c>
    </row>
    <row r="1269" spans="1:49" x14ac:dyDescent="0.25">
      <c r="A1269" s="1">
        <v>39910</v>
      </c>
      <c r="B1269">
        <v>1360</v>
      </c>
      <c r="C1269">
        <v>11665</v>
      </c>
      <c r="T1269">
        <v>61</v>
      </c>
      <c r="U1269">
        <v>234</v>
      </c>
      <c r="X1269">
        <v>0</v>
      </c>
      <c r="Y1269">
        <v>51</v>
      </c>
      <c r="Z1269">
        <v>0</v>
      </c>
      <c r="AA1269">
        <v>41</v>
      </c>
      <c r="AT1269">
        <v>0</v>
      </c>
      <c r="AU1269">
        <v>41</v>
      </c>
      <c r="AV1269">
        <v>0</v>
      </c>
      <c r="AW1269">
        <v>8</v>
      </c>
    </row>
    <row r="1270" spans="1:49" x14ac:dyDescent="0.25">
      <c r="A1270" s="1">
        <v>39911</v>
      </c>
      <c r="B1270">
        <v>4346</v>
      </c>
      <c r="C1270">
        <v>13449</v>
      </c>
      <c r="T1270">
        <v>58</v>
      </c>
      <c r="U1270">
        <v>249</v>
      </c>
      <c r="X1270">
        <v>10</v>
      </c>
      <c r="Y1270">
        <v>51</v>
      </c>
      <c r="Z1270">
        <v>0</v>
      </c>
      <c r="AA1270">
        <v>41</v>
      </c>
      <c r="AT1270">
        <v>1</v>
      </c>
      <c r="AU1270">
        <v>41</v>
      </c>
      <c r="AV1270">
        <v>0</v>
      </c>
      <c r="AW1270">
        <v>8</v>
      </c>
    </row>
    <row r="1271" spans="1:49" x14ac:dyDescent="0.25">
      <c r="A1271" s="1">
        <v>39912</v>
      </c>
      <c r="B1271">
        <v>3419</v>
      </c>
      <c r="C1271">
        <v>14055</v>
      </c>
      <c r="T1271">
        <v>60</v>
      </c>
      <c r="U1271">
        <v>249</v>
      </c>
      <c r="X1271">
        <v>0</v>
      </c>
      <c r="Y1271">
        <v>41</v>
      </c>
      <c r="Z1271">
        <v>0</v>
      </c>
      <c r="AA1271">
        <v>41</v>
      </c>
      <c r="AT1271">
        <v>10</v>
      </c>
      <c r="AU1271">
        <v>40</v>
      </c>
      <c r="AV1271">
        <v>0</v>
      </c>
      <c r="AW1271">
        <v>8</v>
      </c>
    </row>
    <row r="1272" spans="1:49" x14ac:dyDescent="0.25">
      <c r="A1272" s="1">
        <v>39916</v>
      </c>
      <c r="B1272">
        <v>3245</v>
      </c>
      <c r="C1272">
        <v>15535</v>
      </c>
      <c r="T1272">
        <v>162</v>
      </c>
      <c r="U1272">
        <v>367</v>
      </c>
      <c r="X1272">
        <v>0</v>
      </c>
      <c r="Y1272">
        <v>41</v>
      </c>
      <c r="Z1272">
        <v>0</v>
      </c>
      <c r="AA1272">
        <v>41</v>
      </c>
      <c r="AT1272">
        <v>10</v>
      </c>
      <c r="AU1272">
        <v>40</v>
      </c>
      <c r="AV1272">
        <v>0</v>
      </c>
      <c r="AW1272">
        <v>8</v>
      </c>
    </row>
    <row r="1273" spans="1:49" x14ac:dyDescent="0.25">
      <c r="A1273" s="1">
        <v>39917</v>
      </c>
      <c r="B1273">
        <v>3820</v>
      </c>
      <c r="C1273">
        <v>16092</v>
      </c>
      <c r="T1273">
        <v>101</v>
      </c>
      <c r="U1273">
        <v>384</v>
      </c>
      <c r="X1273">
        <v>5</v>
      </c>
      <c r="Y1273">
        <v>41</v>
      </c>
      <c r="Z1273">
        <v>0</v>
      </c>
      <c r="AA1273">
        <v>41</v>
      </c>
      <c r="AT1273">
        <v>10</v>
      </c>
      <c r="AU1273">
        <v>40</v>
      </c>
      <c r="AV1273">
        <v>10</v>
      </c>
      <c r="AW1273">
        <v>18</v>
      </c>
    </row>
    <row r="1274" spans="1:49" x14ac:dyDescent="0.25">
      <c r="A1274" s="1">
        <v>39918</v>
      </c>
      <c r="B1274">
        <v>2227</v>
      </c>
      <c r="C1274">
        <v>15717</v>
      </c>
      <c r="T1274">
        <v>50</v>
      </c>
      <c r="U1274">
        <v>407</v>
      </c>
      <c r="X1274">
        <v>0</v>
      </c>
      <c r="Y1274">
        <v>41</v>
      </c>
      <c r="Z1274">
        <v>0</v>
      </c>
      <c r="AA1274">
        <v>41</v>
      </c>
      <c r="AT1274">
        <v>0</v>
      </c>
      <c r="AU1274">
        <v>30</v>
      </c>
      <c r="AV1274">
        <v>0</v>
      </c>
      <c r="AW1274">
        <v>18</v>
      </c>
    </row>
    <row r="1275" spans="1:49" x14ac:dyDescent="0.25">
      <c r="A1275" s="1">
        <v>39919</v>
      </c>
      <c r="B1275">
        <v>3049</v>
      </c>
      <c r="C1275">
        <v>12530</v>
      </c>
      <c r="T1275">
        <v>14</v>
      </c>
      <c r="U1275">
        <v>192</v>
      </c>
      <c r="X1275">
        <v>0</v>
      </c>
      <c r="Y1275">
        <v>36</v>
      </c>
      <c r="Z1275">
        <v>0</v>
      </c>
      <c r="AA1275">
        <v>41</v>
      </c>
      <c r="AT1275">
        <v>0</v>
      </c>
      <c r="AU1275">
        <v>30</v>
      </c>
      <c r="AV1275">
        <v>0</v>
      </c>
      <c r="AW1275">
        <v>0</v>
      </c>
    </row>
    <row r="1276" spans="1:49" x14ac:dyDescent="0.25">
      <c r="A1276" s="1">
        <v>39920</v>
      </c>
      <c r="B1276">
        <v>2498</v>
      </c>
      <c r="C1276">
        <v>12242</v>
      </c>
      <c r="T1276">
        <v>25</v>
      </c>
      <c r="U1276">
        <v>211</v>
      </c>
      <c r="X1276">
        <v>0</v>
      </c>
      <c r="Y1276">
        <v>36</v>
      </c>
      <c r="Z1276">
        <v>0</v>
      </c>
      <c r="AA1276">
        <v>41</v>
      </c>
      <c r="AT1276">
        <v>0</v>
      </c>
      <c r="AU1276">
        <v>30</v>
      </c>
      <c r="AV1276">
        <v>0</v>
      </c>
      <c r="AW1276">
        <v>0</v>
      </c>
    </row>
    <row r="1277" spans="1:49" x14ac:dyDescent="0.25">
      <c r="A1277" s="1">
        <v>39923</v>
      </c>
      <c r="B1277">
        <v>2537</v>
      </c>
      <c r="C1277">
        <v>12684</v>
      </c>
      <c r="T1277">
        <v>162</v>
      </c>
      <c r="U1277">
        <v>213</v>
      </c>
      <c r="X1277">
        <v>0</v>
      </c>
      <c r="Y1277">
        <v>36</v>
      </c>
      <c r="Z1277">
        <v>0</v>
      </c>
      <c r="AA1277">
        <v>41</v>
      </c>
      <c r="AT1277">
        <v>0</v>
      </c>
      <c r="AU1277">
        <v>30</v>
      </c>
      <c r="AV1277">
        <v>0</v>
      </c>
      <c r="AW1277">
        <v>0</v>
      </c>
    </row>
    <row r="1278" spans="1:49" x14ac:dyDescent="0.25">
      <c r="A1278" s="1">
        <v>39924</v>
      </c>
      <c r="B1278">
        <v>1218</v>
      </c>
      <c r="C1278">
        <v>11828</v>
      </c>
      <c r="T1278">
        <v>23</v>
      </c>
      <c r="U1278">
        <v>228</v>
      </c>
      <c r="X1278">
        <v>0</v>
      </c>
      <c r="Y1278">
        <v>36</v>
      </c>
      <c r="Z1278">
        <v>0</v>
      </c>
      <c r="AA1278">
        <v>41</v>
      </c>
      <c r="AT1278">
        <v>0</v>
      </c>
      <c r="AU1278">
        <v>30</v>
      </c>
      <c r="AV1278">
        <v>0</v>
      </c>
      <c r="AW1278">
        <v>0</v>
      </c>
    </row>
    <row r="1279" spans="1:49" x14ac:dyDescent="0.25">
      <c r="A1279" s="1">
        <v>39925</v>
      </c>
      <c r="B1279">
        <v>2019</v>
      </c>
      <c r="C1279">
        <v>11388</v>
      </c>
      <c r="T1279">
        <v>62</v>
      </c>
      <c r="U1279">
        <v>257</v>
      </c>
      <c r="X1279">
        <v>0</v>
      </c>
      <c r="Y1279">
        <v>36</v>
      </c>
      <c r="Z1279">
        <v>0</v>
      </c>
      <c r="AA1279">
        <v>41</v>
      </c>
      <c r="AT1279">
        <v>0</v>
      </c>
      <c r="AU1279">
        <v>30</v>
      </c>
      <c r="AV1279">
        <v>0</v>
      </c>
      <c r="AW1279">
        <v>0</v>
      </c>
    </row>
    <row r="1280" spans="1:49" x14ac:dyDescent="0.25">
      <c r="A1280" s="1">
        <v>39926</v>
      </c>
      <c r="B1280">
        <v>968</v>
      </c>
      <c r="C1280">
        <v>11359</v>
      </c>
      <c r="T1280">
        <v>28</v>
      </c>
      <c r="U1280">
        <v>256</v>
      </c>
      <c r="X1280">
        <v>0</v>
      </c>
      <c r="Y1280">
        <v>36</v>
      </c>
      <c r="Z1280">
        <v>0</v>
      </c>
      <c r="AA1280">
        <v>41</v>
      </c>
      <c r="AT1280">
        <v>10</v>
      </c>
      <c r="AU1280">
        <v>30</v>
      </c>
      <c r="AV1280">
        <v>0</v>
      </c>
      <c r="AW1280">
        <v>0</v>
      </c>
    </row>
    <row r="1281" spans="1:49" x14ac:dyDescent="0.25">
      <c r="A1281" s="1">
        <v>39927</v>
      </c>
      <c r="B1281">
        <v>1505</v>
      </c>
      <c r="C1281">
        <v>11575</v>
      </c>
      <c r="T1281">
        <v>35</v>
      </c>
      <c r="U1281">
        <v>277</v>
      </c>
      <c r="X1281">
        <v>0</v>
      </c>
      <c r="Y1281">
        <v>36</v>
      </c>
      <c r="Z1281">
        <v>0</v>
      </c>
      <c r="AA1281">
        <v>41</v>
      </c>
      <c r="AT1281">
        <v>10</v>
      </c>
      <c r="AU1281">
        <v>30</v>
      </c>
      <c r="AV1281">
        <v>0</v>
      </c>
      <c r="AW1281">
        <v>0</v>
      </c>
    </row>
    <row r="1282" spans="1:49" x14ac:dyDescent="0.25">
      <c r="A1282" s="1">
        <v>39930</v>
      </c>
      <c r="B1282">
        <v>1074</v>
      </c>
      <c r="C1282">
        <v>11710</v>
      </c>
      <c r="T1282">
        <v>48</v>
      </c>
      <c r="U1282">
        <v>305</v>
      </c>
      <c r="X1282">
        <v>0</v>
      </c>
      <c r="Y1282">
        <v>36</v>
      </c>
      <c r="Z1282">
        <v>0</v>
      </c>
      <c r="AA1282">
        <v>41</v>
      </c>
      <c r="AT1282">
        <v>10</v>
      </c>
      <c r="AU1282">
        <v>30</v>
      </c>
      <c r="AV1282">
        <v>0</v>
      </c>
      <c r="AW1282">
        <v>0</v>
      </c>
    </row>
    <row r="1283" spans="1:49" x14ac:dyDescent="0.25">
      <c r="A1283" s="1">
        <v>39931</v>
      </c>
      <c r="B1283">
        <v>1470</v>
      </c>
      <c r="C1283">
        <v>12097</v>
      </c>
      <c r="T1283">
        <v>57</v>
      </c>
      <c r="U1283">
        <v>345</v>
      </c>
      <c r="X1283">
        <v>0</v>
      </c>
      <c r="Y1283">
        <v>36</v>
      </c>
      <c r="Z1283">
        <v>0</v>
      </c>
      <c r="AA1283">
        <v>41</v>
      </c>
      <c r="AT1283">
        <v>0</v>
      </c>
      <c r="AU1283">
        <v>20</v>
      </c>
      <c r="AV1283">
        <v>0</v>
      </c>
      <c r="AW1283">
        <v>0</v>
      </c>
    </row>
    <row r="1284" spans="1:49" x14ac:dyDescent="0.25">
      <c r="A1284" s="1">
        <v>39932</v>
      </c>
      <c r="B1284">
        <v>1574</v>
      </c>
      <c r="C1284">
        <v>12402</v>
      </c>
      <c r="T1284">
        <v>64</v>
      </c>
      <c r="U1284">
        <v>363</v>
      </c>
      <c r="X1284">
        <v>2</v>
      </c>
      <c r="Y1284">
        <v>38</v>
      </c>
      <c r="Z1284">
        <v>0</v>
      </c>
      <c r="AA1284">
        <v>41</v>
      </c>
      <c r="AT1284">
        <v>0</v>
      </c>
      <c r="AU1284">
        <v>20</v>
      </c>
      <c r="AV1284">
        <v>0</v>
      </c>
      <c r="AW1284">
        <v>0</v>
      </c>
    </row>
    <row r="1285" spans="1:49" x14ac:dyDescent="0.25">
      <c r="A1285" s="1">
        <v>39933</v>
      </c>
      <c r="B1285">
        <v>1260</v>
      </c>
      <c r="C1285">
        <v>12555</v>
      </c>
      <c r="T1285">
        <v>10</v>
      </c>
      <c r="U1285">
        <v>346</v>
      </c>
      <c r="X1285">
        <v>0</v>
      </c>
      <c r="Y1285">
        <v>38</v>
      </c>
      <c r="Z1285">
        <v>0</v>
      </c>
      <c r="AA1285">
        <v>41</v>
      </c>
      <c r="AT1285">
        <v>10</v>
      </c>
      <c r="AU1285">
        <v>30</v>
      </c>
      <c r="AV1285">
        <v>0</v>
      </c>
      <c r="AW1285">
        <v>0</v>
      </c>
    </row>
    <row r="1286" spans="1:49" x14ac:dyDescent="0.25">
      <c r="A1286" s="1">
        <v>39934</v>
      </c>
      <c r="B1286">
        <v>1165</v>
      </c>
      <c r="C1286">
        <v>12520</v>
      </c>
      <c r="T1286">
        <v>22</v>
      </c>
      <c r="U1286">
        <v>355</v>
      </c>
      <c r="X1286">
        <v>0</v>
      </c>
      <c r="Y1286">
        <v>38</v>
      </c>
      <c r="Z1286">
        <v>0</v>
      </c>
      <c r="AA1286">
        <v>41</v>
      </c>
      <c r="AT1286">
        <v>10</v>
      </c>
      <c r="AU1286">
        <v>30</v>
      </c>
      <c r="AV1286">
        <v>0</v>
      </c>
      <c r="AW1286">
        <v>0</v>
      </c>
    </row>
    <row r="1287" spans="1:49" x14ac:dyDescent="0.25">
      <c r="A1287" s="1">
        <v>39937</v>
      </c>
      <c r="B1287">
        <v>2741</v>
      </c>
      <c r="C1287">
        <v>12696</v>
      </c>
      <c r="T1287">
        <v>62</v>
      </c>
      <c r="U1287">
        <v>388</v>
      </c>
      <c r="X1287">
        <v>0</v>
      </c>
      <c r="Y1287">
        <v>38</v>
      </c>
      <c r="Z1287">
        <v>0</v>
      </c>
      <c r="AA1287">
        <v>41</v>
      </c>
      <c r="AT1287">
        <v>0</v>
      </c>
      <c r="AU1287">
        <v>20</v>
      </c>
      <c r="AV1287">
        <v>0</v>
      </c>
      <c r="AW1287">
        <v>0</v>
      </c>
    </row>
    <row r="1288" spans="1:49" x14ac:dyDescent="0.25">
      <c r="A1288" s="1">
        <v>39938</v>
      </c>
      <c r="B1288">
        <v>1832</v>
      </c>
      <c r="C1288">
        <v>13217</v>
      </c>
      <c r="T1288">
        <v>13</v>
      </c>
      <c r="U1288">
        <v>389</v>
      </c>
      <c r="X1288">
        <v>0</v>
      </c>
      <c r="Y1288">
        <v>38</v>
      </c>
      <c r="Z1288">
        <v>0</v>
      </c>
      <c r="AA1288">
        <v>41</v>
      </c>
      <c r="AT1288">
        <v>0</v>
      </c>
      <c r="AU1288">
        <v>20</v>
      </c>
      <c r="AV1288">
        <v>0</v>
      </c>
      <c r="AW1288">
        <v>0</v>
      </c>
    </row>
    <row r="1289" spans="1:49" x14ac:dyDescent="0.25">
      <c r="A1289" s="1">
        <v>39939</v>
      </c>
      <c r="B1289">
        <v>4100</v>
      </c>
      <c r="C1289">
        <v>14200</v>
      </c>
      <c r="T1289">
        <v>31</v>
      </c>
      <c r="U1289">
        <v>404</v>
      </c>
      <c r="X1289">
        <v>4</v>
      </c>
      <c r="Y1289">
        <v>42</v>
      </c>
      <c r="Z1289">
        <v>0</v>
      </c>
      <c r="AA1289">
        <v>41</v>
      </c>
      <c r="AT1289">
        <v>0</v>
      </c>
      <c r="AU1289">
        <v>20</v>
      </c>
      <c r="AV1289">
        <v>0</v>
      </c>
      <c r="AW1289">
        <v>0</v>
      </c>
    </row>
    <row r="1290" spans="1:49" x14ac:dyDescent="0.25">
      <c r="A1290" s="1">
        <v>39940</v>
      </c>
      <c r="B1290">
        <v>2674</v>
      </c>
      <c r="C1290">
        <v>14489</v>
      </c>
      <c r="T1290">
        <v>71</v>
      </c>
      <c r="U1290">
        <v>426</v>
      </c>
      <c r="X1290">
        <v>0</v>
      </c>
      <c r="Y1290">
        <v>42</v>
      </c>
      <c r="Z1290">
        <v>0</v>
      </c>
      <c r="AA1290">
        <v>41</v>
      </c>
      <c r="AT1290">
        <v>10</v>
      </c>
      <c r="AU1290">
        <v>20</v>
      </c>
      <c r="AV1290">
        <v>0</v>
      </c>
      <c r="AW1290">
        <v>0</v>
      </c>
    </row>
    <row r="1291" spans="1:49" x14ac:dyDescent="0.25">
      <c r="A1291" s="1">
        <v>39941</v>
      </c>
      <c r="B1291">
        <v>3388</v>
      </c>
      <c r="C1291">
        <v>15333</v>
      </c>
      <c r="T1291">
        <v>93</v>
      </c>
      <c r="U1291">
        <v>471</v>
      </c>
      <c r="X1291">
        <v>0</v>
      </c>
      <c r="Y1291">
        <v>42</v>
      </c>
      <c r="Z1291">
        <v>0</v>
      </c>
      <c r="AA1291">
        <v>41</v>
      </c>
      <c r="AT1291">
        <v>0</v>
      </c>
      <c r="AU1291">
        <v>10</v>
      </c>
      <c r="AV1291">
        <v>0</v>
      </c>
      <c r="AW1291">
        <v>0</v>
      </c>
    </row>
    <row r="1292" spans="1:49" x14ac:dyDescent="0.25">
      <c r="A1292" s="1">
        <v>39944</v>
      </c>
      <c r="B1292">
        <v>2493</v>
      </c>
      <c r="C1292">
        <v>16038</v>
      </c>
      <c r="T1292">
        <v>39</v>
      </c>
      <c r="U1292">
        <v>463</v>
      </c>
      <c r="X1292">
        <v>0</v>
      </c>
      <c r="Y1292">
        <v>42</v>
      </c>
      <c r="Z1292">
        <v>0</v>
      </c>
      <c r="AA1292">
        <v>41</v>
      </c>
      <c r="AT1292">
        <v>0</v>
      </c>
      <c r="AU1292">
        <v>10</v>
      </c>
      <c r="AV1292">
        <v>0</v>
      </c>
      <c r="AW1292">
        <v>0</v>
      </c>
    </row>
    <row r="1293" spans="1:49" x14ac:dyDescent="0.25">
      <c r="A1293" s="1">
        <v>39945</v>
      </c>
      <c r="B1293">
        <v>2053</v>
      </c>
      <c r="C1293">
        <v>15720</v>
      </c>
      <c r="T1293">
        <v>119</v>
      </c>
      <c r="U1293">
        <v>516</v>
      </c>
      <c r="X1293">
        <v>0</v>
      </c>
      <c r="Y1293">
        <v>42</v>
      </c>
      <c r="Z1293">
        <v>0</v>
      </c>
      <c r="AA1293">
        <v>41</v>
      </c>
      <c r="AT1293">
        <v>10</v>
      </c>
      <c r="AU1293">
        <v>10</v>
      </c>
      <c r="AV1293">
        <v>0</v>
      </c>
      <c r="AW1293">
        <v>0</v>
      </c>
    </row>
    <row r="1294" spans="1:49" x14ac:dyDescent="0.25">
      <c r="A1294" s="1">
        <v>39946</v>
      </c>
      <c r="B1294">
        <v>2331</v>
      </c>
      <c r="C1294">
        <v>16160</v>
      </c>
      <c r="T1294">
        <v>61</v>
      </c>
      <c r="U1294">
        <v>498</v>
      </c>
      <c r="X1294">
        <v>0</v>
      </c>
      <c r="Y1294">
        <v>42</v>
      </c>
      <c r="Z1294">
        <v>0</v>
      </c>
      <c r="AA1294">
        <v>41</v>
      </c>
      <c r="AT1294">
        <v>0</v>
      </c>
      <c r="AU1294">
        <v>0</v>
      </c>
      <c r="AV1294">
        <v>0</v>
      </c>
      <c r="AW1294">
        <v>0</v>
      </c>
    </row>
    <row r="1295" spans="1:49" x14ac:dyDescent="0.25">
      <c r="A1295" s="1">
        <v>39947</v>
      </c>
      <c r="B1295">
        <v>2745</v>
      </c>
      <c r="C1295">
        <v>17326</v>
      </c>
      <c r="T1295">
        <v>72</v>
      </c>
      <c r="U1295">
        <v>520</v>
      </c>
      <c r="X1295">
        <v>0</v>
      </c>
      <c r="Y1295">
        <v>42</v>
      </c>
      <c r="Z1295">
        <v>0</v>
      </c>
      <c r="AA1295">
        <v>41</v>
      </c>
      <c r="AT1295">
        <v>1</v>
      </c>
      <c r="AU1295">
        <v>1</v>
      </c>
      <c r="AV1295">
        <v>0</v>
      </c>
      <c r="AW1295">
        <v>0</v>
      </c>
    </row>
    <row r="1296" spans="1:49" x14ac:dyDescent="0.25">
      <c r="A1296" s="1">
        <v>39948</v>
      </c>
      <c r="B1296">
        <v>2482</v>
      </c>
      <c r="C1296">
        <v>17622</v>
      </c>
      <c r="T1296">
        <v>93</v>
      </c>
      <c r="U1296">
        <v>588</v>
      </c>
      <c r="X1296">
        <v>0</v>
      </c>
      <c r="Y1296">
        <v>42</v>
      </c>
      <c r="Z1296">
        <v>0</v>
      </c>
      <c r="AA1296">
        <v>41</v>
      </c>
      <c r="AT1296">
        <v>1</v>
      </c>
      <c r="AU1296">
        <v>1</v>
      </c>
      <c r="AV1296">
        <v>0</v>
      </c>
      <c r="AW1296">
        <v>0</v>
      </c>
    </row>
    <row r="1297" spans="1:49" x14ac:dyDescent="0.25">
      <c r="A1297" s="1">
        <v>39951</v>
      </c>
      <c r="B1297">
        <v>3042</v>
      </c>
      <c r="C1297">
        <v>18202</v>
      </c>
      <c r="T1297">
        <v>81</v>
      </c>
      <c r="U1297">
        <v>624</v>
      </c>
      <c r="X1297">
        <v>0</v>
      </c>
      <c r="Y1297">
        <v>42</v>
      </c>
      <c r="Z1297">
        <v>0</v>
      </c>
      <c r="AA1297">
        <v>41</v>
      </c>
      <c r="AT1297">
        <v>0</v>
      </c>
      <c r="AU1297">
        <v>0</v>
      </c>
      <c r="AV1297">
        <v>0</v>
      </c>
      <c r="AW1297">
        <v>0</v>
      </c>
    </row>
    <row r="1298" spans="1:49" x14ac:dyDescent="0.25">
      <c r="A1298" s="1">
        <v>39952</v>
      </c>
      <c r="B1298">
        <v>2984</v>
      </c>
      <c r="C1298">
        <v>18990</v>
      </c>
      <c r="T1298">
        <v>64</v>
      </c>
      <c r="U1298">
        <v>480</v>
      </c>
      <c r="X1298">
        <v>0</v>
      </c>
      <c r="Y1298">
        <v>42</v>
      </c>
      <c r="Z1298">
        <v>0</v>
      </c>
      <c r="AA1298">
        <v>41</v>
      </c>
      <c r="AT1298">
        <v>0</v>
      </c>
      <c r="AU1298">
        <v>0</v>
      </c>
      <c r="AV1298">
        <v>0</v>
      </c>
      <c r="AW1298">
        <v>0</v>
      </c>
    </row>
    <row r="1299" spans="1:49" x14ac:dyDescent="0.25">
      <c r="A1299" s="1">
        <v>39953</v>
      </c>
      <c r="B1299">
        <v>3530</v>
      </c>
      <c r="C1299">
        <v>20032</v>
      </c>
      <c r="T1299">
        <v>221</v>
      </c>
      <c r="U1299">
        <v>594</v>
      </c>
      <c r="X1299">
        <v>0</v>
      </c>
      <c r="Y1299">
        <v>42</v>
      </c>
      <c r="Z1299">
        <v>0</v>
      </c>
      <c r="AA1299">
        <v>41</v>
      </c>
      <c r="AT1299">
        <v>1</v>
      </c>
      <c r="AU1299">
        <v>1</v>
      </c>
      <c r="AV1299">
        <v>0</v>
      </c>
      <c r="AW1299">
        <v>0</v>
      </c>
    </row>
    <row r="1300" spans="1:49" x14ac:dyDescent="0.25">
      <c r="A1300" s="1">
        <v>39954</v>
      </c>
      <c r="B1300">
        <v>5208</v>
      </c>
      <c r="C1300">
        <v>18847</v>
      </c>
      <c r="T1300">
        <v>216</v>
      </c>
      <c r="U1300">
        <v>330</v>
      </c>
      <c r="X1300">
        <v>0</v>
      </c>
      <c r="Y1300">
        <v>42</v>
      </c>
      <c r="Z1300">
        <v>0</v>
      </c>
      <c r="AA1300">
        <v>41</v>
      </c>
      <c r="AT1300">
        <v>1</v>
      </c>
      <c r="AU1300">
        <v>1</v>
      </c>
      <c r="AV1300">
        <v>0</v>
      </c>
      <c r="AW1300">
        <v>0</v>
      </c>
    </row>
    <row r="1301" spans="1:49" x14ac:dyDescent="0.25">
      <c r="A1301" s="1">
        <v>39955</v>
      </c>
      <c r="B1301">
        <v>2089</v>
      </c>
      <c r="C1301">
        <v>18616</v>
      </c>
      <c r="T1301">
        <v>65</v>
      </c>
      <c r="U1301">
        <v>327</v>
      </c>
      <c r="X1301">
        <v>2</v>
      </c>
      <c r="Y1301">
        <v>44</v>
      </c>
      <c r="Z1301">
        <v>0</v>
      </c>
      <c r="AA1301">
        <v>41</v>
      </c>
      <c r="AT1301">
        <v>0</v>
      </c>
      <c r="AU1301">
        <v>0</v>
      </c>
      <c r="AV1301">
        <v>0</v>
      </c>
      <c r="AW1301">
        <v>0</v>
      </c>
    </row>
    <row r="1302" spans="1:49" x14ac:dyDescent="0.25">
      <c r="A1302" s="1">
        <v>39959</v>
      </c>
      <c r="B1302">
        <v>3406</v>
      </c>
      <c r="C1302">
        <v>19690</v>
      </c>
      <c r="T1302">
        <v>139</v>
      </c>
      <c r="U1302">
        <v>375</v>
      </c>
      <c r="X1302">
        <v>0</v>
      </c>
      <c r="Y1302">
        <v>42</v>
      </c>
      <c r="Z1302">
        <v>0</v>
      </c>
      <c r="AA1302">
        <v>41</v>
      </c>
      <c r="AT1302">
        <v>0</v>
      </c>
      <c r="AU1302">
        <v>0</v>
      </c>
      <c r="AV1302">
        <v>0</v>
      </c>
      <c r="AW1302">
        <v>0</v>
      </c>
    </row>
    <row r="1303" spans="1:49" x14ac:dyDescent="0.25">
      <c r="A1303" s="1">
        <v>39960</v>
      </c>
      <c r="B1303">
        <v>2770</v>
      </c>
      <c r="C1303">
        <v>20736</v>
      </c>
      <c r="T1303">
        <v>61</v>
      </c>
      <c r="U1303">
        <v>366</v>
      </c>
      <c r="X1303">
        <v>0</v>
      </c>
      <c r="Y1303">
        <v>42</v>
      </c>
      <c r="Z1303">
        <v>0</v>
      </c>
      <c r="AA1303">
        <v>41</v>
      </c>
      <c r="AT1303">
        <v>0</v>
      </c>
      <c r="AU1303">
        <v>0</v>
      </c>
      <c r="AV1303">
        <v>0</v>
      </c>
      <c r="AW1303">
        <v>0</v>
      </c>
    </row>
    <row r="1304" spans="1:49" x14ac:dyDescent="0.25">
      <c r="A1304" s="1">
        <v>39961</v>
      </c>
      <c r="B1304">
        <v>2262</v>
      </c>
      <c r="C1304">
        <v>20650</v>
      </c>
      <c r="T1304">
        <v>52</v>
      </c>
      <c r="U1304">
        <v>356</v>
      </c>
      <c r="X1304">
        <v>0</v>
      </c>
      <c r="Y1304">
        <v>42</v>
      </c>
      <c r="Z1304">
        <v>0</v>
      </c>
      <c r="AA1304">
        <v>26</v>
      </c>
      <c r="AT1304">
        <v>0</v>
      </c>
      <c r="AU1304">
        <v>0</v>
      </c>
      <c r="AV1304">
        <v>0</v>
      </c>
      <c r="AW1304">
        <v>0</v>
      </c>
    </row>
    <row r="1305" spans="1:49" x14ac:dyDescent="0.25">
      <c r="A1305" s="1">
        <v>39962</v>
      </c>
      <c r="B1305">
        <v>1757</v>
      </c>
      <c r="C1305">
        <v>20649</v>
      </c>
      <c r="T1305">
        <v>21</v>
      </c>
      <c r="U1305">
        <v>356</v>
      </c>
      <c r="X1305">
        <v>0</v>
      </c>
      <c r="Y1305">
        <v>42</v>
      </c>
      <c r="Z1305">
        <v>0</v>
      </c>
      <c r="AA1305">
        <v>26</v>
      </c>
      <c r="AT1305">
        <v>0</v>
      </c>
      <c r="AU1305">
        <v>0</v>
      </c>
      <c r="AV1305">
        <v>0</v>
      </c>
      <c r="AW1305">
        <v>0</v>
      </c>
    </row>
    <row r="1306" spans="1:49" x14ac:dyDescent="0.25">
      <c r="A1306" s="1">
        <v>39965</v>
      </c>
      <c r="B1306">
        <v>2978</v>
      </c>
      <c r="C1306">
        <v>20940</v>
      </c>
      <c r="T1306">
        <v>96</v>
      </c>
      <c r="U1306">
        <v>392</v>
      </c>
      <c r="X1306">
        <v>2</v>
      </c>
      <c r="Y1306">
        <v>44</v>
      </c>
      <c r="Z1306">
        <v>0</v>
      </c>
      <c r="AA1306">
        <v>26</v>
      </c>
      <c r="AT1306">
        <v>0</v>
      </c>
      <c r="AU1306">
        <v>0</v>
      </c>
      <c r="AV1306">
        <v>0</v>
      </c>
      <c r="AW1306">
        <v>0</v>
      </c>
    </row>
    <row r="1307" spans="1:49" x14ac:dyDescent="0.25">
      <c r="A1307" s="1">
        <v>39966</v>
      </c>
      <c r="B1307">
        <v>2772</v>
      </c>
      <c r="C1307">
        <v>21309</v>
      </c>
      <c r="T1307">
        <v>57</v>
      </c>
      <c r="U1307">
        <v>395</v>
      </c>
      <c r="X1307">
        <v>0</v>
      </c>
      <c r="Y1307">
        <v>44</v>
      </c>
      <c r="Z1307">
        <v>0</v>
      </c>
      <c r="AA1307">
        <v>26</v>
      </c>
      <c r="AT1307">
        <v>0</v>
      </c>
      <c r="AU1307">
        <v>0</v>
      </c>
      <c r="AV1307">
        <v>0</v>
      </c>
      <c r="AW1307">
        <v>0</v>
      </c>
    </row>
    <row r="1308" spans="1:49" x14ac:dyDescent="0.25">
      <c r="A1308" s="1">
        <v>39967</v>
      </c>
      <c r="B1308">
        <v>3181</v>
      </c>
      <c r="C1308">
        <v>23727</v>
      </c>
      <c r="T1308">
        <v>59</v>
      </c>
      <c r="U1308">
        <v>422</v>
      </c>
      <c r="X1308">
        <v>0</v>
      </c>
      <c r="Y1308">
        <v>44</v>
      </c>
      <c r="Z1308">
        <v>0</v>
      </c>
      <c r="AA1308">
        <v>26</v>
      </c>
      <c r="AT1308">
        <v>0</v>
      </c>
      <c r="AU1308">
        <v>0</v>
      </c>
      <c r="AV1308">
        <v>0</v>
      </c>
      <c r="AW1308">
        <v>0</v>
      </c>
    </row>
    <row r="1309" spans="1:49" x14ac:dyDescent="0.25">
      <c r="A1309" s="1">
        <v>39968</v>
      </c>
      <c r="B1309">
        <v>1464</v>
      </c>
      <c r="C1309">
        <v>23031</v>
      </c>
      <c r="T1309">
        <v>21</v>
      </c>
      <c r="U1309">
        <v>433</v>
      </c>
      <c r="X1309">
        <v>0</v>
      </c>
      <c r="Y1309">
        <v>44</v>
      </c>
      <c r="Z1309">
        <v>0</v>
      </c>
      <c r="AA1309">
        <v>26</v>
      </c>
      <c r="AT1309">
        <v>0</v>
      </c>
      <c r="AU1309">
        <v>0</v>
      </c>
      <c r="AV1309">
        <v>0</v>
      </c>
      <c r="AW1309">
        <v>0</v>
      </c>
    </row>
    <row r="1310" spans="1:49" x14ac:dyDescent="0.25">
      <c r="A1310" s="1">
        <v>39969</v>
      </c>
      <c r="B1310">
        <v>1953</v>
      </c>
      <c r="C1310">
        <v>23173</v>
      </c>
      <c r="T1310">
        <v>17</v>
      </c>
      <c r="U1310">
        <v>436</v>
      </c>
      <c r="X1310">
        <v>0</v>
      </c>
      <c r="Y1310">
        <v>44</v>
      </c>
      <c r="Z1310">
        <v>0</v>
      </c>
      <c r="AA1310">
        <v>26</v>
      </c>
      <c r="AT1310">
        <v>1</v>
      </c>
      <c r="AU1310">
        <v>1</v>
      </c>
      <c r="AV1310">
        <v>0</v>
      </c>
      <c r="AW1310">
        <v>0</v>
      </c>
    </row>
    <row r="1311" spans="1:49" x14ac:dyDescent="0.25">
      <c r="A1311" s="1">
        <v>39972</v>
      </c>
      <c r="B1311">
        <v>1745</v>
      </c>
      <c r="C1311">
        <v>22389</v>
      </c>
      <c r="T1311">
        <v>60</v>
      </c>
      <c r="U1311">
        <v>477</v>
      </c>
      <c r="X1311">
        <v>0</v>
      </c>
      <c r="Y1311">
        <v>44</v>
      </c>
      <c r="Z1311">
        <v>0</v>
      </c>
      <c r="AA1311">
        <v>26</v>
      </c>
      <c r="AT1311">
        <v>0</v>
      </c>
      <c r="AU1311">
        <v>1</v>
      </c>
      <c r="AV1311">
        <v>0</v>
      </c>
      <c r="AW1311">
        <v>0</v>
      </c>
    </row>
    <row r="1312" spans="1:49" x14ac:dyDescent="0.25">
      <c r="A1312" s="1">
        <v>39973</v>
      </c>
      <c r="B1312">
        <v>2034</v>
      </c>
      <c r="C1312">
        <v>22457</v>
      </c>
      <c r="T1312">
        <v>98</v>
      </c>
      <c r="U1312">
        <v>527</v>
      </c>
      <c r="X1312">
        <v>0</v>
      </c>
      <c r="Y1312">
        <v>44</v>
      </c>
      <c r="Z1312">
        <v>0</v>
      </c>
      <c r="AA1312">
        <v>26</v>
      </c>
      <c r="AT1312">
        <v>1</v>
      </c>
      <c r="AU1312">
        <v>2</v>
      </c>
      <c r="AV1312">
        <v>0</v>
      </c>
      <c r="AW1312">
        <v>0</v>
      </c>
    </row>
    <row r="1313" spans="1:49" x14ac:dyDescent="0.25">
      <c r="A1313" s="1">
        <v>39974</v>
      </c>
      <c r="B1313">
        <v>3817</v>
      </c>
      <c r="C1313">
        <v>22927</v>
      </c>
      <c r="T1313">
        <v>166</v>
      </c>
      <c r="U1313">
        <v>567</v>
      </c>
      <c r="X1313">
        <v>0</v>
      </c>
      <c r="Y1313">
        <v>44</v>
      </c>
      <c r="Z1313">
        <v>0</v>
      </c>
      <c r="AA1313">
        <v>26</v>
      </c>
      <c r="AT1313">
        <v>0</v>
      </c>
      <c r="AU1313">
        <v>2</v>
      </c>
      <c r="AV1313">
        <v>0</v>
      </c>
      <c r="AW1313">
        <v>0</v>
      </c>
    </row>
    <row r="1314" spans="1:49" x14ac:dyDescent="0.25">
      <c r="A1314" s="1">
        <v>39975</v>
      </c>
      <c r="B1314">
        <v>4619</v>
      </c>
      <c r="C1314">
        <v>25196</v>
      </c>
      <c r="T1314">
        <v>66</v>
      </c>
      <c r="U1314">
        <v>572</v>
      </c>
      <c r="X1314">
        <v>0</v>
      </c>
      <c r="Y1314">
        <v>44</v>
      </c>
      <c r="Z1314">
        <v>0</v>
      </c>
      <c r="AA1314">
        <v>26</v>
      </c>
      <c r="AT1314">
        <v>0</v>
      </c>
      <c r="AU1314">
        <v>2</v>
      </c>
      <c r="AV1314">
        <v>0</v>
      </c>
      <c r="AW1314">
        <v>0</v>
      </c>
    </row>
    <row r="1315" spans="1:49" x14ac:dyDescent="0.25">
      <c r="A1315" s="1">
        <v>39976</v>
      </c>
      <c r="B1315">
        <v>2352</v>
      </c>
      <c r="C1315">
        <v>23860</v>
      </c>
      <c r="T1315">
        <v>44</v>
      </c>
      <c r="U1315">
        <v>574</v>
      </c>
      <c r="X1315">
        <v>0</v>
      </c>
      <c r="Y1315">
        <v>44</v>
      </c>
      <c r="Z1315">
        <v>0</v>
      </c>
      <c r="AA1315">
        <v>26</v>
      </c>
      <c r="AT1315">
        <v>1</v>
      </c>
      <c r="AU1315">
        <v>2</v>
      </c>
      <c r="AV1315">
        <v>0</v>
      </c>
      <c r="AW1315">
        <v>0</v>
      </c>
    </row>
    <row r="1316" spans="1:49" x14ac:dyDescent="0.25">
      <c r="A1316" s="1">
        <v>39979</v>
      </c>
      <c r="B1316">
        <v>2892</v>
      </c>
      <c r="C1316">
        <v>23676</v>
      </c>
      <c r="T1316">
        <v>109</v>
      </c>
      <c r="U1316">
        <v>616</v>
      </c>
      <c r="X1316">
        <v>0</v>
      </c>
      <c r="Y1316">
        <v>44</v>
      </c>
      <c r="Z1316">
        <v>0</v>
      </c>
      <c r="AA1316">
        <v>26</v>
      </c>
      <c r="AT1316">
        <v>0</v>
      </c>
      <c r="AU1316">
        <v>1</v>
      </c>
      <c r="AV1316">
        <v>0</v>
      </c>
      <c r="AW1316">
        <v>0</v>
      </c>
    </row>
    <row r="1317" spans="1:49" x14ac:dyDescent="0.25">
      <c r="A1317" s="1">
        <v>39980</v>
      </c>
      <c r="B1317">
        <v>5286</v>
      </c>
      <c r="C1317">
        <v>24576</v>
      </c>
      <c r="T1317">
        <v>82</v>
      </c>
      <c r="U1317">
        <v>628</v>
      </c>
      <c r="X1317">
        <v>0</v>
      </c>
      <c r="Y1317">
        <v>44</v>
      </c>
      <c r="Z1317">
        <v>0</v>
      </c>
      <c r="AA1317">
        <v>26</v>
      </c>
      <c r="AT1317">
        <v>3</v>
      </c>
      <c r="AU1317">
        <v>4</v>
      </c>
      <c r="AV1317">
        <v>2</v>
      </c>
      <c r="AW1317">
        <v>2</v>
      </c>
    </row>
    <row r="1318" spans="1:49" x14ac:dyDescent="0.25">
      <c r="A1318" s="1">
        <v>39981</v>
      </c>
      <c r="B1318">
        <v>4205</v>
      </c>
      <c r="C1318">
        <v>24416</v>
      </c>
      <c r="T1318">
        <v>36</v>
      </c>
      <c r="U1318">
        <v>641</v>
      </c>
      <c r="X1318">
        <v>0</v>
      </c>
      <c r="Y1318">
        <v>44</v>
      </c>
      <c r="Z1318">
        <v>0</v>
      </c>
      <c r="AA1318">
        <v>26</v>
      </c>
      <c r="AT1318">
        <v>0</v>
      </c>
      <c r="AU1318">
        <v>4</v>
      </c>
      <c r="AV1318">
        <v>0</v>
      </c>
      <c r="AW1318">
        <v>2</v>
      </c>
    </row>
    <row r="1319" spans="1:49" x14ac:dyDescent="0.25">
      <c r="A1319" s="1">
        <v>39982</v>
      </c>
      <c r="B1319">
        <v>3070</v>
      </c>
      <c r="C1319">
        <v>20906</v>
      </c>
      <c r="T1319">
        <v>1</v>
      </c>
      <c r="U1319">
        <v>234</v>
      </c>
      <c r="X1319">
        <v>0</v>
      </c>
      <c r="Y1319">
        <v>44</v>
      </c>
      <c r="Z1319">
        <v>0</v>
      </c>
      <c r="AA1319">
        <v>26</v>
      </c>
      <c r="AT1319">
        <v>0</v>
      </c>
      <c r="AU1319">
        <v>2</v>
      </c>
      <c r="AV1319">
        <v>0</v>
      </c>
      <c r="AW1319">
        <v>0</v>
      </c>
    </row>
    <row r="1320" spans="1:49" x14ac:dyDescent="0.25">
      <c r="A1320" s="1">
        <v>39983</v>
      </c>
      <c r="B1320">
        <v>3542</v>
      </c>
      <c r="C1320">
        <v>22041</v>
      </c>
      <c r="T1320">
        <v>19</v>
      </c>
      <c r="U1320">
        <v>244</v>
      </c>
      <c r="X1320">
        <v>0</v>
      </c>
      <c r="Y1320">
        <v>44</v>
      </c>
      <c r="Z1320">
        <v>0</v>
      </c>
      <c r="AA1320">
        <v>26</v>
      </c>
      <c r="AT1320">
        <v>4</v>
      </c>
      <c r="AU1320">
        <v>5</v>
      </c>
      <c r="AV1320">
        <v>6</v>
      </c>
      <c r="AW1320">
        <v>1</v>
      </c>
    </row>
    <row r="1321" spans="1:49" x14ac:dyDescent="0.25">
      <c r="A1321" s="1">
        <v>39986</v>
      </c>
      <c r="B1321">
        <v>2520</v>
      </c>
      <c r="C1321">
        <v>22683</v>
      </c>
      <c r="T1321">
        <v>45</v>
      </c>
      <c r="U1321">
        <v>283</v>
      </c>
      <c r="X1321">
        <v>1</v>
      </c>
      <c r="Y1321">
        <v>5</v>
      </c>
      <c r="Z1321">
        <v>0</v>
      </c>
      <c r="AA1321">
        <v>26</v>
      </c>
      <c r="AT1321">
        <v>1</v>
      </c>
      <c r="AU1321">
        <v>4</v>
      </c>
      <c r="AV1321">
        <v>1</v>
      </c>
      <c r="AW1321">
        <v>1</v>
      </c>
    </row>
    <row r="1322" spans="1:49" x14ac:dyDescent="0.25">
      <c r="A1322" s="1">
        <v>39987</v>
      </c>
      <c r="B1322">
        <v>1791</v>
      </c>
      <c r="C1322">
        <v>22496</v>
      </c>
      <c r="T1322">
        <v>41</v>
      </c>
      <c r="U1322">
        <v>296</v>
      </c>
      <c r="X1322">
        <v>0</v>
      </c>
      <c r="Y1322">
        <v>5</v>
      </c>
      <c r="Z1322">
        <v>0</v>
      </c>
      <c r="AA1322">
        <v>26</v>
      </c>
      <c r="AT1322">
        <v>0</v>
      </c>
      <c r="AU1322">
        <v>4</v>
      </c>
      <c r="AV1322">
        <v>0</v>
      </c>
      <c r="AW1322">
        <v>1</v>
      </c>
    </row>
    <row r="1323" spans="1:49" x14ac:dyDescent="0.25">
      <c r="A1323" s="1">
        <v>39988</v>
      </c>
      <c r="B1323">
        <v>2381</v>
      </c>
      <c r="C1323">
        <v>22790</v>
      </c>
      <c r="T1323">
        <v>31</v>
      </c>
      <c r="U1323">
        <v>292</v>
      </c>
      <c r="X1323">
        <v>0</v>
      </c>
      <c r="Y1323">
        <v>5</v>
      </c>
      <c r="Z1323">
        <v>0</v>
      </c>
      <c r="AA1323">
        <v>26</v>
      </c>
      <c r="AT1323">
        <v>0</v>
      </c>
      <c r="AU1323">
        <v>4</v>
      </c>
      <c r="AV1323">
        <v>0</v>
      </c>
      <c r="AW1323">
        <v>1</v>
      </c>
    </row>
    <row r="1324" spans="1:49" x14ac:dyDescent="0.25">
      <c r="A1324" s="1">
        <v>39989</v>
      </c>
      <c r="B1324">
        <v>4373</v>
      </c>
      <c r="C1324">
        <v>24290</v>
      </c>
      <c r="T1324">
        <v>34</v>
      </c>
      <c r="U1324">
        <v>287</v>
      </c>
      <c r="X1324">
        <v>1</v>
      </c>
      <c r="Y1324">
        <v>5</v>
      </c>
      <c r="Z1324">
        <v>0</v>
      </c>
      <c r="AA1324">
        <v>26</v>
      </c>
      <c r="AT1324">
        <v>0</v>
      </c>
      <c r="AU1324">
        <v>4</v>
      </c>
      <c r="AV1324">
        <v>0</v>
      </c>
      <c r="AW1324">
        <v>1</v>
      </c>
    </row>
    <row r="1325" spans="1:49" x14ac:dyDescent="0.25">
      <c r="A1325" s="1">
        <v>39990</v>
      </c>
      <c r="B1325">
        <v>2704</v>
      </c>
      <c r="C1325">
        <v>25299</v>
      </c>
      <c r="T1325">
        <v>34</v>
      </c>
      <c r="U1325">
        <v>282</v>
      </c>
      <c r="X1325">
        <v>0</v>
      </c>
      <c r="Y1325">
        <v>5</v>
      </c>
      <c r="Z1325">
        <v>0</v>
      </c>
      <c r="AA1325">
        <v>26</v>
      </c>
      <c r="AT1325">
        <v>0</v>
      </c>
      <c r="AU1325">
        <v>4</v>
      </c>
      <c r="AV1325">
        <v>0</v>
      </c>
      <c r="AW1325">
        <v>1</v>
      </c>
    </row>
    <row r="1326" spans="1:49" x14ac:dyDescent="0.25">
      <c r="A1326" s="1">
        <v>39993</v>
      </c>
      <c r="B1326">
        <v>2212</v>
      </c>
      <c r="C1326">
        <v>25761</v>
      </c>
      <c r="T1326">
        <v>24</v>
      </c>
      <c r="U1326">
        <v>284</v>
      </c>
      <c r="X1326">
        <v>1</v>
      </c>
      <c r="Y1326">
        <v>6</v>
      </c>
      <c r="Z1326">
        <v>0</v>
      </c>
      <c r="AA1326">
        <v>26</v>
      </c>
      <c r="AT1326">
        <v>7</v>
      </c>
      <c r="AU1326">
        <v>9</v>
      </c>
      <c r="AV1326">
        <v>5</v>
      </c>
      <c r="AW1326">
        <v>6</v>
      </c>
    </row>
    <row r="1327" spans="1:49" x14ac:dyDescent="0.25">
      <c r="A1327" s="1">
        <v>39994</v>
      </c>
      <c r="B1327">
        <v>3123</v>
      </c>
      <c r="C1327">
        <v>27016</v>
      </c>
      <c r="T1327">
        <v>62</v>
      </c>
      <c r="U1327">
        <v>289</v>
      </c>
      <c r="X1327">
        <v>0</v>
      </c>
      <c r="Y1327">
        <v>6</v>
      </c>
      <c r="Z1327">
        <v>0</v>
      </c>
      <c r="AA1327">
        <v>26</v>
      </c>
      <c r="AT1327">
        <v>1</v>
      </c>
      <c r="AU1327">
        <v>9</v>
      </c>
      <c r="AV1327">
        <v>0</v>
      </c>
      <c r="AW1327">
        <v>6</v>
      </c>
    </row>
    <row r="1328" spans="1:49" x14ac:dyDescent="0.25">
      <c r="A1328" s="1">
        <v>39995</v>
      </c>
      <c r="B1328">
        <v>2156</v>
      </c>
      <c r="C1328">
        <v>27098</v>
      </c>
      <c r="T1328">
        <v>89</v>
      </c>
      <c r="U1328">
        <v>308</v>
      </c>
      <c r="X1328">
        <v>0</v>
      </c>
      <c r="Y1328">
        <v>6</v>
      </c>
      <c r="Z1328">
        <v>0</v>
      </c>
      <c r="AA1328">
        <v>26</v>
      </c>
      <c r="AT1328">
        <v>0</v>
      </c>
      <c r="AU1328">
        <v>8</v>
      </c>
      <c r="AV1328">
        <v>0</v>
      </c>
      <c r="AW1328">
        <v>6</v>
      </c>
    </row>
    <row r="1329" spans="1:49" x14ac:dyDescent="0.25">
      <c r="A1329" s="1">
        <v>39996</v>
      </c>
      <c r="B1329">
        <v>2781</v>
      </c>
      <c r="C1329">
        <v>27742</v>
      </c>
      <c r="T1329">
        <v>54</v>
      </c>
      <c r="U1329">
        <v>311</v>
      </c>
      <c r="X1329">
        <v>0</v>
      </c>
      <c r="Y1329">
        <v>6</v>
      </c>
      <c r="Z1329">
        <v>0</v>
      </c>
      <c r="AA1329">
        <v>26</v>
      </c>
      <c r="AT1329">
        <v>0</v>
      </c>
      <c r="AU1329">
        <v>8</v>
      </c>
      <c r="AV1329">
        <v>0</v>
      </c>
      <c r="AW1329">
        <v>6</v>
      </c>
    </row>
    <row r="1330" spans="1:49" x14ac:dyDescent="0.25">
      <c r="A1330" s="1">
        <v>40000</v>
      </c>
      <c r="B1330">
        <v>3573</v>
      </c>
      <c r="C1330">
        <v>29083</v>
      </c>
      <c r="T1330">
        <v>16</v>
      </c>
      <c r="U1330">
        <v>316</v>
      </c>
      <c r="X1330">
        <v>0</v>
      </c>
      <c r="Y1330">
        <v>6</v>
      </c>
      <c r="Z1330">
        <v>0</v>
      </c>
      <c r="AA1330">
        <v>26</v>
      </c>
      <c r="AT1330">
        <v>1</v>
      </c>
      <c r="AU1330">
        <v>9</v>
      </c>
      <c r="AV1330">
        <v>0</v>
      </c>
      <c r="AW1330">
        <v>6</v>
      </c>
    </row>
    <row r="1331" spans="1:49" x14ac:dyDescent="0.25">
      <c r="A1331" s="1">
        <v>40001</v>
      </c>
      <c r="B1331">
        <v>2944</v>
      </c>
      <c r="C1331">
        <v>28919</v>
      </c>
      <c r="T1331">
        <v>42</v>
      </c>
      <c r="U1331">
        <v>351</v>
      </c>
      <c r="X1331">
        <v>0</v>
      </c>
      <c r="Y1331">
        <v>6</v>
      </c>
      <c r="Z1331">
        <v>0</v>
      </c>
      <c r="AA1331">
        <v>26</v>
      </c>
      <c r="AT1331">
        <v>0</v>
      </c>
      <c r="AU1331">
        <v>9</v>
      </c>
      <c r="AV1331">
        <v>0</v>
      </c>
      <c r="AW1331">
        <v>6</v>
      </c>
    </row>
    <row r="1332" spans="1:49" x14ac:dyDescent="0.25">
      <c r="A1332" s="1">
        <v>40002</v>
      </c>
      <c r="B1332">
        <v>3226</v>
      </c>
      <c r="C1332">
        <v>28796</v>
      </c>
      <c r="T1332">
        <v>82</v>
      </c>
      <c r="U1332">
        <v>391</v>
      </c>
      <c r="X1332">
        <v>0</v>
      </c>
      <c r="Y1332">
        <v>6</v>
      </c>
      <c r="Z1332">
        <v>0</v>
      </c>
      <c r="AA1332">
        <v>26</v>
      </c>
      <c r="AT1332">
        <v>1</v>
      </c>
      <c r="AU1332">
        <v>8</v>
      </c>
      <c r="AV1332">
        <v>0</v>
      </c>
      <c r="AW1332">
        <v>6</v>
      </c>
    </row>
    <row r="1333" spans="1:49" x14ac:dyDescent="0.25">
      <c r="A1333" s="1">
        <v>40003</v>
      </c>
      <c r="B1333">
        <v>4388</v>
      </c>
      <c r="C1333">
        <v>28391</v>
      </c>
      <c r="T1333">
        <v>44</v>
      </c>
      <c r="U1333">
        <v>401</v>
      </c>
      <c r="X1333">
        <v>0</v>
      </c>
      <c r="Y1333">
        <v>6</v>
      </c>
      <c r="Z1333">
        <v>0</v>
      </c>
      <c r="AA1333">
        <v>26</v>
      </c>
      <c r="AT1333">
        <v>2</v>
      </c>
      <c r="AU1333">
        <v>10</v>
      </c>
      <c r="AV1333">
        <v>0</v>
      </c>
      <c r="AW1333">
        <v>6</v>
      </c>
    </row>
    <row r="1334" spans="1:49" x14ac:dyDescent="0.25">
      <c r="A1334" s="1">
        <v>40004</v>
      </c>
      <c r="B1334">
        <v>1752</v>
      </c>
      <c r="C1334">
        <v>29882</v>
      </c>
      <c r="T1334">
        <v>53</v>
      </c>
      <c r="U1334">
        <v>429</v>
      </c>
      <c r="X1334">
        <v>0</v>
      </c>
      <c r="Y1334">
        <v>6</v>
      </c>
      <c r="Z1334">
        <v>0</v>
      </c>
      <c r="AA1334">
        <v>26</v>
      </c>
      <c r="AT1334">
        <v>0</v>
      </c>
      <c r="AU1334">
        <v>10</v>
      </c>
      <c r="AV1334">
        <v>0</v>
      </c>
      <c r="AW1334">
        <v>6</v>
      </c>
    </row>
    <row r="1335" spans="1:49" x14ac:dyDescent="0.25">
      <c r="A1335" s="1">
        <v>40007</v>
      </c>
      <c r="B1335">
        <v>4377</v>
      </c>
      <c r="C1335">
        <v>30575</v>
      </c>
      <c r="T1335">
        <v>62</v>
      </c>
      <c r="U1335">
        <v>383</v>
      </c>
      <c r="X1335">
        <v>0</v>
      </c>
      <c r="Y1335">
        <v>6</v>
      </c>
      <c r="Z1335">
        <v>0</v>
      </c>
      <c r="AA1335">
        <v>26</v>
      </c>
      <c r="AT1335">
        <v>21</v>
      </c>
      <c r="AU1335">
        <v>19</v>
      </c>
      <c r="AV1335">
        <v>28</v>
      </c>
      <c r="AW1335">
        <v>34</v>
      </c>
    </row>
    <row r="1336" spans="1:49" x14ac:dyDescent="0.25">
      <c r="A1336" s="1">
        <v>40008</v>
      </c>
      <c r="B1336">
        <v>4100</v>
      </c>
      <c r="C1336">
        <v>32894</v>
      </c>
      <c r="T1336">
        <v>21</v>
      </c>
      <c r="U1336">
        <v>357</v>
      </c>
      <c r="X1336">
        <v>0</v>
      </c>
      <c r="Y1336">
        <v>6</v>
      </c>
      <c r="Z1336">
        <v>0</v>
      </c>
      <c r="AA1336">
        <v>26</v>
      </c>
      <c r="AT1336">
        <v>0</v>
      </c>
      <c r="AU1336">
        <v>8</v>
      </c>
      <c r="AV1336">
        <v>0</v>
      </c>
      <c r="AW1336">
        <v>26</v>
      </c>
    </row>
    <row r="1337" spans="1:49" x14ac:dyDescent="0.25">
      <c r="A1337" s="1">
        <v>40009</v>
      </c>
      <c r="B1337">
        <v>6931</v>
      </c>
      <c r="C1337">
        <v>33476</v>
      </c>
      <c r="T1337">
        <v>71</v>
      </c>
      <c r="U1337">
        <v>393</v>
      </c>
      <c r="X1337">
        <v>0</v>
      </c>
      <c r="Y1337">
        <v>6</v>
      </c>
      <c r="Z1337">
        <v>0</v>
      </c>
      <c r="AA1337">
        <v>26</v>
      </c>
      <c r="AT1337">
        <v>3</v>
      </c>
      <c r="AU1337">
        <v>10</v>
      </c>
      <c r="AV1337">
        <v>4</v>
      </c>
      <c r="AW1337">
        <v>26</v>
      </c>
    </row>
    <row r="1338" spans="1:49" x14ac:dyDescent="0.25">
      <c r="A1338" s="1">
        <v>40010</v>
      </c>
      <c r="B1338">
        <v>6670</v>
      </c>
      <c r="C1338">
        <v>35724</v>
      </c>
      <c r="T1338">
        <v>34</v>
      </c>
      <c r="U1338">
        <v>384</v>
      </c>
      <c r="X1338">
        <v>0</v>
      </c>
      <c r="Y1338">
        <v>6</v>
      </c>
      <c r="Z1338">
        <v>0</v>
      </c>
      <c r="AA1338">
        <v>26</v>
      </c>
      <c r="AT1338">
        <v>0</v>
      </c>
      <c r="AU1338">
        <v>10</v>
      </c>
      <c r="AV1338">
        <v>0</v>
      </c>
      <c r="AW1338">
        <v>26</v>
      </c>
    </row>
    <row r="1339" spans="1:49" x14ac:dyDescent="0.25">
      <c r="A1339" s="1">
        <v>40011</v>
      </c>
      <c r="B1339">
        <v>4791</v>
      </c>
      <c r="C1339">
        <v>36728</v>
      </c>
      <c r="T1339">
        <v>27</v>
      </c>
      <c r="U1339">
        <v>391</v>
      </c>
      <c r="X1339">
        <v>0</v>
      </c>
      <c r="Y1339">
        <v>6</v>
      </c>
      <c r="Z1339">
        <v>0</v>
      </c>
      <c r="AA1339">
        <v>26</v>
      </c>
      <c r="AT1339">
        <v>0</v>
      </c>
      <c r="AU1339">
        <v>10</v>
      </c>
      <c r="AV1339">
        <v>0</v>
      </c>
      <c r="AW1339">
        <v>26</v>
      </c>
    </row>
    <row r="1340" spans="1:49" x14ac:dyDescent="0.25">
      <c r="A1340" s="1">
        <v>40014</v>
      </c>
      <c r="B1340">
        <v>4372</v>
      </c>
      <c r="C1340">
        <v>37046</v>
      </c>
      <c r="T1340">
        <v>46</v>
      </c>
      <c r="U1340">
        <v>401</v>
      </c>
      <c r="X1340">
        <v>0</v>
      </c>
      <c r="Y1340">
        <v>6</v>
      </c>
      <c r="Z1340">
        <v>0</v>
      </c>
      <c r="AA1340">
        <v>26</v>
      </c>
      <c r="AT1340">
        <v>0</v>
      </c>
      <c r="AU1340">
        <v>10</v>
      </c>
      <c r="AV1340">
        <v>0</v>
      </c>
      <c r="AW1340">
        <v>26</v>
      </c>
    </row>
    <row r="1341" spans="1:49" x14ac:dyDescent="0.25">
      <c r="A1341" s="1">
        <v>40015</v>
      </c>
      <c r="B1341">
        <v>4819</v>
      </c>
      <c r="C1341">
        <v>38439</v>
      </c>
      <c r="T1341">
        <v>44</v>
      </c>
      <c r="U1341">
        <v>391</v>
      </c>
      <c r="X1341">
        <v>0</v>
      </c>
      <c r="Y1341">
        <v>6</v>
      </c>
      <c r="Z1341">
        <v>0</v>
      </c>
      <c r="AA1341">
        <v>26</v>
      </c>
      <c r="AT1341">
        <v>0</v>
      </c>
      <c r="AU1341">
        <v>10</v>
      </c>
      <c r="AV1341">
        <v>4</v>
      </c>
      <c r="AW1341">
        <v>30</v>
      </c>
    </row>
    <row r="1342" spans="1:49" x14ac:dyDescent="0.25">
      <c r="A1342" s="1">
        <v>40016</v>
      </c>
      <c r="B1342">
        <v>4936</v>
      </c>
      <c r="C1342">
        <v>39680</v>
      </c>
      <c r="T1342">
        <v>30</v>
      </c>
      <c r="U1342">
        <v>334</v>
      </c>
      <c r="X1342">
        <v>1</v>
      </c>
      <c r="Y1342">
        <v>7</v>
      </c>
      <c r="Z1342">
        <v>0</v>
      </c>
      <c r="AA1342">
        <v>26</v>
      </c>
      <c r="AT1342">
        <v>0</v>
      </c>
      <c r="AU1342">
        <v>10</v>
      </c>
      <c r="AV1342">
        <v>0</v>
      </c>
      <c r="AW1342">
        <v>30</v>
      </c>
    </row>
    <row r="1343" spans="1:49" x14ac:dyDescent="0.25">
      <c r="A1343" s="1">
        <v>40017</v>
      </c>
      <c r="B1343">
        <v>3049</v>
      </c>
      <c r="C1343">
        <v>34034</v>
      </c>
      <c r="T1343">
        <v>24</v>
      </c>
      <c r="U1343">
        <v>135</v>
      </c>
      <c r="X1343">
        <v>0</v>
      </c>
      <c r="Y1343">
        <v>7</v>
      </c>
      <c r="Z1343">
        <v>0</v>
      </c>
      <c r="AA1343">
        <v>26</v>
      </c>
      <c r="AT1343">
        <v>0</v>
      </c>
      <c r="AU1343">
        <v>0</v>
      </c>
      <c r="AV1343">
        <v>0</v>
      </c>
      <c r="AW1343">
        <v>4</v>
      </c>
    </row>
    <row r="1344" spans="1:49" x14ac:dyDescent="0.25">
      <c r="A1344" s="1">
        <v>40018</v>
      </c>
      <c r="B1344">
        <v>2384</v>
      </c>
      <c r="C1344">
        <v>34345</v>
      </c>
      <c r="T1344">
        <v>27</v>
      </c>
      <c r="U1344">
        <v>139</v>
      </c>
      <c r="X1344">
        <v>0</v>
      </c>
      <c r="Y1344">
        <v>7</v>
      </c>
      <c r="Z1344">
        <v>0</v>
      </c>
      <c r="AA1344">
        <v>26</v>
      </c>
      <c r="AT1344">
        <v>0</v>
      </c>
      <c r="AU1344">
        <v>0</v>
      </c>
      <c r="AV1344">
        <v>0</v>
      </c>
      <c r="AW1344">
        <v>4</v>
      </c>
    </row>
    <row r="1345" spans="1:49" x14ac:dyDescent="0.25">
      <c r="A1345" s="1">
        <v>40021</v>
      </c>
      <c r="B1345">
        <v>4101</v>
      </c>
      <c r="C1345">
        <v>35551</v>
      </c>
      <c r="T1345">
        <v>6</v>
      </c>
      <c r="U1345">
        <v>136</v>
      </c>
      <c r="X1345">
        <v>0</v>
      </c>
      <c r="Y1345">
        <v>7</v>
      </c>
      <c r="Z1345">
        <v>0</v>
      </c>
      <c r="AA1345">
        <v>26</v>
      </c>
      <c r="AT1345">
        <v>0</v>
      </c>
      <c r="AU1345">
        <v>0</v>
      </c>
      <c r="AV1345">
        <v>0</v>
      </c>
      <c r="AW1345">
        <v>4</v>
      </c>
    </row>
    <row r="1346" spans="1:49" x14ac:dyDescent="0.25">
      <c r="A1346" s="1">
        <v>40022</v>
      </c>
      <c r="B1346">
        <v>5035</v>
      </c>
      <c r="C1346">
        <v>36267</v>
      </c>
      <c r="T1346">
        <v>36</v>
      </c>
      <c r="U1346">
        <v>159</v>
      </c>
      <c r="X1346">
        <v>0</v>
      </c>
      <c r="Y1346">
        <v>7</v>
      </c>
      <c r="Z1346">
        <v>0</v>
      </c>
      <c r="AA1346">
        <v>26</v>
      </c>
      <c r="AT1346">
        <v>0</v>
      </c>
      <c r="AU1346">
        <v>0</v>
      </c>
      <c r="AV1346">
        <v>0</v>
      </c>
      <c r="AW1346">
        <v>4</v>
      </c>
    </row>
    <row r="1347" spans="1:49" x14ac:dyDescent="0.25">
      <c r="A1347" s="1">
        <v>40023</v>
      </c>
      <c r="B1347">
        <v>3615</v>
      </c>
      <c r="C1347">
        <v>36389</v>
      </c>
      <c r="T1347">
        <v>20</v>
      </c>
      <c r="U1347">
        <v>153</v>
      </c>
      <c r="X1347">
        <v>0</v>
      </c>
      <c r="Y1347">
        <v>7</v>
      </c>
      <c r="Z1347">
        <v>0</v>
      </c>
      <c r="AA1347">
        <v>26</v>
      </c>
      <c r="AT1347">
        <v>0</v>
      </c>
      <c r="AU1347">
        <v>0</v>
      </c>
      <c r="AV1347">
        <v>0</v>
      </c>
      <c r="AW1347">
        <v>4</v>
      </c>
    </row>
    <row r="1348" spans="1:49" x14ac:dyDescent="0.25">
      <c r="A1348" s="1">
        <v>40024</v>
      </c>
      <c r="B1348">
        <v>4284</v>
      </c>
      <c r="C1348">
        <v>38461</v>
      </c>
      <c r="T1348">
        <v>10</v>
      </c>
      <c r="U1348">
        <v>143</v>
      </c>
      <c r="X1348">
        <v>0</v>
      </c>
      <c r="Y1348">
        <v>7</v>
      </c>
      <c r="Z1348">
        <v>0</v>
      </c>
      <c r="AA1348">
        <v>26</v>
      </c>
      <c r="AT1348">
        <v>0</v>
      </c>
      <c r="AU1348">
        <v>0</v>
      </c>
      <c r="AV1348">
        <v>0</v>
      </c>
      <c r="AW1348">
        <v>4</v>
      </c>
    </row>
    <row r="1349" spans="1:49" x14ac:dyDescent="0.25">
      <c r="A1349" s="1">
        <v>40025</v>
      </c>
      <c r="B1349">
        <v>4657</v>
      </c>
      <c r="C1349">
        <v>37496</v>
      </c>
      <c r="T1349">
        <v>7</v>
      </c>
      <c r="U1349">
        <v>145</v>
      </c>
      <c r="X1349">
        <v>0</v>
      </c>
      <c r="Y1349">
        <v>7</v>
      </c>
      <c r="Z1349">
        <v>0</v>
      </c>
      <c r="AA1349">
        <v>26</v>
      </c>
      <c r="AT1349">
        <v>0</v>
      </c>
      <c r="AU1349">
        <v>0</v>
      </c>
      <c r="AV1349">
        <v>0</v>
      </c>
      <c r="AW1349">
        <v>4</v>
      </c>
    </row>
    <row r="1350" spans="1:49" x14ac:dyDescent="0.25">
      <c r="A1350" s="1">
        <v>40028</v>
      </c>
      <c r="B1350">
        <v>3846</v>
      </c>
      <c r="C1350">
        <v>38275</v>
      </c>
      <c r="T1350">
        <v>20</v>
      </c>
      <c r="U1350">
        <v>154</v>
      </c>
      <c r="X1350">
        <v>0</v>
      </c>
      <c r="Y1350">
        <v>7</v>
      </c>
      <c r="Z1350">
        <v>0</v>
      </c>
      <c r="AA1350">
        <v>26</v>
      </c>
      <c r="AT1350">
        <v>0</v>
      </c>
      <c r="AU1350">
        <v>0</v>
      </c>
      <c r="AV1350">
        <v>0</v>
      </c>
      <c r="AW1350">
        <v>4</v>
      </c>
    </row>
    <row r="1351" spans="1:49" x14ac:dyDescent="0.25">
      <c r="A1351" s="1">
        <v>40029</v>
      </c>
      <c r="B1351">
        <v>3951</v>
      </c>
      <c r="C1351">
        <v>38410</v>
      </c>
      <c r="T1351">
        <v>13</v>
      </c>
      <c r="U1351">
        <v>153</v>
      </c>
      <c r="X1351">
        <v>0</v>
      </c>
      <c r="Y1351">
        <v>7</v>
      </c>
      <c r="Z1351">
        <v>0</v>
      </c>
      <c r="AA1351">
        <v>26</v>
      </c>
      <c r="AT1351">
        <v>0</v>
      </c>
      <c r="AU1351">
        <v>0</v>
      </c>
      <c r="AV1351">
        <v>0</v>
      </c>
      <c r="AW1351">
        <v>4</v>
      </c>
    </row>
    <row r="1352" spans="1:49" x14ac:dyDescent="0.25">
      <c r="A1352" s="1">
        <v>40030</v>
      </c>
      <c r="B1352">
        <v>3390</v>
      </c>
      <c r="C1352">
        <v>39031</v>
      </c>
      <c r="T1352">
        <v>27</v>
      </c>
      <c r="U1352">
        <v>158</v>
      </c>
      <c r="X1352">
        <v>0</v>
      </c>
      <c r="Y1352">
        <v>7</v>
      </c>
      <c r="Z1352">
        <v>0</v>
      </c>
      <c r="AA1352">
        <v>26</v>
      </c>
      <c r="AT1352">
        <v>0</v>
      </c>
      <c r="AU1352">
        <v>0</v>
      </c>
      <c r="AV1352">
        <v>0</v>
      </c>
      <c r="AW1352">
        <v>4</v>
      </c>
    </row>
    <row r="1353" spans="1:49" x14ac:dyDescent="0.25">
      <c r="A1353" s="1">
        <v>40031</v>
      </c>
      <c r="B1353">
        <v>4686</v>
      </c>
      <c r="C1353">
        <v>38821</v>
      </c>
      <c r="T1353">
        <v>96</v>
      </c>
      <c r="U1353">
        <v>242</v>
      </c>
      <c r="X1353">
        <v>0</v>
      </c>
      <c r="Y1353">
        <v>7</v>
      </c>
      <c r="Z1353">
        <v>0</v>
      </c>
      <c r="AA1353">
        <v>26</v>
      </c>
      <c r="AT1353">
        <v>0</v>
      </c>
      <c r="AU1353">
        <v>0</v>
      </c>
      <c r="AV1353">
        <v>0</v>
      </c>
      <c r="AW1353">
        <v>4</v>
      </c>
    </row>
    <row r="1354" spans="1:49" x14ac:dyDescent="0.25">
      <c r="A1354" s="1">
        <v>40032</v>
      </c>
      <c r="B1354">
        <v>4524</v>
      </c>
      <c r="C1354">
        <v>39319</v>
      </c>
      <c r="T1354">
        <v>9</v>
      </c>
      <c r="U1354">
        <v>244</v>
      </c>
      <c r="X1354">
        <v>0</v>
      </c>
      <c r="Y1354">
        <v>7</v>
      </c>
      <c r="Z1354">
        <v>0</v>
      </c>
      <c r="AA1354">
        <v>26</v>
      </c>
      <c r="AT1354">
        <v>0</v>
      </c>
      <c r="AU1354">
        <v>0</v>
      </c>
      <c r="AV1354">
        <v>0</v>
      </c>
      <c r="AW1354">
        <v>4</v>
      </c>
    </row>
    <row r="1355" spans="1:49" x14ac:dyDescent="0.25">
      <c r="A1355" s="1">
        <v>40035</v>
      </c>
      <c r="B1355">
        <v>3934</v>
      </c>
      <c r="C1355">
        <v>39595</v>
      </c>
      <c r="T1355">
        <v>25</v>
      </c>
      <c r="U1355">
        <v>258</v>
      </c>
      <c r="X1355">
        <v>0</v>
      </c>
      <c r="Y1355">
        <v>7</v>
      </c>
      <c r="Z1355">
        <v>0</v>
      </c>
      <c r="AA1355">
        <v>26</v>
      </c>
      <c r="AT1355">
        <v>0</v>
      </c>
      <c r="AU1355">
        <v>0</v>
      </c>
      <c r="AV1355">
        <v>0</v>
      </c>
      <c r="AW1355">
        <v>4</v>
      </c>
    </row>
    <row r="1356" spans="1:49" x14ac:dyDescent="0.25">
      <c r="A1356" s="1">
        <v>40036</v>
      </c>
      <c r="B1356">
        <v>5138</v>
      </c>
      <c r="C1356">
        <v>40955</v>
      </c>
      <c r="T1356">
        <v>49</v>
      </c>
      <c r="U1356">
        <v>260</v>
      </c>
      <c r="X1356">
        <v>0</v>
      </c>
      <c r="Y1356">
        <v>7</v>
      </c>
      <c r="Z1356">
        <v>0</v>
      </c>
      <c r="AA1356">
        <v>26</v>
      </c>
      <c r="AT1356">
        <v>0</v>
      </c>
      <c r="AU1356">
        <v>0</v>
      </c>
      <c r="AV1356">
        <v>0</v>
      </c>
      <c r="AW1356">
        <v>4</v>
      </c>
    </row>
    <row r="1357" spans="1:49" x14ac:dyDescent="0.25">
      <c r="A1357" s="1">
        <v>40037</v>
      </c>
      <c r="B1357">
        <v>4641</v>
      </c>
      <c r="C1357">
        <v>41805</v>
      </c>
      <c r="T1357">
        <v>22</v>
      </c>
      <c r="U1357">
        <v>239</v>
      </c>
      <c r="X1357">
        <v>0</v>
      </c>
      <c r="Y1357">
        <v>7</v>
      </c>
      <c r="Z1357">
        <v>0</v>
      </c>
      <c r="AA1357">
        <v>26</v>
      </c>
      <c r="AT1357">
        <v>0</v>
      </c>
      <c r="AU1357">
        <v>0</v>
      </c>
      <c r="AV1357">
        <v>0</v>
      </c>
      <c r="AW1357">
        <v>4</v>
      </c>
    </row>
    <row r="1358" spans="1:49" x14ac:dyDescent="0.25">
      <c r="A1358" s="1">
        <v>40038</v>
      </c>
      <c r="B1358">
        <v>8960</v>
      </c>
      <c r="C1358">
        <v>44234</v>
      </c>
      <c r="T1358">
        <v>49</v>
      </c>
      <c r="U1358">
        <v>278</v>
      </c>
      <c r="X1358">
        <v>0</v>
      </c>
      <c r="Y1358">
        <v>7</v>
      </c>
      <c r="Z1358">
        <v>0</v>
      </c>
      <c r="AA1358">
        <v>26</v>
      </c>
      <c r="AV1358">
        <v>0</v>
      </c>
      <c r="AW1358">
        <v>4</v>
      </c>
    </row>
    <row r="1359" spans="1:49" x14ac:dyDescent="0.25">
      <c r="A1359" s="1">
        <v>40039</v>
      </c>
      <c r="B1359">
        <v>6044</v>
      </c>
      <c r="C1359">
        <v>44644</v>
      </c>
      <c r="T1359">
        <v>63</v>
      </c>
      <c r="U1359">
        <v>296</v>
      </c>
      <c r="X1359">
        <v>0</v>
      </c>
      <c r="Y1359">
        <v>7</v>
      </c>
      <c r="Z1359">
        <v>0</v>
      </c>
      <c r="AA1359">
        <v>26</v>
      </c>
      <c r="AV1359">
        <v>0</v>
      </c>
      <c r="AW1359">
        <v>4</v>
      </c>
    </row>
    <row r="1360" spans="1:49" x14ac:dyDescent="0.25">
      <c r="A1360" s="1">
        <v>40042</v>
      </c>
      <c r="B1360">
        <v>8865</v>
      </c>
      <c r="C1360">
        <v>43438</v>
      </c>
      <c r="T1360">
        <v>68</v>
      </c>
      <c r="U1360">
        <v>250</v>
      </c>
      <c r="X1360">
        <v>0</v>
      </c>
      <c r="Y1360">
        <v>7</v>
      </c>
      <c r="Z1360">
        <v>0</v>
      </c>
      <c r="AA1360">
        <v>26</v>
      </c>
      <c r="AV1360">
        <v>12</v>
      </c>
      <c r="AW1360">
        <v>14</v>
      </c>
    </row>
    <row r="1361" spans="1:49" x14ac:dyDescent="0.25">
      <c r="A1361" s="1">
        <v>40043</v>
      </c>
      <c r="B1361">
        <v>6741</v>
      </c>
      <c r="C1361">
        <v>41567</v>
      </c>
      <c r="T1361">
        <v>18</v>
      </c>
      <c r="U1361">
        <v>231</v>
      </c>
      <c r="X1361">
        <v>0</v>
      </c>
      <c r="Y1361">
        <v>7</v>
      </c>
      <c r="Z1361">
        <v>0</v>
      </c>
      <c r="AA1361">
        <v>26</v>
      </c>
      <c r="AV1361">
        <v>0</v>
      </c>
      <c r="AW1361">
        <v>12</v>
      </c>
    </row>
    <row r="1362" spans="1:49" x14ac:dyDescent="0.25">
      <c r="A1362" s="1">
        <v>40044</v>
      </c>
      <c r="B1362">
        <v>3042</v>
      </c>
      <c r="C1362">
        <v>41163</v>
      </c>
      <c r="T1362">
        <v>14</v>
      </c>
      <c r="U1362">
        <v>237</v>
      </c>
      <c r="X1362">
        <v>0</v>
      </c>
      <c r="Y1362">
        <v>7</v>
      </c>
      <c r="Z1362">
        <v>0</v>
      </c>
      <c r="AA1362">
        <v>26</v>
      </c>
      <c r="AV1362">
        <v>0</v>
      </c>
      <c r="AW1362">
        <v>12</v>
      </c>
    </row>
    <row r="1363" spans="1:49" x14ac:dyDescent="0.25">
      <c r="A1363" s="1">
        <v>40045</v>
      </c>
      <c r="B1363">
        <v>4175</v>
      </c>
      <c r="C1363">
        <v>35941</v>
      </c>
      <c r="T1363">
        <v>16</v>
      </c>
      <c r="U1363">
        <v>91</v>
      </c>
      <c r="X1363">
        <v>0</v>
      </c>
      <c r="Y1363">
        <v>7</v>
      </c>
      <c r="Z1363">
        <v>0</v>
      </c>
      <c r="AA1363">
        <v>26</v>
      </c>
      <c r="AV1363">
        <v>2</v>
      </c>
      <c r="AW1363">
        <v>2</v>
      </c>
    </row>
    <row r="1364" spans="1:49" x14ac:dyDescent="0.25">
      <c r="A1364" s="1">
        <v>40046</v>
      </c>
      <c r="B1364">
        <v>5098</v>
      </c>
      <c r="C1364">
        <v>35574</v>
      </c>
      <c r="T1364">
        <v>18</v>
      </c>
      <c r="U1364">
        <v>101</v>
      </c>
      <c r="X1364">
        <v>0</v>
      </c>
      <c r="Y1364">
        <v>7</v>
      </c>
      <c r="Z1364">
        <v>0</v>
      </c>
      <c r="AA1364">
        <v>26</v>
      </c>
      <c r="AV1364">
        <v>0</v>
      </c>
      <c r="AW1364">
        <v>2</v>
      </c>
    </row>
    <row r="1365" spans="1:49" x14ac:dyDescent="0.25">
      <c r="A1365" s="1">
        <v>40049</v>
      </c>
      <c r="B1365">
        <v>3479</v>
      </c>
      <c r="C1365">
        <v>35892</v>
      </c>
      <c r="T1365">
        <v>66</v>
      </c>
      <c r="U1365">
        <v>134</v>
      </c>
      <c r="X1365">
        <v>0</v>
      </c>
      <c r="Y1365">
        <v>7</v>
      </c>
      <c r="Z1365">
        <v>0</v>
      </c>
      <c r="AA1365">
        <v>26</v>
      </c>
      <c r="AV1365">
        <v>0</v>
      </c>
      <c r="AW1365">
        <v>2</v>
      </c>
    </row>
    <row r="1366" spans="1:49" x14ac:dyDescent="0.25">
      <c r="A1366" s="1">
        <v>40050</v>
      </c>
      <c r="B1366">
        <v>7314</v>
      </c>
      <c r="C1366">
        <v>37995</v>
      </c>
      <c r="T1366">
        <v>15</v>
      </c>
      <c r="U1366">
        <v>137</v>
      </c>
      <c r="X1366">
        <v>0</v>
      </c>
      <c r="Y1366">
        <v>7</v>
      </c>
      <c r="Z1366">
        <v>0</v>
      </c>
      <c r="AA1366">
        <v>26</v>
      </c>
      <c r="AV1366">
        <v>2</v>
      </c>
      <c r="AW1366">
        <v>4</v>
      </c>
    </row>
    <row r="1367" spans="1:49" x14ac:dyDescent="0.25">
      <c r="A1367" s="1">
        <v>40051</v>
      </c>
      <c r="B1367">
        <v>4543</v>
      </c>
      <c r="C1367">
        <v>39032</v>
      </c>
      <c r="T1367">
        <v>11</v>
      </c>
      <c r="U1367">
        <v>138</v>
      </c>
      <c r="X1367">
        <v>0</v>
      </c>
      <c r="Y1367">
        <v>7</v>
      </c>
      <c r="Z1367">
        <v>0</v>
      </c>
      <c r="AA1367">
        <v>26</v>
      </c>
      <c r="AV1367">
        <v>0</v>
      </c>
      <c r="AW1367">
        <v>4</v>
      </c>
    </row>
    <row r="1368" spans="1:49" x14ac:dyDescent="0.25">
      <c r="A1368" s="1">
        <v>40052</v>
      </c>
      <c r="B1368">
        <v>5038</v>
      </c>
      <c r="C1368">
        <v>40641</v>
      </c>
      <c r="T1368">
        <v>14</v>
      </c>
      <c r="U1368">
        <v>141</v>
      </c>
      <c r="X1368">
        <v>0</v>
      </c>
      <c r="Y1368">
        <v>7</v>
      </c>
      <c r="Z1368">
        <v>0</v>
      </c>
      <c r="AA1368">
        <v>26</v>
      </c>
      <c r="AV1368">
        <v>0</v>
      </c>
      <c r="AW1368">
        <v>4</v>
      </c>
    </row>
    <row r="1369" spans="1:49" x14ac:dyDescent="0.25">
      <c r="A1369" s="1">
        <v>40053</v>
      </c>
      <c r="B1369">
        <v>3708</v>
      </c>
      <c r="C1369">
        <v>40998</v>
      </c>
      <c r="T1369">
        <v>7</v>
      </c>
      <c r="U1369">
        <v>140</v>
      </c>
      <c r="X1369">
        <v>0</v>
      </c>
      <c r="Y1369">
        <v>7</v>
      </c>
      <c r="Z1369">
        <v>0</v>
      </c>
      <c r="AA1369">
        <v>26</v>
      </c>
      <c r="AV1369">
        <v>0</v>
      </c>
      <c r="AW1369">
        <v>4</v>
      </c>
    </row>
    <row r="1370" spans="1:49" x14ac:dyDescent="0.25">
      <c r="A1370" s="1">
        <v>40056</v>
      </c>
      <c r="B1370">
        <v>3744</v>
      </c>
      <c r="C1370">
        <v>41581</v>
      </c>
      <c r="T1370">
        <v>9</v>
      </c>
      <c r="U1370">
        <v>148</v>
      </c>
      <c r="X1370">
        <v>0</v>
      </c>
      <c r="Y1370">
        <v>7</v>
      </c>
      <c r="Z1370">
        <v>0</v>
      </c>
      <c r="AA1370">
        <v>26</v>
      </c>
      <c r="AV1370">
        <v>0</v>
      </c>
      <c r="AW1370">
        <v>4</v>
      </c>
    </row>
    <row r="1371" spans="1:49" x14ac:dyDescent="0.25">
      <c r="A1371" s="1">
        <v>40057</v>
      </c>
      <c r="B1371">
        <v>5828</v>
      </c>
      <c r="C1371">
        <v>42255</v>
      </c>
      <c r="T1371">
        <v>73</v>
      </c>
      <c r="U1371">
        <v>160</v>
      </c>
      <c r="X1371">
        <v>0</v>
      </c>
      <c r="Y1371">
        <v>7</v>
      </c>
      <c r="Z1371">
        <v>0</v>
      </c>
      <c r="AA1371">
        <v>26</v>
      </c>
      <c r="AV1371">
        <v>0</v>
      </c>
      <c r="AW1371">
        <v>4</v>
      </c>
    </row>
    <row r="1372" spans="1:49" x14ac:dyDescent="0.25">
      <c r="A1372" s="1">
        <v>40058</v>
      </c>
      <c r="B1372">
        <v>6591</v>
      </c>
      <c r="C1372">
        <v>44075</v>
      </c>
      <c r="T1372">
        <v>14</v>
      </c>
      <c r="U1372">
        <v>133</v>
      </c>
      <c r="X1372">
        <v>0</v>
      </c>
      <c r="Y1372">
        <v>7</v>
      </c>
      <c r="Z1372">
        <v>0</v>
      </c>
      <c r="AA1372">
        <v>26</v>
      </c>
      <c r="AV1372">
        <v>0</v>
      </c>
      <c r="AW1372">
        <v>4</v>
      </c>
    </row>
    <row r="1373" spans="1:49" x14ac:dyDescent="0.25">
      <c r="A1373" s="1">
        <v>40059</v>
      </c>
      <c r="B1373">
        <v>5478</v>
      </c>
      <c r="C1373">
        <v>45962</v>
      </c>
      <c r="T1373">
        <v>3</v>
      </c>
      <c r="U1373">
        <v>128</v>
      </c>
      <c r="X1373">
        <v>0</v>
      </c>
      <c r="Y1373">
        <v>7</v>
      </c>
      <c r="Z1373">
        <v>0</v>
      </c>
      <c r="AA1373">
        <v>26</v>
      </c>
      <c r="AV1373">
        <v>0</v>
      </c>
      <c r="AW1373">
        <v>4</v>
      </c>
    </row>
    <row r="1374" spans="1:49" x14ac:dyDescent="0.25">
      <c r="A1374" s="1">
        <v>40060</v>
      </c>
      <c r="B1374">
        <v>4000</v>
      </c>
      <c r="C1374">
        <v>45147</v>
      </c>
      <c r="T1374">
        <v>52</v>
      </c>
      <c r="U1374">
        <v>147</v>
      </c>
      <c r="X1374">
        <v>0</v>
      </c>
      <c r="Y1374">
        <v>7</v>
      </c>
      <c r="Z1374">
        <v>0</v>
      </c>
      <c r="AA1374">
        <v>26</v>
      </c>
      <c r="AV1374">
        <v>0</v>
      </c>
      <c r="AW1374">
        <v>4</v>
      </c>
    </row>
    <row r="1375" spans="1:49" x14ac:dyDescent="0.25">
      <c r="A1375" s="1">
        <v>40064</v>
      </c>
      <c r="B1375">
        <v>7647</v>
      </c>
      <c r="C1375">
        <v>47153</v>
      </c>
      <c r="T1375">
        <v>15</v>
      </c>
      <c r="U1375">
        <v>155</v>
      </c>
      <c r="X1375">
        <v>0</v>
      </c>
      <c r="Y1375">
        <v>7</v>
      </c>
      <c r="Z1375">
        <v>0</v>
      </c>
      <c r="AA1375">
        <v>26</v>
      </c>
      <c r="AV1375">
        <v>0</v>
      </c>
      <c r="AW1375">
        <v>4</v>
      </c>
    </row>
    <row r="1376" spans="1:49" x14ac:dyDescent="0.25">
      <c r="A1376" s="1">
        <v>40065</v>
      </c>
      <c r="B1376">
        <v>7491</v>
      </c>
      <c r="C1376">
        <v>49315</v>
      </c>
      <c r="T1376">
        <v>13</v>
      </c>
      <c r="U1376">
        <v>164</v>
      </c>
      <c r="X1376">
        <v>0</v>
      </c>
      <c r="Y1376">
        <v>7</v>
      </c>
      <c r="Z1376">
        <v>0</v>
      </c>
      <c r="AA1376">
        <v>26</v>
      </c>
      <c r="AV1376">
        <v>0</v>
      </c>
      <c r="AW1376">
        <v>4</v>
      </c>
    </row>
    <row r="1377" spans="1:49" x14ac:dyDescent="0.25">
      <c r="A1377" s="1">
        <v>40066</v>
      </c>
      <c r="B1377">
        <v>14057</v>
      </c>
      <c r="C1377">
        <v>50662</v>
      </c>
      <c r="T1377">
        <v>32</v>
      </c>
      <c r="U1377">
        <v>166</v>
      </c>
      <c r="X1377">
        <v>0</v>
      </c>
      <c r="Y1377">
        <v>7</v>
      </c>
      <c r="Z1377">
        <v>0</v>
      </c>
      <c r="AA1377">
        <v>26</v>
      </c>
      <c r="AV1377">
        <v>0</v>
      </c>
      <c r="AW1377">
        <v>4</v>
      </c>
    </row>
    <row r="1378" spans="1:49" x14ac:dyDescent="0.25">
      <c r="A1378" s="1">
        <v>40067</v>
      </c>
      <c r="B1378">
        <v>16883</v>
      </c>
      <c r="C1378">
        <v>55771</v>
      </c>
      <c r="T1378">
        <v>34</v>
      </c>
      <c r="U1378">
        <v>179</v>
      </c>
      <c r="X1378">
        <v>0</v>
      </c>
      <c r="Y1378">
        <v>7</v>
      </c>
      <c r="Z1378">
        <v>0</v>
      </c>
      <c r="AA1378">
        <v>26</v>
      </c>
      <c r="AV1378">
        <v>4</v>
      </c>
      <c r="AW1378">
        <v>4</v>
      </c>
    </row>
    <row r="1379" spans="1:49" x14ac:dyDescent="0.25">
      <c r="A1379" s="1">
        <v>40070</v>
      </c>
      <c r="B1379">
        <v>8447</v>
      </c>
      <c r="C1379">
        <v>51991</v>
      </c>
      <c r="T1379">
        <v>11</v>
      </c>
      <c r="U1379">
        <v>170</v>
      </c>
      <c r="X1379">
        <v>0</v>
      </c>
      <c r="Y1379">
        <v>7</v>
      </c>
      <c r="Z1379">
        <v>0</v>
      </c>
      <c r="AA1379">
        <v>26</v>
      </c>
      <c r="AV1379">
        <v>0</v>
      </c>
      <c r="AW1379">
        <v>2</v>
      </c>
    </row>
    <row r="1380" spans="1:49" x14ac:dyDescent="0.25">
      <c r="A1380" s="1">
        <v>40071</v>
      </c>
      <c r="B1380">
        <v>7847</v>
      </c>
      <c r="C1380">
        <v>54366</v>
      </c>
      <c r="T1380">
        <v>29</v>
      </c>
      <c r="U1380">
        <v>186</v>
      </c>
      <c r="X1380">
        <v>0</v>
      </c>
      <c r="Y1380">
        <v>7</v>
      </c>
      <c r="Z1380">
        <v>0</v>
      </c>
      <c r="AA1380">
        <v>26</v>
      </c>
      <c r="AV1380">
        <v>0</v>
      </c>
      <c r="AW1380">
        <v>2</v>
      </c>
    </row>
    <row r="1381" spans="1:49" x14ac:dyDescent="0.25">
      <c r="A1381" s="1">
        <v>40072</v>
      </c>
      <c r="B1381">
        <v>4795</v>
      </c>
      <c r="C1381">
        <v>55336</v>
      </c>
      <c r="T1381">
        <v>25</v>
      </c>
      <c r="U1381">
        <v>198</v>
      </c>
      <c r="X1381">
        <v>0</v>
      </c>
      <c r="Y1381">
        <v>7</v>
      </c>
      <c r="Z1381">
        <v>0</v>
      </c>
      <c r="AA1381">
        <v>26</v>
      </c>
      <c r="AV1381">
        <v>0</v>
      </c>
      <c r="AW1381">
        <v>2</v>
      </c>
    </row>
    <row r="1382" spans="1:49" x14ac:dyDescent="0.25">
      <c r="A1382" s="1">
        <v>40073</v>
      </c>
      <c r="B1382">
        <v>7706</v>
      </c>
      <c r="C1382">
        <v>46995</v>
      </c>
      <c r="T1382">
        <v>15</v>
      </c>
      <c r="U1382">
        <v>67</v>
      </c>
      <c r="X1382">
        <v>0</v>
      </c>
      <c r="Y1382">
        <v>7</v>
      </c>
      <c r="Z1382">
        <v>0</v>
      </c>
      <c r="AA1382">
        <v>26</v>
      </c>
      <c r="AV1382">
        <v>0</v>
      </c>
      <c r="AW1382">
        <v>0</v>
      </c>
    </row>
    <row r="1383" spans="1:49" x14ac:dyDescent="0.25">
      <c r="A1383" s="1">
        <v>40074</v>
      </c>
      <c r="B1383">
        <v>4808</v>
      </c>
      <c r="C1383">
        <v>47426</v>
      </c>
      <c r="T1383">
        <v>4</v>
      </c>
      <c r="U1383">
        <v>57</v>
      </c>
      <c r="X1383">
        <v>0</v>
      </c>
      <c r="Y1383">
        <v>7</v>
      </c>
      <c r="Z1383">
        <v>0</v>
      </c>
      <c r="AA1383">
        <v>26</v>
      </c>
      <c r="AV1383">
        <v>0</v>
      </c>
      <c r="AW1383">
        <v>0</v>
      </c>
    </row>
    <row r="1384" spans="1:49" x14ac:dyDescent="0.25">
      <c r="A1384" s="1">
        <v>40077</v>
      </c>
      <c r="B1384">
        <v>5201</v>
      </c>
      <c r="C1384">
        <v>47638</v>
      </c>
      <c r="T1384">
        <v>22</v>
      </c>
      <c r="U1384">
        <v>79</v>
      </c>
      <c r="X1384">
        <v>0</v>
      </c>
      <c r="Y1384">
        <v>0</v>
      </c>
      <c r="Z1384">
        <v>0</v>
      </c>
      <c r="AA1384">
        <v>26</v>
      </c>
      <c r="AV1384">
        <v>0</v>
      </c>
      <c r="AW1384">
        <v>0</v>
      </c>
    </row>
    <row r="1385" spans="1:49" x14ac:dyDescent="0.25">
      <c r="A1385" s="1">
        <v>40078</v>
      </c>
      <c r="B1385">
        <v>4832</v>
      </c>
      <c r="C1385">
        <v>46867</v>
      </c>
      <c r="T1385">
        <v>5</v>
      </c>
      <c r="U1385">
        <v>82</v>
      </c>
      <c r="X1385">
        <v>0</v>
      </c>
      <c r="Y1385">
        <v>0</v>
      </c>
      <c r="Z1385">
        <v>0</v>
      </c>
      <c r="AA1385">
        <v>26</v>
      </c>
      <c r="AV1385">
        <v>0</v>
      </c>
      <c r="AW1385">
        <v>0</v>
      </c>
    </row>
    <row r="1386" spans="1:49" x14ac:dyDescent="0.25">
      <c r="A1386" s="1">
        <v>40079</v>
      </c>
      <c r="B1386">
        <v>7555</v>
      </c>
      <c r="C1386">
        <v>47321</v>
      </c>
      <c r="T1386">
        <v>8</v>
      </c>
      <c r="U1386">
        <v>79</v>
      </c>
      <c r="X1386">
        <v>0</v>
      </c>
      <c r="Y1386">
        <v>0</v>
      </c>
      <c r="Z1386">
        <v>0</v>
      </c>
      <c r="AA1386">
        <v>26</v>
      </c>
      <c r="AV1386">
        <v>0</v>
      </c>
      <c r="AW1386">
        <v>0</v>
      </c>
    </row>
    <row r="1387" spans="1:49" x14ac:dyDescent="0.25">
      <c r="A1387" s="1">
        <v>40080</v>
      </c>
      <c r="B1387">
        <v>6660</v>
      </c>
      <c r="C1387">
        <v>47018</v>
      </c>
      <c r="T1387">
        <v>18</v>
      </c>
      <c r="U1387">
        <v>87</v>
      </c>
      <c r="X1387">
        <v>0</v>
      </c>
      <c r="Y1387">
        <v>0</v>
      </c>
      <c r="Z1387">
        <v>0</v>
      </c>
      <c r="AA1387">
        <v>26</v>
      </c>
      <c r="AV1387">
        <v>0</v>
      </c>
      <c r="AW1387">
        <v>0</v>
      </c>
    </row>
    <row r="1388" spans="1:49" x14ac:dyDescent="0.25">
      <c r="A1388" s="1">
        <v>40081</v>
      </c>
      <c r="B1388">
        <v>3847</v>
      </c>
      <c r="C1388">
        <v>45605</v>
      </c>
      <c r="T1388">
        <v>19</v>
      </c>
      <c r="U1388">
        <v>79</v>
      </c>
      <c r="X1388">
        <v>0</v>
      </c>
      <c r="Y1388">
        <v>0</v>
      </c>
      <c r="Z1388">
        <v>0</v>
      </c>
      <c r="AA1388">
        <v>26</v>
      </c>
      <c r="AV1388">
        <v>0</v>
      </c>
      <c r="AW1388">
        <v>0</v>
      </c>
    </row>
    <row r="1389" spans="1:49" x14ac:dyDescent="0.25">
      <c r="A1389" s="1">
        <v>40084</v>
      </c>
      <c r="B1389">
        <v>3673</v>
      </c>
      <c r="C1389">
        <v>45251</v>
      </c>
      <c r="T1389">
        <v>24</v>
      </c>
      <c r="U1389">
        <v>85</v>
      </c>
      <c r="X1389">
        <v>0</v>
      </c>
      <c r="Y1389">
        <v>0</v>
      </c>
      <c r="Z1389">
        <v>0</v>
      </c>
      <c r="AA1389">
        <v>26</v>
      </c>
      <c r="AV1389">
        <v>0</v>
      </c>
      <c r="AW1389">
        <v>0</v>
      </c>
    </row>
    <row r="1390" spans="1:49" x14ac:dyDescent="0.25">
      <c r="A1390" s="1">
        <v>40085</v>
      </c>
      <c r="B1390">
        <v>4359</v>
      </c>
      <c r="C1390">
        <v>43154</v>
      </c>
      <c r="T1390">
        <v>1</v>
      </c>
      <c r="U1390">
        <v>79</v>
      </c>
      <c r="X1390">
        <v>0</v>
      </c>
      <c r="Y1390">
        <v>0</v>
      </c>
      <c r="Z1390">
        <v>0</v>
      </c>
      <c r="AA1390">
        <v>26</v>
      </c>
      <c r="AV1390">
        <v>0</v>
      </c>
      <c r="AW1390">
        <v>0</v>
      </c>
    </row>
    <row r="1391" spans="1:49" x14ac:dyDescent="0.25">
      <c r="A1391" s="1">
        <v>40086</v>
      </c>
      <c r="B1391">
        <v>6366</v>
      </c>
      <c r="C1391">
        <v>45072</v>
      </c>
      <c r="T1391">
        <v>10</v>
      </c>
      <c r="U1391">
        <v>86</v>
      </c>
      <c r="X1391">
        <v>0</v>
      </c>
      <c r="Y1391">
        <v>0</v>
      </c>
      <c r="Z1391">
        <v>0</v>
      </c>
      <c r="AA1391">
        <v>26</v>
      </c>
      <c r="AV1391">
        <v>0</v>
      </c>
      <c r="AW1391">
        <v>0</v>
      </c>
    </row>
    <row r="1392" spans="1:49" x14ac:dyDescent="0.25">
      <c r="A1392" s="1">
        <v>40087</v>
      </c>
      <c r="B1392">
        <v>7605</v>
      </c>
      <c r="C1392">
        <v>47016</v>
      </c>
      <c r="T1392">
        <v>15</v>
      </c>
      <c r="U1392">
        <v>89</v>
      </c>
      <c r="X1392">
        <v>0</v>
      </c>
      <c r="Y1392">
        <v>0</v>
      </c>
      <c r="Z1392">
        <v>0</v>
      </c>
      <c r="AA1392">
        <v>26</v>
      </c>
      <c r="AV1392">
        <v>0</v>
      </c>
      <c r="AW1392">
        <v>0</v>
      </c>
    </row>
    <row r="1393" spans="1:49" x14ac:dyDescent="0.25">
      <c r="A1393" s="1">
        <v>40088</v>
      </c>
      <c r="B1393">
        <v>6429</v>
      </c>
      <c r="C1393">
        <v>46528</v>
      </c>
      <c r="T1393">
        <v>11</v>
      </c>
      <c r="U1393">
        <v>92</v>
      </c>
      <c r="X1393">
        <v>0</v>
      </c>
      <c r="Y1393">
        <v>0</v>
      </c>
      <c r="Z1393">
        <v>0</v>
      </c>
      <c r="AA1393">
        <v>26</v>
      </c>
      <c r="AV1393">
        <v>0</v>
      </c>
      <c r="AW1393">
        <v>0</v>
      </c>
    </row>
    <row r="1394" spans="1:49" x14ac:dyDescent="0.25">
      <c r="A1394" s="1">
        <v>40091</v>
      </c>
      <c r="B1394">
        <v>4505</v>
      </c>
      <c r="C1394">
        <v>48520</v>
      </c>
      <c r="T1394">
        <v>7</v>
      </c>
      <c r="U1394">
        <v>92</v>
      </c>
      <c r="X1394">
        <v>0</v>
      </c>
      <c r="Y1394">
        <v>0</v>
      </c>
      <c r="Z1394">
        <v>0</v>
      </c>
      <c r="AA1394">
        <v>26</v>
      </c>
      <c r="AV1394">
        <v>0</v>
      </c>
      <c r="AW1394">
        <v>0</v>
      </c>
    </row>
    <row r="1395" spans="1:49" x14ac:dyDescent="0.25">
      <c r="A1395" s="1">
        <v>40092</v>
      </c>
      <c r="B1395">
        <v>6289</v>
      </c>
      <c r="C1395">
        <v>48581</v>
      </c>
      <c r="T1395">
        <v>9</v>
      </c>
      <c r="U1395">
        <v>91</v>
      </c>
      <c r="X1395">
        <v>0</v>
      </c>
      <c r="Y1395">
        <v>0</v>
      </c>
      <c r="Z1395">
        <v>0</v>
      </c>
      <c r="AA1395">
        <v>26</v>
      </c>
      <c r="AV1395">
        <v>0</v>
      </c>
      <c r="AW1395">
        <v>0</v>
      </c>
    </row>
    <row r="1396" spans="1:49" x14ac:dyDescent="0.25">
      <c r="A1396" s="1">
        <v>40093</v>
      </c>
      <c r="B1396">
        <v>5570</v>
      </c>
      <c r="C1396">
        <v>49561</v>
      </c>
      <c r="T1396">
        <v>18</v>
      </c>
      <c r="U1396">
        <v>89</v>
      </c>
      <c r="X1396">
        <v>0</v>
      </c>
      <c r="Y1396">
        <v>0</v>
      </c>
      <c r="Z1396">
        <v>0</v>
      </c>
      <c r="AA1396">
        <v>26</v>
      </c>
      <c r="AV1396">
        <v>0</v>
      </c>
      <c r="AW1396">
        <v>0</v>
      </c>
    </row>
    <row r="1397" spans="1:49" x14ac:dyDescent="0.25">
      <c r="A1397" s="1">
        <v>40094</v>
      </c>
      <c r="B1397">
        <v>7813</v>
      </c>
      <c r="C1397">
        <v>52648</v>
      </c>
      <c r="T1397">
        <v>6</v>
      </c>
      <c r="U1397">
        <v>88</v>
      </c>
      <c r="X1397">
        <v>0</v>
      </c>
      <c r="Y1397">
        <v>0</v>
      </c>
      <c r="Z1397">
        <v>0</v>
      </c>
      <c r="AA1397">
        <v>26</v>
      </c>
      <c r="AV1397">
        <v>0</v>
      </c>
      <c r="AW1397">
        <v>0</v>
      </c>
    </row>
    <row r="1398" spans="1:49" x14ac:dyDescent="0.25">
      <c r="A1398" s="1">
        <v>40095</v>
      </c>
      <c r="B1398">
        <v>8288</v>
      </c>
      <c r="C1398">
        <v>53120</v>
      </c>
      <c r="T1398">
        <v>12</v>
      </c>
      <c r="U1398">
        <v>96</v>
      </c>
      <c r="X1398">
        <v>0</v>
      </c>
      <c r="Y1398">
        <v>0</v>
      </c>
      <c r="Z1398">
        <v>0</v>
      </c>
      <c r="AA1398">
        <v>26</v>
      </c>
      <c r="AV1398">
        <v>0</v>
      </c>
      <c r="AW1398">
        <v>0</v>
      </c>
    </row>
    <row r="1399" spans="1:49" x14ac:dyDescent="0.25">
      <c r="A1399" s="1">
        <v>40098</v>
      </c>
      <c r="B1399">
        <v>6822</v>
      </c>
      <c r="C1399">
        <v>54260</v>
      </c>
      <c r="T1399">
        <v>5</v>
      </c>
      <c r="U1399">
        <v>89</v>
      </c>
      <c r="X1399">
        <v>0</v>
      </c>
      <c r="Y1399">
        <v>0</v>
      </c>
      <c r="Z1399">
        <v>0</v>
      </c>
      <c r="AA1399">
        <v>26</v>
      </c>
      <c r="AV1399">
        <v>0</v>
      </c>
      <c r="AW1399">
        <v>0</v>
      </c>
    </row>
    <row r="1400" spans="1:49" x14ac:dyDescent="0.25">
      <c r="A1400" s="1">
        <v>40099</v>
      </c>
      <c r="B1400">
        <v>13252</v>
      </c>
      <c r="C1400">
        <v>58269</v>
      </c>
      <c r="T1400">
        <v>6</v>
      </c>
      <c r="U1400">
        <v>91</v>
      </c>
      <c r="X1400">
        <v>0</v>
      </c>
      <c r="Y1400">
        <v>0</v>
      </c>
      <c r="Z1400">
        <v>0</v>
      </c>
      <c r="AA1400">
        <v>26</v>
      </c>
      <c r="AV1400">
        <v>0</v>
      </c>
      <c r="AW1400">
        <v>0</v>
      </c>
    </row>
    <row r="1401" spans="1:49" x14ac:dyDescent="0.25">
      <c r="A1401" s="1">
        <v>40100</v>
      </c>
      <c r="B1401">
        <v>14356</v>
      </c>
      <c r="C1401">
        <v>58266</v>
      </c>
      <c r="T1401">
        <v>42</v>
      </c>
      <c r="U1401">
        <v>109</v>
      </c>
      <c r="X1401">
        <v>0</v>
      </c>
      <c r="Y1401">
        <v>0</v>
      </c>
      <c r="Z1401">
        <v>0</v>
      </c>
      <c r="AA1401">
        <v>26</v>
      </c>
      <c r="AV1401">
        <v>0</v>
      </c>
      <c r="AW1401">
        <v>0</v>
      </c>
    </row>
    <row r="1402" spans="1:49" x14ac:dyDescent="0.25">
      <c r="A1402" s="1">
        <v>40101</v>
      </c>
      <c r="B1402">
        <v>6310</v>
      </c>
      <c r="C1402">
        <v>54763</v>
      </c>
      <c r="T1402">
        <v>11</v>
      </c>
      <c r="U1402">
        <v>107</v>
      </c>
      <c r="X1402">
        <v>0</v>
      </c>
      <c r="Y1402">
        <v>0</v>
      </c>
      <c r="Z1402">
        <v>0</v>
      </c>
      <c r="AA1402">
        <v>26</v>
      </c>
      <c r="AV1402">
        <v>0</v>
      </c>
      <c r="AW1402">
        <v>0</v>
      </c>
    </row>
    <row r="1403" spans="1:49" x14ac:dyDescent="0.25">
      <c r="A1403" s="1">
        <v>40102</v>
      </c>
      <c r="B1403">
        <v>8428</v>
      </c>
      <c r="C1403">
        <v>55299</v>
      </c>
      <c r="T1403">
        <v>54</v>
      </c>
      <c r="U1403">
        <v>146</v>
      </c>
      <c r="X1403">
        <v>0</v>
      </c>
      <c r="Y1403">
        <v>0</v>
      </c>
      <c r="Z1403">
        <v>0</v>
      </c>
      <c r="AA1403">
        <v>26</v>
      </c>
      <c r="AV1403">
        <v>0</v>
      </c>
      <c r="AW1403">
        <v>0</v>
      </c>
    </row>
    <row r="1404" spans="1:49" x14ac:dyDescent="0.25">
      <c r="A1404" s="1">
        <v>40105</v>
      </c>
      <c r="B1404">
        <v>7581</v>
      </c>
      <c r="C1404">
        <v>55973</v>
      </c>
      <c r="T1404">
        <v>1</v>
      </c>
      <c r="U1404">
        <v>107</v>
      </c>
      <c r="X1404">
        <v>0</v>
      </c>
      <c r="Y1404">
        <v>0</v>
      </c>
      <c r="Z1404">
        <v>0</v>
      </c>
      <c r="AA1404">
        <v>26</v>
      </c>
      <c r="AV1404">
        <v>0</v>
      </c>
      <c r="AW1404">
        <v>0</v>
      </c>
    </row>
    <row r="1405" spans="1:49" x14ac:dyDescent="0.25">
      <c r="A1405" s="1">
        <v>40106</v>
      </c>
      <c r="B1405">
        <v>11144</v>
      </c>
      <c r="C1405">
        <v>58861</v>
      </c>
      <c r="T1405">
        <v>24</v>
      </c>
      <c r="U1405">
        <v>115</v>
      </c>
      <c r="X1405">
        <v>0</v>
      </c>
      <c r="Y1405">
        <v>0</v>
      </c>
      <c r="Z1405">
        <v>0</v>
      </c>
      <c r="AA1405">
        <v>26</v>
      </c>
      <c r="AV1405">
        <v>0</v>
      </c>
      <c r="AW1405">
        <v>0</v>
      </c>
    </row>
    <row r="1406" spans="1:49" x14ac:dyDescent="0.25">
      <c r="A1406" s="1">
        <v>40107</v>
      </c>
      <c r="B1406">
        <v>8984</v>
      </c>
      <c r="C1406">
        <v>59733</v>
      </c>
      <c r="T1406">
        <v>5</v>
      </c>
      <c r="U1406">
        <v>108</v>
      </c>
      <c r="X1406">
        <v>0</v>
      </c>
      <c r="Y1406">
        <v>0</v>
      </c>
      <c r="Z1406">
        <v>0</v>
      </c>
      <c r="AA1406">
        <v>26</v>
      </c>
      <c r="AV1406">
        <v>0</v>
      </c>
      <c r="AW1406">
        <v>0</v>
      </c>
    </row>
    <row r="1407" spans="1:49" x14ac:dyDescent="0.25">
      <c r="A1407" s="1">
        <v>40108</v>
      </c>
      <c r="B1407">
        <v>6981</v>
      </c>
      <c r="C1407">
        <v>47667</v>
      </c>
      <c r="T1407">
        <v>12</v>
      </c>
      <c r="U1407">
        <v>75</v>
      </c>
      <c r="X1407">
        <v>0</v>
      </c>
      <c r="Y1407">
        <v>0</v>
      </c>
      <c r="Z1407">
        <v>0</v>
      </c>
      <c r="AA1407">
        <v>26</v>
      </c>
      <c r="AV1407">
        <v>0</v>
      </c>
      <c r="AW1407">
        <v>0</v>
      </c>
    </row>
    <row r="1408" spans="1:49" x14ac:dyDescent="0.25">
      <c r="A1408" s="1">
        <v>40109</v>
      </c>
      <c r="B1408">
        <v>6380</v>
      </c>
      <c r="C1408">
        <v>48877</v>
      </c>
      <c r="T1408">
        <v>37</v>
      </c>
      <c r="U1408">
        <v>100</v>
      </c>
      <c r="X1408">
        <v>0</v>
      </c>
      <c r="Y1408">
        <v>0</v>
      </c>
      <c r="Z1408">
        <v>0</v>
      </c>
      <c r="AA1408">
        <v>26</v>
      </c>
      <c r="AV1408">
        <v>0</v>
      </c>
      <c r="AW1408">
        <v>0</v>
      </c>
    </row>
    <row r="1409" spans="1:49" x14ac:dyDescent="0.25">
      <c r="A1409" s="1">
        <v>40112</v>
      </c>
      <c r="B1409">
        <v>7134</v>
      </c>
      <c r="C1409">
        <v>49476</v>
      </c>
      <c r="T1409">
        <v>9</v>
      </c>
      <c r="U1409">
        <v>90</v>
      </c>
      <c r="X1409">
        <v>0</v>
      </c>
      <c r="Y1409">
        <v>0</v>
      </c>
      <c r="Z1409">
        <v>0</v>
      </c>
      <c r="AA1409">
        <v>26</v>
      </c>
      <c r="AV1409">
        <v>0</v>
      </c>
      <c r="AW1409">
        <v>0</v>
      </c>
    </row>
    <row r="1410" spans="1:49" x14ac:dyDescent="0.25">
      <c r="A1410" s="1">
        <v>40113</v>
      </c>
      <c r="B1410">
        <v>7139</v>
      </c>
      <c r="C1410">
        <v>50369</v>
      </c>
      <c r="T1410">
        <v>8</v>
      </c>
      <c r="U1410">
        <v>94</v>
      </c>
      <c r="X1410">
        <v>0</v>
      </c>
      <c r="Y1410">
        <v>0</v>
      </c>
      <c r="Z1410">
        <v>2</v>
      </c>
      <c r="AA1410">
        <v>28</v>
      </c>
      <c r="AV1410">
        <v>0</v>
      </c>
      <c r="AW1410">
        <v>0</v>
      </c>
    </row>
    <row r="1411" spans="1:49" x14ac:dyDescent="0.25">
      <c r="A1411" s="1">
        <v>40114</v>
      </c>
      <c r="B1411">
        <v>13006</v>
      </c>
      <c r="C1411">
        <v>52339</v>
      </c>
      <c r="T1411">
        <v>75</v>
      </c>
      <c r="U1411">
        <v>121</v>
      </c>
      <c r="X1411">
        <v>0</v>
      </c>
      <c r="Y1411">
        <v>0</v>
      </c>
      <c r="Z1411">
        <v>0</v>
      </c>
      <c r="AA1411">
        <v>28</v>
      </c>
      <c r="AV1411">
        <v>0</v>
      </c>
      <c r="AW1411">
        <v>0</v>
      </c>
    </row>
    <row r="1412" spans="1:49" x14ac:dyDescent="0.25">
      <c r="A1412" s="1">
        <v>40115</v>
      </c>
      <c r="B1412">
        <v>9392</v>
      </c>
      <c r="C1412">
        <v>53050</v>
      </c>
      <c r="T1412">
        <v>16</v>
      </c>
      <c r="U1412">
        <v>130</v>
      </c>
      <c r="X1412">
        <v>0</v>
      </c>
      <c r="Y1412">
        <v>0</v>
      </c>
      <c r="Z1412">
        <v>2</v>
      </c>
      <c r="AA1412">
        <v>30</v>
      </c>
      <c r="AV1412">
        <v>0</v>
      </c>
      <c r="AW1412">
        <v>0</v>
      </c>
    </row>
    <row r="1413" spans="1:49" x14ac:dyDescent="0.25">
      <c r="A1413" s="1">
        <v>40116</v>
      </c>
      <c r="B1413">
        <v>14220</v>
      </c>
      <c r="C1413">
        <v>55815</v>
      </c>
      <c r="T1413">
        <v>32</v>
      </c>
      <c r="U1413">
        <v>144</v>
      </c>
      <c r="X1413">
        <v>0</v>
      </c>
      <c r="Y1413">
        <v>0</v>
      </c>
      <c r="Z1413">
        <v>0</v>
      </c>
      <c r="AA1413">
        <v>30</v>
      </c>
      <c r="AV1413">
        <v>0</v>
      </c>
      <c r="AW1413">
        <v>0</v>
      </c>
    </row>
    <row r="1414" spans="1:49" x14ac:dyDescent="0.25">
      <c r="A1414" s="1">
        <v>40119</v>
      </c>
      <c r="B1414">
        <v>12320</v>
      </c>
      <c r="C1414">
        <v>58113</v>
      </c>
      <c r="T1414">
        <v>43</v>
      </c>
      <c r="U1414">
        <v>115</v>
      </c>
      <c r="X1414">
        <v>0</v>
      </c>
      <c r="Y1414">
        <v>0</v>
      </c>
      <c r="Z1414">
        <v>0</v>
      </c>
      <c r="AA1414">
        <v>30</v>
      </c>
      <c r="AV1414">
        <v>0</v>
      </c>
      <c r="AW1414">
        <v>0</v>
      </c>
    </row>
    <row r="1415" spans="1:49" x14ac:dyDescent="0.25">
      <c r="A1415" s="1">
        <v>40120</v>
      </c>
      <c r="B1415">
        <v>6937</v>
      </c>
      <c r="C1415">
        <v>55936</v>
      </c>
      <c r="T1415">
        <v>18</v>
      </c>
      <c r="U1415">
        <v>109</v>
      </c>
      <c r="X1415">
        <v>0</v>
      </c>
      <c r="Y1415">
        <v>0</v>
      </c>
      <c r="Z1415">
        <v>2</v>
      </c>
      <c r="AA1415">
        <v>32</v>
      </c>
      <c r="AV1415">
        <v>0</v>
      </c>
      <c r="AW1415">
        <v>0</v>
      </c>
    </row>
    <row r="1416" spans="1:49" x14ac:dyDescent="0.25">
      <c r="A1416" s="1">
        <v>40121</v>
      </c>
      <c r="B1416">
        <v>8005</v>
      </c>
      <c r="C1416">
        <v>56317</v>
      </c>
      <c r="T1416">
        <v>15</v>
      </c>
      <c r="U1416">
        <v>100</v>
      </c>
      <c r="X1416">
        <v>0</v>
      </c>
      <c r="Y1416">
        <v>0</v>
      </c>
      <c r="Z1416">
        <v>0</v>
      </c>
      <c r="AA1416">
        <v>32</v>
      </c>
      <c r="AV1416">
        <v>0</v>
      </c>
      <c r="AW1416">
        <v>0</v>
      </c>
    </row>
    <row r="1417" spans="1:49" x14ac:dyDescent="0.25">
      <c r="A1417" s="1">
        <v>40122</v>
      </c>
      <c r="B1417">
        <v>7240</v>
      </c>
      <c r="C1417">
        <v>56304</v>
      </c>
      <c r="T1417">
        <v>18</v>
      </c>
      <c r="U1417">
        <v>107</v>
      </c>
      <c r="X1417">
        <v>0</v>
      </c>
      <c r="Y1417">
        <v>0</v>
      </c>
      <c r="Z1417">
        <v>0</v>
      </c>
      <c r="AA1417">
        <v>32</v>
      </c>
      <c r="AV1417">
        <v>0</v>
      </c>
      <c r="AW1417">
        <v>0</v>
      </c>
    </row>
    <row r="1418" spans="1:49" x14ac:dyDescent="0.25">
      <c r="A1418" s="1">
        <v>40123</v>
      </c>
      <c r="B1418">
        <v>7545</v>
      </c>
      <c r="C1418">
        <v>57858</v>
      </c>
      <c r="T1418">
        <v>10</v>
      </c>
      <c r="U1418">
        <v>98</v>
      </c>
      <c r="X1418">
        <v>0</v>
      </c>
      <c r="Y1418">
        <v>0</v>
      </c>
      <c r="Z1418">
        <v>0</v>
      </c>
      <c r="AA1418">
        <v>32</v>
      </c>
      <c r="AV1418">
        <v>0</v>
      </c>
      <c r="AW1418">
        <v>0</v>
      </c>
    </row>
    <row r="1419" spans="1:49" x14ac:dyDescent="0.25">
      <c r="A1419" s="1">
        <v>40126</v>
      </c>
      <c r="B1419">
        <v>10627</v>
      </c>
      <c r="C1419">
        <v>59863</v>
      </c>
      <c r="T1419">
        <v>59</v>
      </c>
      <c r="U1419">
        <v>141</v>
      </c>
      <c r="X1419">
        <v>0</v>
      </c>
      <c r="Y1419">
        <v>0</v>
      </c>
      <c r="Z1419">
        <v>0</v>
      </c>
      <c r="AA1419">
        <v>32</v>
      </c>
      <c r="AV1419">
        <v>0</v>
      </c>
      <c r="AW1419">
        <v>0</v>
      </c>
    </row>
    <row r="1420" spans="1:49" x14ac:dyDescent="0.25">
      <c r="A1420" s="1">
        <v>40127</v>
      </c>
      <c r="B1420">
        <v>10152</v>
      </c>
      <c r="C1420">
        <v>60120</v>
      </c>
      <c r="T1420">
        <v>18</v>
      </c>
      <c r="U1420">
        <v>130</v>
      </c>
      <c r="X1420">
        <v>0</v>
      </c>
      <c r="Y1420">
        <v>0</v>
      </c>
      <c r="Z1420">
        <v>0</v>
      </c>
      <c r="AA1420">
        <v>32</v>
      </c>
      <c r="AV1420">
        <v>0</v>
      </c>
      <c r="AW1420">
        <v>0</v>
      </c>
    </row>
    <row r="1421" spans="1:49" x14ac:dyDescent="0.25">
      <c r="A1421" s="1">
        <v>40128</v>
      </c>
      <c r="B1421">
        <v>11001</v>
      </c>
      <c r="C1421">
        <v>59752</v>
      </c>
      <c r="T1421">
        <v>13</v>
      </c>
      <c r="U1421">
        <v>125</v>
      </c>
      <c r="X1421">
        <v>0</v>
      </c>
      <c r="Y1421">
        <v>0</v>
      </c>
      <c r="Z1421">
        <v>0</v>
      </c>
      <c r="AA1421">
        <v>32</v>
      </c>
      <c r="AV1421">
        <v>0</v>
      </c>
      <c r="AW1421">
        <v>0</v>
      </c>
    </row>
    <row r="1422" spans="1:49" x14ac:dyDescent="0.25">
      <c r="A1422" s="1">
        <v>40129</v>
      </c>
      <c r="B1422">
        <v>13243</v>
      </c>
      <c r="C1422">
        <v>62492</v>
      </c>
      <c r="T1422">
        <v>25</v>
      </c>
      <c r="U1422">
        <v>131</v>
      </c>
      <c r="X1422">
        <v>0</v>
      </c>
      <c r="Y1422">
        <v>0</v>
      </c>
      <c r="Z1422">
        <v>0</v>
      </c>
      <c r="AA1422">
        <v>32</v>
      </c>
      <c r="AV1422">
        <v>0</v>
      </c>
      <c r="AW1422">
        <v>0</v>
      </c>
    </row>
    <row r="1423" spans="1:49" x14ac:dyDescent="0.25">
      <c r="A1423" s="1">
        <v>40130</v>
      </c>
      <c r="B1423">
        <v>11635</v>
      </c>
      <c r="C1423">
        <v>60947</v>
      </c>
      <c r="T1423">
        <v>13</v>
      </c>
      <c r="U1423">
        <v>132</v>
      </c>
      <c r="X1423">
        <v>0</v>
      </c>
      <c r="Y1423">
        <v>0</v>
      </c>
      <c r="Z1423">
        <v>0</v>
      </c>
      <c r="AA1423">
        <v>32</v>
      </c>
      <c r="AV1423">
        <v>0</v>
      </c>
      <c r="AW1423">
        <v>0</v>
      </c>
    </row>
    <row r="1424" spans="1:49" x14ac:dyDescent="0.25">
      <c r="A1424" s="1">
        <v>40133</v>
      </c>
      <c r="B1424">
        <v>10764</v>
      </c>
      <c r="C1424">
        <v>63462</v>
      </c>
      <c r="T1424">
        <v>15</v>
      </c>
      <c r="U1424">
        <v>119</v>
      </c>
      <c r="X1424">
        <v>0</v>
      </c>
      <c r="Y1424">
        <v>0</v>
      </c>
      <c r="Z1424">
        <v>2</v>
      </c>
      <c r="AA1424">
        <v>32</v>
      </c>
      <c r="AV1424">
        <v>0</v>
      </c>
      <c r="AW1424">
        <v>0</v>
      </c>
    </row>
    <row r="1425" spans="1:49" x14ac:dyDescent="0.25">
      <c r="A1425" s="1">
        <v>40134</v>
      </c>
      <c r="B1425">
        <v>8476</v>
      </c>
      <c r="C1425">
        <v>64048</v>
      </c>
      <c r="T1425">
        <v>125</v>
      </c>
      <c r="U1425">
        <v>182</v>
      </c>
      <c r="X1425">
        <v>0</v>
      </c>
      <c r="Y1425">
        <v>0</v>
      </c>
      <c r="Z1425">
        <v>0</v>
      </c>
      <c r="AA1425">
        <v>30</v>
      </c>
      <c r="AV1425">
        <v>0</v>
      </c>
      <c r="AW1425">
        <v>0</v>
      </c>
    </row>
    <row r="1426" spans="1:49" x14ac:dyDescent="0.25">
      <c r="A1426" s="1">
        <v>40135</v>
      </c>
      <c r="B1426">
        <v>5334</v>
      </c>
      <c r="C1426">
        <v>63219</v>
      </c>
      <c r="T1426">
        <v>15</v>
      </c>
      <c r="U1426">
        <v>195</v>
      </c>
      <c r="X1426">
        <v>0</v>
      </c>
      <c r="Y1426">
        <v>0</v>
      </c>
      <c r="Z1426">
        <v>0</v>
      </c>
      <c r="AA1426">
        <v>30</v>
      </c>
      <c r="AV1426">
        <v>0</v>
      </c>
      <c r="AW1426">
        <v>0</v>
      </c>
    </row>
    <row r="1427" spans="1:49" x14ac:dyDescent="0.25">
      <c r="A1427" s="1">
        <v>40136</v>
      </c>
      <c r="B1427">
        <v>9725</v>
      </c>
      <c r="C1427">
        <v>54154</v>
      </c>
      <c r="T1427">
        <v>91</v>
      </c>
      <c r="U1427">
        <v>150</v>
      </c>
      <c r="X1427">
        <v>0</v>
      </c>
      <c r="Y1427">
        <v>0</v>
      </c>
      <c r="Z1427">
        <v>2</v>
      </c>
      <c r="AA1427">
        <v>32</v>
      </c>
      <c r="AV1427">
        <v>0</v>
      </c>
      <c r="AW1427">
        <v>0</v>
      </c>
    </row>
    <row r="1428" spans="1:49" x14ac:dyDescent="0.25">
      <c r="A1428" s="1">
        <v>40137</v>
      </c>
      <c r="B1428">
        <v>8728</v>
      </c>
      <c r="C1428">
        <v>57081</v>
      </c>
      <c r="T1428">
        <v>5</v>
      </c>
      <c r="U1428">
        <v>140</v>
      </c>
      <c r="X1428">
        <v>0</v>
      </c>
      <c r="Y1428">
        <v>0</v>
      </c>
      <c r="Z1428">
        <v>0</v>
      </c>
      <c r="AA1428">
        <v>32</v>
      </c>
      <c r="AV1428">
        <v>0</v>
      </c>
      <c r="AW1428">
        <v>0</v>
      </c>
    </row>
    <row r="1429" spans="1:49" x14ac:dyDescent="0.25">
      <c r="A1429" s="1">
        <v>40140</v>
      </c>
      <c r="B1429">
        <v>7755</v>
      </c>
      <c r="C1429">
        <v>57489</v>
      </c>
      <c r="T1429">
        <v>13</v>
      </c>
      <c r="U1429">
        <v>139</v>
      </c>
      <c r="X1429">
        <v>0</v>
      </c>
      <c r="Y1429">
        <v>0</v>
      </c>
      <c r="Z1429">
        <v>0</v>
      </c>
      <c r="AA1429">
        <v>32</v>
      </c>
      <c r="AV1429">
        <v>0</v>
      </c>
      <c r="AW1429">
        <v>0</v>
      </c>
    </row>
    <row r="1430" spans="1:49" x14ac:dyDescent="0.25">
      <c r="A1430" s="1">
        <v>40141</v>
      </c>
      <c r="B1430">
        <v>8232</v>
      </c>
      <c r="C1430">
        <v>57676</v>
      </c>
      <c r="T1430">
        <v>36</v>
      </c>
      <c r="U1430">
        <v>152</v>
      </c>
      <c r="X1430">
        <v>0</v>
      </c>
      <c r="Y1430">
        <v>0</v>
      </c>
      <c r="Z1430">
        <v>0</v>
      </c>
      <c r="AA1430">
        <v>32</v>
      </c>
      <c r="AV1430">
        <v>0</v>
      </c>
      <c r="AW1430">
        <v>0</v>
      </c>
    </row>
    <row r="1431" spans="1:49" x14ac:dyDescent="0.25">
      <c r="A1431" s="1">
        <v>40142</v>
      </c>
      <c r="B1431">
        <v>8758</v>
      </c>
      <c r="C1431">
        <v>58005</v>
      </c>
      <c r="T1431">
        <v>12</v>
      </c>
      <c r="U1431">
        <v>149</v>
      </c>
      <c r="X1431">
        <v>0</v>
      </c>
      <c r="Y1431">
        <v>0</v>
      </c>
      <c r="Z1431">
        <v>2</v>
      </c>
      <c r="AA1431">
        <v>32</v>
      </c>
      <c r="AV1431">
        <v>0</v>
      </c>
      <c r="AW1431">
        <v>0</v>
      </c>
    </row>
    <row r="1432" spans="1:49" x14ac:dyDescent="0.25">
      <c r="A1432" s="1">
        <v>40144</v>
      </c>
      <c r="B1432">
        <v>8855</v>
      </c>
      <c r="C1432">
        <v>59895</v>
      </c>
      <c r="T1432">
        <v>11</v>
      </c>
      <c r="U1432">
        <v>151</v>
      </c>
      <c r="X1432">
        <v>0</v>
      </c>
      <c r="Y1432">
        <v>0</v>
      </c>
      <c r="Z1432">
        <v>2</v>
      </c>
      <c r="AA1432">
        <v>34</v>
      </c>
      <c r="AV1432">
        <v>0</v>
      </c>
      <c r="AW1432">
        <v>0</v>
      </c>
    </row>
    <row r="1433" spans="1:49" x14ac:dyDescent="0.25">
      <c r="A1433" s="1">
        <v>40147</v>
      </c>
      <c r="B1433">
        <v>8646</v>
      </c>
      <c r="C1433">
        <v>60775</v>
      </c>
      <c r="T1433">
        <v>10</v>
      </c>
      <c r="U1433">
        <v>152</v>
      </c>
      <c r="X1433">
        <v>5</v>
      </c>
      <c r="Y1433">
        <v>5</v>
      </c>
      <c r="Z1433">
        <v>0</v>
      </c>
      <c r="AA1433">
        <v>32</v>
      </c>
      <c r="AV1433">
        <v>0</v>
      </c>
      <c r="AW1433">
        <v>0</v>
      </c>
    </row>
    <row r="1434" spans="1:49" x14ac:dyDescent="0.25">
      <c r="A1434" s="1">
        <v>40148</v>
      </c>
      <c r="B1434">
        <v>6853</v>
      </c>
      <c r="C1434">
        <v>61905</v>
      </c>
      <c r="T1434">
        <v>11</v>
      </c>
      <c r="U1434">
        <v>153</v>
      </c>
      <c r="X1434">
        <v>0</v>
      </c>
      <c r="Y1434">
        <v>5</v>
      </c>
      <c r="Z1434">
        <v>0</v>
      </c>
      <c r="AA1434">
        <v>32</v>
      </c>
      <c r="AV1434">
        <v>0</v>
      </c>
      <c r="AW1434">
        <v>0</v>
      </c>
    </row>
    <row r="1435" spans="1:49" x14ac:dyDescent="0.25">
      <c r="A1435" s="1">
        <v>40149</v>
      </c>
      <c r="B1435">
        <v>12777</v>
      </c>
      <c r="C1435">
        <v>58491</v>
      </c>
      <c r="T1435">
        <v>25</v>
      </c>
      <c r="U1435">
        <v>157</v>
      </c>
      <c r="X1435">
        <v>0</v>
      </c>
      <c r="Y1435">
        <v>5</v>
      </c>
      <c r="Z1435">
        <v>0</v>
      </c>
      <c r="AA1435">
        <v>32</v>
      </c>
      <c r="AV1435">
        <v>0</v>
      </c>
      <c r="AW1435">
        <v>0</v>
      </c>
    </row>
    <row r="1436" spans="1:49" x14ac:dyDescent="0.25">
      <c r="A1436" s="1">
        <v>40150</v>
      </c>
      <c r="B1436">
        <v>8220</v>
      </c>
      <c r="C1436">
        <v>58320</v>
      </c>
      <c r="T1436">
        <v>13</v>
      </c>
      <c r="U1436">
        <v>158</v>
      </c>
      <c r="X1436">
        <v>7</v>
      </c>
      <c r="Y1436">
        <v>7</v>
      </c>
      <c r="Z1436">
        <v>0</v>
      </c>
      <c r="AA1436">
        <v>32</v>
      </c>
      <c r="AV1436">
        <v>0</v>
      </c>
      <c r="AW1436">
        <v>0</v>
      </c>
    </row>
    <row r="1437" spans="1:49" x14ac:dyDescent="0.25">
      <c r="A1437" s="1">
        <v>40151</v>
      </c>
      <c r="B1437">
        <v>8358</v>
      </c>
      <c r="C1437">
        <v>61255</v>
      </c>
      <c r="T1437">
        <v>11</v>
      </c>
      <c r="U1437">
        <v>160</v>
      </c>
      <c r="X1437">
        <v>0</v>
      </c>
      <c r="Y1437">
        <v>2</v>
      </c>
      <c r="Z1437">
        <v>0</v>
      </c>
      <c r="AA1437">
        <v>32</v>
      </c>
      <c r="AV1437">
        <v>0</v>
      </c>
      <c r="AW1437">
        <v>0</v>
      </c>
    </row>
    <row r="1438" spans="1:49" x14ac:dyDescent="0.25">
      <c r="A1438" s="1">
        <v>40154</v>
      </c>
      <c r="B1438">
        <v>9844</v>
      </c>
      <c r="C1438">
        <v>64109</v>
      </c>
      <c r="T1438">
        <v>1</v>
      </c>
      <c r="U1438">
        <v>161</v>
      </c>
      <c r="X1438">
        <v>0</v>
      </c>
      <c r="Y1438">
        <v>2</v>
      </c>
      <c r="Z1438">
        <v>0</v>
      </c>
      <c r="AA1438">
        <v>32</v>
      </c>
      <c r="AV1438">
        <v>0</v>
      </c>
      <c r="AW1438">
        <v>0</v>
      </c>
    </row>
    <row r="1439" spans="1:49" x14ac:dyDescent="0.25">
      <c r="A1439" s="1">
        <v>40155</v>
      </c>
      <c r="B1439">
        <v>7503</v>
      </c>
      <c r="C1439">
        <v>62017</v>
      </c>
      <c r="T1439">
        <v>25</v>
      </c>
      <c r="U1439">
        <v>160</v>
      </c>
      <c r="X1439">
        <v>1</v>
      </c>
      <c r="Y1439">
        <v>3</v>
      </c>
      <c r="Z1439">
        <v>0</v>
      </c>
      <c r="AA1439">
        <v>32</v>
      </c>
      <c r="AV1439">
        <v>0</v>
      </c>
      <c r="AW1439">
        <v>0</v>
      </c>
    </row>
    <row r="1440" spans="1:49" x14ac:dyDescent="0.25">
      <c r="A1440" s="1">
        <v>40156</v>
      </c>
      <c r="B1440">
        <v>7233</v>
      </c>
      <c r="C1440">
        <v>64377</v>
      </c>
      <c r="T1440">
        <v>5</v>
      </c>
      <c r="U1440">
        <v>160</v>
      </c>
      <c r="X1440">
        <v>0</v>
      </c>
      <c r="Y1440">
        <v>3</v>
      </c>
      <c r="Z1440">
        <v>0</v>
      </c>
      <c r="AA1440">
        <v>32</v>
      </c>
      <c r="AV1440">
        <v>0</v>
      </c>
      <c r="AW1440">
        <v>0</v>
      </c>
    </row>
    <row r="1441" spans="1:49" x14ac:dyDescent="0.25">
      <c r="A1441" s="1">
        <v>40157</v>
      </c>
      <c r="B1441">
        <v>8967</v>
      </c>
      <c r="C1441">
        <v>64441</v>
      </c>
      <c r="T1441">
        <v>15</v>
      </c>
      <c r="U1441">
        <v>170</v>
      </c>
      <c r="X1441">
        <v>0</v>
      </c>
      <c r="Y1441">
        <v>3</v>
      </c>
      <c r="Z1441">
        <v>0</v>
      </c>
      <c r="AA1441">
        <v>32</v>
      </c>
      <c r="AV1441">
        <v>0</v>
      </c>
      <c r="AW1441">
        <v>0</v>
      </c>
    </row>
    <row r="1442" spans="1:49" x14ac:dyDescent="0.25">
      <c r="A1442" s="1">
        <v>40158</v>
      </c>
      <c r="B1442">
        <v>7756</v>
      </c>
      <c r="C1442">
        <v>64588</v>
      </c>
      <c r="T1442">
        <v>6</v>
      </c>
      <c r="U1442">
        <v>166</v>
      </c>
      <c r="X1442">
        <v>1</v>
      </c>
      <c r="Y1442">
        <v>4</v>
      </c>
      <c r="Z1442">
        <v>0</v>
      </c>
      <c r="AA1442">
        <v>32</v>
      </c>
      <c r="AV1442">
        <v>0</v>
      </c>
      <c r="AW1442">
        <v>0</v>
      </c>
    </row>
    <row r="1443" spans="1:49" x14ac:dyDescent="0.25">
      <c r="A1443" s="1">
        <v>40161</v>
      </c>
      <c r="B1443">
        <v>8276</v>
      </c>
      <c r="C1443">
        <v>62550</v>
      </c>
      <c r="T1443">
        <v>1</v>
      </c>
      <c r="U1443">
        <v>167</v>
      </c>
      <c r="X1443">
        <v>0</v>
      </c>
      <c r="Y1443">
        <v>4</v>
      </c>
      <c r="Z1443">
        <v>2</v>
      </c>
      <c r="AA1443">
        <v>32</v>
      </c>
      <c r="AV1443">
        <v>0</v>
      </c>
      <c r="AW1443">
        <v>0</v>
      </c>
    </row>
    <row r="1444" spans="1:49" x14ac:dyDescent="0.25">
      <c r="A1444" s="1">
        <v>40162</v>
      </c>
      <c r="B1444">
        <v>12421</v>
      </c>
      <c r="C1444">
        <v>62312</v>
      </c>
      <c r="T1444">
        <v>8</v>
      </c>
      <c r="U1444">
        <v>172</v>
      </c>
      <c r="X1444">
        <v>0</v>
      </c>
      <c r="Y1444">
        <v>4</v>
      </c>
      <c r="Z1444">
        <v>0</v>
      </c>
      <c r="AA1444">
        <v>32</v>
      </c>
      <c r="AV1444">
        <v>0</v>
      </c>
      <c r="AW1444">
        <v>0</v>
      </c>
    </row>
    <row r="1445" spans="1:49" x14ac:dyDescent="0.25">
      <c r="A1445" s="1">
        <v>40163</v>
      </c>
      <c r="B1445">
        <v>5847</v>
      </c>
      <c r="C1445">
        <v>60262</v>
      </c>
      <c r="T1445">
        <v>4</v>
      </c>
      <c r="U1445">
        <v>171</v>
      </c>
      <c r="X1445">
        <v>0</v>
      </c>
      <c r="Y1445">
        <v>4</v>
      </c>
      <c r="Z1445">
        <v>0</v>
      </c>
      <c r="AA1445">
        <v>30</v>
      </c>
      <c r="AV1445">
        <v>0</v>
      </c>
      <c r="AW1445">
        <v>0</v>
      </c>
    </row>
    <row r="1446" spans="1:49" x14ac:dyDescent="0.25">
      <c r="A1446" s="1">
        <v>40164</v>
      </c>
      <c r="B1446">
        <v>2976</v>
      </c>
      <c r="C1446">
        <v>51759</v>
      </c>
      <c r="T1446">
        <v>9</v>
      </c>
      <c r="U1446">
        <v>86</v>
      </c>
      <c r="X1446">
        <v>0</v>
      </c>
      <c r="Y1446">
        <v>4</v>
      </c>
      <c r="Z1446">
        <v>0</v>
      </c>
      <c r="AA1446">
        <v>30</v>
      </c>
      <c r="AV1446">
        <v>0</v>
      </c>
      <c r="AW1446">
        <v>0</v>
      </c>
    </row>
    <row r="1447" spans="1:49" x14ac:dyDescent="0.25">
      <c r="A1447" s="1">
        <v>40165</v>
      </c>
      <c r="B1447">
        <v>2619</v>
      </c>
      <c r="C1447">
        <v>51478</v>
      </c>
      <c r="T1447">
        <v>5</v>
      </c>
      <c r="U1447">
        <v>91</v>
      </c>
      <c r="X1447">
        <v>0</v>
      </c>
      <c r="Y1447">
        <v>4</v>
      </c>
      <c r="Z1447">
        <v>0</v>
      </c>
      <c r="AA1447">
        <v>30</v>
      </c>
      <c r="AV1447">
        <v>0</v>
      </c>
      <c r="AW1447">
        <v>0</v>
      </c>
    </row>
    <row r="1448" spans="1:49" x14ac:dyDescent="0.25">
      <c r="A1448" s="1">
        <v>40168</v>
      </c>
      <c r="B1448">
        <v>4792</v>
      </c>
      <c r="C1448">
        <v>52606</v>
      </c>
      <c r="T1448">
        <v>8</v>
      </c>
      <c r="U1448">
        <v>93</v>
      </c>
      <c r="X1448">
        <v>0</v>
      </c>
      <c r="Y1448">
        <v>2</v>
      </c>
      <c r="Z1448">
        <v>0</v>
      </c>
      <c r="AA1448">
        <v>28</v>
      </c>
      <c r="AV1448">
        <v>0</v>
      </c>
      <c r="AW1448">
        <v>0</v>
      </c>
    </row>
    <row r="1449" spans="1:49" x14ac:dyDescent="0.25">
      <c r="A1449" s="1">
        <v>40169</v>
      </c>
      <c r="B1449">
        <v>4331</v>
      </c>
      <c r="C1449">
        <v>53120</v>
      </c>
      <c r="T1449">
        <v>9</v>
      </c>
      <c r="U1449">
        <v>95</v>
      </c>
      <c r="X1449">
        <v>0</v>
      </c>
      <c r="Y1449">
        <v>2</v>
      </c>
      <c r="Z1449">
        <v>0</v>
      </c>
      <c r="AA1449">
        <v>28</v>
      </c>
      <c r="AV1449">
        <v>0</v>
      </c>
      <c r="AW1449">
        <v>0</v>
      </c>
    </row>
    <row r="1450" spans="1:49" x14ac:dyDescent="0.25">
      <c r="A1450" s="1">
        <v>40170</v>
      </c>
      <c r="B1450">
        <v>1951</v>
      </c>
      <c r="C1450">
        <v>53127</v>
      </c>
      <c r="T1450">
        <v>4</v>
      </c>
      <c r="U1450">
        <v>85</v>
      </c>
      <c r="X1450">
        <v>0</v>
      </c>
      <c r="Y1450">
        <v>2</v>
      </c>
      <c r="Z1450">
        <v>0</v>
      </c>
      <c r="AA1450">
        <v>28</v>
      </c>
      <c r="AV1450">
        <v>0</v>
      </c>
      <c r="AW1450">
        <v>0</v>
      </c>
    </row>
    <row r="1451" spans="1:49" x14ac:dyDescent="0.25">
      <c r="A1451" s="1">
        <v>40171</v>
      </c>
      <c r="B1451">
        <v>1311</v>
      </c>
      <c r="C1451">
        <v>52683</v>
      </c>
      <c r="T1451">
        <v>4</v>
      </c>
      <c r="U1451">
        <v>86</v>
      </c>
      <c r="X1451">
        <v>0</v>
      </c>
      <c r="Y1451">
        <v>2</v>
      </c>
      <c r="Z1451">
        <v>0</v>
      </c>
      <c r="AA1451">
        <v>28</v>
      </c>
      <c r="AV1451">
        <v>0</v>
      </c>
      <c r="AW1451">
        <v>0</v>
      </c>
    </row>
    <row r="1452" spans="1:49" x14ac:dyDescent="0.25">
      <c r="A1452" s="1">
        <v>40175</v>
      </c>
      <c r="B1452">
        <v>2743</v>
      </c>
      <c r="C1452">
        <v>53993</v>
      </c>
      <c r="T1452">
        <v>8</v>
      </c>
      <c r="U1452">
        <v>91</v>
      </c>
      <c r="X1452">
        <v>0</v>
      </c>
      <c r="Y1452">
        <v>2</v>
      </c>
      <c r="Z1452">
        <v>0</v>
      </c>
      <c r="AA1452">
        <v>28</v>
      </c>
      <c r="AV1452">
        <v>0</v>
      </c>
      <c r="AW1452">
        <v>0</v>
      </c>
    </row>
    <row r="1453" spans="1:49" x14ac:dyDescent="0.25">
      <c r="A1453" s="1">
        <v>40176</v>
      </c>
      <c r="B1453">
        <v>2569</v>
      </c>
      <c r="C1453">
        <v>52718</v>
      </c>
      <c r="T1453">
        <v>2</v>
      </c>
      <c r="U1453">
        <v>91</v>
      </c>
      <c r="X1453">
        <v>0</v>
      </c>
      <c r="Y1453">
        <v>2</v>
      </c>
      <c r="Z1453">
        <v>0</v>
      </c>
      <c r="AA1453">
        <v>28</v>
      </c>
      <c r="AV1453">
        <v>0</v>
      </c>
      <c r="AW1453">
        <v>0</v>
      </c>
    </row>
    <row r="1454" spans="1:49" x14ac:dyDescent="0.25">
      <c r="A1454" s="1">
        <v>40177</v>
      </c>
      <c r="B1454">
        <v>7395</v>
      </c>
      <c r="C1454">
        <v>55263</v>
      </c>
      <c r="T1454">
        <v>23</v>
      </c>
      <c r="U1454">
        <v>93</v>
      </c>
      <c r="X1454">
        <v>0</v>
      </c>
      <c r="Y1454">
        <v>2</v>
      </c>
      <c r="Z1454">
        <v>0</v>
      </c>
      <c r="AA1454">
        <v>28</v>
      </c>
      <c r="AV1454">
        <v>0</v>
      </c>
      <c r="AW1454">
        <v>0</v>
      </c>
    </row>
    <row r="1455" spans="1:49" x14ac:dyDescent="0.25">
      <c r="A1455" s="1">
        <v>40178</v>
      </c>
      <c r="B1455">
        <v>6041</v>
      </c>
      <c r="C1455">
        <v>57050</v>
      </c>
      <c r="T1455">
        <v>5</v>
      </c>
      <c r="U1455">
        <v>73</v>
      </c>
      <c r="X1455">
        <v>1</v>
      </c>
      <c r="Y1455">
        <v>3</v>
      </c>
      <c r="Z1455">
        <v>0</v>
      </c>
      <c r="AA1455">
        <v>28</v>
      </c>
      <c r="AV1455">
        <v>0</v>
      </c>
      <c r="AW1455">
        <v>0</v>
      </c>
    </row>
    <row r="1456" spans="1:49" x14ac:dyDescent="0.25">
      <c r="A1456" s="1">
        <v>40182</v>
      </c>
      <c r="B1456">
        <v>11264</v>
      </c>
      <c r="C1456">
        <v>59655</v>
      </c>
      <c r="T1456">
        <v>76</v>
      </c>
      <c r="U1456">
        <v>147</v>
      </c>
      <c r="X1456">
        <v>0</v>
      </c>
      <c r="Y1456">
        <v>3</v>
      </c>
      <c r="Z1456">
        <v>0</v>
      </c>
      <c r="AA1456">
        <v>28</v>
      </c>
      <c r="AV1456">
        <v>0</v>
      </c>
      <c r="AW1456">
        <v>0</v>
      </c>
    </row>
    <row r="1457" spans="1:49" x14ac:dyDescent="0.25">
      <c r="A1457" s="1">
        <v>40183</v>
      </c>
      <c r="B1457">
        <v>10263</v>
      </c>
      <c r="C1457">
        <v>61257</v>
      </c>
      <c r="T1457">
        <v>3</v>
      </c>
      <c r="U1457">
        <v>149</v>
      </c>
      <c r="X1457">
        <v>0</v>
      </c>
      <c r="Y1457">
        <v>3</v>
      </c>
      <c r="Z1457">
        <v>0</v>
      </c>
      <c r="AA1457">
        <v>28</v>
      </c>
      <c r="AV1457">
        <v>0</v>
      </c>
      <c r="AW1457">
        <v>0</v>
      </c>
    </row>
    <row r="1458" spans="1:49" x14ac:dyDescent="0.25">
      <c r="A1458" s="1">
        <v>40184</v>
      </c>
      <c r="B1458">
        <v>7314</v>
      </c>
      <c r="C1458">
        <v>64245</v>
      </c>
      <c r="T1458">
        <v>3</v>
      </c>
      <c r="U1458">
        <v>149</v>
      </c>
      <c r="X1458">
        <v>0</v>
      </c>
      <c r="Y1458">
        <v>3</v>
      </c>
      <c r="Z1458">
        <v>0</v>
      </c>
      <c r="AA1458">
        <v>28</v>
      </c>
      <c r="AV1458">
        <v>0</v>
      </c>
      <c r="AW1458">
        <v>0</v>
      </c>
    </row>
    <row r="1459" spans="1:49" x14ac:dyDescent="0.25">
      <c r="A1459" s="1">
        <v>40185</v>
      </c>
      <c r="B1459">
        <v>6052</v>
      </c>
      <c r="C1459">
        <v>57448</v>
      </c>
      <c r="T1459">
        <v>13</v>
      </c>
      <c r="U1459">
        <v>159</v>
      </c>
      <c r="X1459">
        <v>0</v>
      </c>
      <c r="Y1459">
        <v>3</v>
      </c>
      <c r="Z1459">
        <v>0</v>
      </c>
      <c r="AA1459">
        <v>28</v>
      </c>
      <c r="AV1459">
        <v>0</v>
      </c>
      <c r="AW1459">
        <v>0</v>
      </c>
    </row>
    <row r="1460" spans="1:49" x14ac:dyDescent="0.25">
      <c r="A1460" s="1">
        <v>40186</v>
      </c>
      <c r="B1460">
        <v>7606</v>
      </c>
      <c r="C1460">
        <v>57329</v>
      </c>
      <c r="T1460">
        <v>11</v>
      </c>
      <c r="U1460">
        <v>156</v>
      </c>
      <c r="X1460">
        <v>0</v>
      </c>
      <c r="Y1460">
        <v>3</v>
      </c>
      <c r="Z1460">
        <v>0</v>
      </c>
      <c r="AA1460">
        <v>28</v>
      </c>
      <c r="AV1460">
        <v>0</v>
      </c>
      <c r="AW1460">
        <v>0</v>
      </c>
    </row>
    <row r="1461" spans="1:49" x14ac:dyDescent="0.25">
      <c r="A1461" s="1">
        <v>40189</v>
      </c>
      <c r="B1461">
        <v>7982</v>
      </c>
      <c r="C1461">
        <v>58609</v>
      </c>
      <c r="T1461">
        <v>26</v>
      </c>
      <c r="U1461">
        <v>165</v>
      </c>
      <c r="X1461">
        <v>0</v>
      </c>
      <c r="Y1461">
        <v>3</v>
      </c>
      <c r="Z1461">
        <v>0</v>
      </c>
      <c r="AA1461">
        <v>28</v>
      </c>
      <c r="AV1461">
        <v>0</v>
      </c>
      <c r="AW1461">
        <v>0</v>
      </c>
    </row>
    <row r="1462" spans="1:49" x14ac:dyDescent="0.25">
      <c r="A1462" s="1">
        <v>40190</v>
      </c>
      <c r="B1462">
        <v>12868</v>
      </c>
      <c r="C1462">
        <v>63142</v>
      </c>
      <c r="T1462">
        <v>47</v>
      </c>
      <c r="U1462">
        <v>176</v>
      </c>
      <c r="X1462">
        <v>0</v>
      </c>
      <c r="Y1462">
        <v>3</v>
      </c>
      <c r="Z1462">
        <v>0</v>
      </c>
      <c r="AA1462">
        <v>28</v>
      </c>
      <c r="AV1462">
        <v>0</v>
      </c>
      <c r="AW1462">
        <v>0</v>
      </c>
    </row>
    <row r="1463" spans="1:49" x14ac:dyDescent="0.25">
      <c r="A1463" s="1">
        <v>40191</v>
      </c>
      <c r="B1463">
        <v>20818</v>
      </c>
      <c r="C1463">
        <v>63173</v>
      </c>
      <c r="T1463">
        <v>18</v>
      </c>
      <c r="U1463">
        <v>164</v>
      </c>
      <c r="X1463">
        <v>1</v>
      </c>
      <c r="Y1463">
        <v>4</v>
      </c>
      <c r="Z1463">
        <v>0</v>
      </c>
      <c r="AA1463">
        <v>28</v>
      </c>
      <c r="AV1463">
        <v>0</v>
      </c>
      <c r="AW1463">
        <v>0</v>
      </c>
    </row>
    <row r="1464" spans="1:49" x14ac:dyDescent="0.25">
      <c r="A1464" s="1">
        <v>40192</v>
      </c>
      <c r="B1464">
        <v>9040</v>
      </c>
      <c r="C1464">
        <v>54413</v>
      </c>
      <c r="T1464">
        <v>8</v>
      </c>
      <c r="U1464">
        <v>167</v>
      </c>
      <c r="X1464">
        <v>0</v>
      </c>
      <c r="Y1464">
        <v>4</v>
      </c>
      <c r="Z1464">
        <v>0</v>
      </c>
      <c r="AA1464">
        <v>28</v>
      </c>
      <c r="AV1464">
        <v>0</v>
      </c>
      <c r="AW1464">
        <v>0</v>
      </c>
    </row>
    <row r="1465" spans="1:49" x14ac:dyDescent="0.25">
      <c r="A1465" s="1">
        <v>40193</v>
      </c>
      <c r="B1465">
        <v>16788</v>
      </c>
      <c r="C1465">
        <v>59869</v>
      </c>
      <c r="T1465">
        <v>10</v>
      </c>
      <c r="U1465">
        <v>168</v>
      </c>
      <c r="X1465">
        <v>0</v>
      </c>
      <c r="Y1465">
        <v>4</v>
      </c>
      <c r="Z1465">
        <v>0</v>
      </c>
      <c r="AA1465">
        <v>28</v>
      </c>
      <c r="AV1465">
        <v>0</v>
      </c>
      <c r="AW1465">
        <v>0</v>
      </c>
    </row>
    <row r="1466" spans="1:49" x14ac:dyDescent="0.25">
      <c r="A1466" s="1">
        <v>40197</v>
      </c>
      <c r="B1466">
        <v>18288</v>
      </c>
      <c r="C1466">
        <v>63463</v>
      </c>
      <c r="T1466">
        <v>42</v>
      </c>
      <c r="U1466">
        <v>186</v>
      </c>
      <c r="X1466">
        <v>0</v>
      </c>
      <c r="Y1466">
        <v>4</v>
      </c>
      <c r="Z1466">
        <v>0</v>
      </c>
      <c r="AA1466">
        <v>28</v>
      </c>
      <c r="AV1466">
        <v>0</v>
      </c>
      <c r="AW1466">
        <v>0</v>
      </c>
    </row>
    <row r="1467" spans="1:49" x14ac:dyDescent="0.25">
      <c r="A1467" s="1">
        <v>40198</v>
      </c>
      <c r="B1467">
        <v>7544</v>
      </c>
      <c r="C1467">
        <v>60547</v>
      </c>
      <c r="T1467">
        <v>76</v>
      </c>
      <c r="U1467">
        <v>208</v>
      </c>
      <c r="X1467">
        <v>1</v>
      </c>
      <c r="Y1467">
        <v>5</v>
      </c>
      <c r="Z1467">
        <v>0</v>
      </c>
      <c r="AA1467">
        <v>28</v>
      </c>
      <c r="AV1467">
        <v>0</v>
      </c>
      <c r="AW1467">
        <v>0</v>
      </c>
    </row>
    <row r="1468" spans="1:49" x14ac:dyDescent="0.25">
      <c r="A1468" s="1">
        <v>40199</v>
      </c>
      <c r="B1468">
        <v>12372</v>
      </c>
      <c r="C1468">
        <v>52118</v>
      </c>
      <c r="T1468">
        <v>76</v>
      </c>
      <c r="U1468">
        <v>120</v>
      </c>
      <c r="X1468">
        <v>0</v>
      </c>
      <c r="Y1468">
        <v>5</v>
      </c>
      <c r="Z1468">
        <v>0</v>
      </c>
      <c r="AA1468">
        <v>28</v>
      </c>
      <c r="AV1468">
        <v>0</v>
      </c>
      <c r="AW1468">
        <v>0</v>
      </c>
    </row>
    <row r="1469" spans="1:49" x14ac:dyDescent="0.25">
      <c r="A1469" s="1">
        <v>40200</v>
      </c>
      <c r="B1469">
        <v>13553</v>
      </c>
      <c r="C1469">
        <v>53886</v>
      </c>
      <c r="T1469">
        <v>61</v>
      </c>
      <c r="U1469">
        <v>86</v>
      </c>
      <c r="X1469">
        <v>1</v>
      </c>
      <c r="Y1469">
        <v>6</v>
      </c>
      <c r="Z1469">
        <v>0</v>
      </c>
      <c r="AA1469">
        <v>28</v>
      </c>
      <c r="AV1469">
        <v>0</v>
      </c>
      <c r="AW1469">
        <v>0</v>
      </c>
    </row>
    <row r="1470" spans="1:49" x14ac:dyDescent="0.25">
      <c r="A1470" s="1">
        <v>40203</v>
      </c>
      <c r="B1470">
        <v>13764</v>
      </c>
      <c r="C1470">
        <v>53576</v>
      </c>
      <c r="T1470">
        <v>48</v>
      </c>
      <c r="U1470">
        <v>59</v>
      </c>
      <c r="X1470">
        <v>0</v>
      </c>
      <c r="Y1470">
        <v>6</v>
      </c>
      <c r="Z1470">
        <v>0</v>
      </c>
      <c r="AA1470">
        <v>28</v>
      </c>
      <c r="AV1470">
        <v>0</v>
      </c>
      <c r="AW1470">
        <v>0</v>
      </c>
    </row>
    <row r="1471" spans="1:49" x14ac:dyDescent="0.25">
      <c r="A1471" s="1">
        <v>40204</v>
      </c>
      <c r="B1471">
        <v>12319</v>
      </c>
      <c r="C1471">
        <v>47810</v>
      </c>
      <c r="T1471">
        <v>52</v>
      </c>
      <c r="U1471">
        <v>84</v>
      </c>
      <c r="X1471">
        <v>0</v>
      </c>
      <c r="Y1471">
        <v>6</v>
      </c>
      <c r="Z1471">
        <v>0</v>
      </c>
      <c r="AA1471">
        <v>28</v>
      </c>
      <c r="AV1471">
        <v>0</v>
      </c>
      <c r="AW1471">
        <v>0</v>
      </c>
    </row>
    <row r="1472" spans="1:49" x14ac:dyDescent="0.25">
      <c r="A1472" s="1">
        <v>40205</v>
      </c>
      <c r="B1472">
        <v>10351</v>
      </c>
      <c r="C1472">
        <v>45492</v>
      </c>
      <c r="T1472">
        <v>31</v>
      </c>
      <c r="U1472">
        <v>86</v>
      </c>
      <c r="X1472">
        <v>0</v>
      </c>
      <c r="Y1472">
        <v>6</v>
      </c>
      <c r="Z1472">
        <v>0</v>
      </c>
      <c r="AA1472">
        <v>28</v>
      </c>
      <c r="AV1472">
        <v>0</v>
      </c>
      <c r="AW1472">
        <v>0</v>
      </c>
    </row>
    <row r="1473" spans="1:49" x14ac:dyDescent="0.25">
      <c r="A1473" s="1">
        <v>40206</v>
      </c>
      <c r="B1473">
        <v>11147</v>
      </c>
      <c r="C1473">
        <v>46668</v>
      </c>
      <c r="T1473">
        <v>57</v>
      </c>
      <c r="U1473">
        <v>98</v>
      </c>
      <c r="X1473">
        <v>0</v>
      </c>
      <c r="Y1473">
        <v>6</v>
      </c>
      <c r="Z1473">
        <v>0</v>
      </c>
      <c r="AA1473">
        <v>28</v>
      </c>
      <c r="AV1473">
        <v>0</v>
      </c>
      <c r="AW1473">
        <v>0</v>
      </c>
    </row>
    <row r="1474" spans="1:49" x14ac:dyDescent="0.25">
      <c r="A1474" s="1">
        <v>40207</v>
      </c>
      <c r="B1474">
        <v>10893</v>
      </c>
      <c r="C1474">
        <v>49458</v>
      </c>
      <c r="T1474">
        <v>123</v>
      </c>
      <c r="U1474">
        <v>129</v>
      </c>
      <c r="X1474">
        <v>0</v>
      </c>
      <c r="Y1474">
        <v>6</v>
      </c>
      <c r="Z1474">
        <v>0</v>
      </c>
      <c r="AA1474">
        <v>28</v>
      </c>
      <c r="AV1474">
        <v>0</v>
      </c>
      <c r="AW1474">
        <v>0</v>
      </c>
    </row>
    <row r="1475" spans="1:49" x14ac:dyDescent="0.25">
      <c r="A1475" s="1">
        <v>40210</v>
      </c>
      <c r="B1475">
        <v>7799</v>
      </c>
      <c r="C1475">
        <v>48433</v>
      </c>
      <c r="T1475">
        <v>18</v>
      </c>
      <c r="U1475">
        <v>85</v>
      </c>
      <c r="X1475">
        <v>0</v>
      </c>
      <c r="Y1475">
        <v>6</v>
      </c>
      <c r="Z1475">
        <v>0</v>
      </c>
      <c r="AA1475">
        <v>28</v>
      </c>
      <c r="AV1475">
        <v>0</v>
      </c>
      <c r="AW1475">
        <v>0</v>
      </c>
    </row>
    <row r="1476" spans="1:49" x14ac:dyDescent="0.25">
      <c r="A1476" s="1">
        <v>40211</v>
      </c>
      <c r="B1476">
        <v>6735</v>
      </c>
      <c r="C1476">
        <v>47960</v>
      </c>
      <c r="T1476">
        <v>21</v>
      </c>
      <c r="U1476">
        <v>85</v>
      </c>
      <c r="X1476">
        <v>0</v>
      </c>
      <c r="Y1476">
        <v>6</v>
      </c>
      <c r="Z1476">
        <v>0</v>
      </c>
      <c r="AA1476">
        <v>28</v>
      </c>
      <c r="AV1476">
        <v>0</v>
      </c>
      <c r="AW1476">
        <v>0</v>
      </c>
    </row>
    <row r="1477" spans="1:49" x14ac:dyDescent="0.25">
      <c r="A1477" s="1">
        <v>40212</v>
      </c>
      <c r="B1477">
        <v>5399</v>
      </c>
      <c r="C1477">
        <v>48440</v>
      </c>
      <c r="T1477">
        <v>11</v>
      </c>
      <c r="U1477">
        <v>76</v>
      </c>
      <c r="X1477">
        <v>0</v>
      </c>
      <c r="Y1477">
        <v>6</v>
      </c>
      <c r="Z1477">
        <v>0</v>
      </c>
      <c r="AA1477">
        <v>28</v>
      </c>
      <c r="AV1477">
        <v>0</v>
      </c>
      <c r="AW1477">
        <v>0</v>
      </c>
    </row>
    <row r="1478" spans="1:49" x14ac:dyDescent="0.25">
      <c r="A1478" s="1">
        <v>40213</v>
      </c>
      <c r="B1478">
        <v>12304</v>
      </c>
      <c r="C1478">
        <v>48802</v>
      </c>
      <c r="T1478">
        <v>49</v>
      </c>
      <c r="U1478">
        <v>96</v>
      </c>
      <c r="X1478">
        <v>3</v>
      </c>
      <c r="Y1478">
        <v>6</v>
      </c>
      <c r="Z1478">
        <v>0</v>
      </c>
      <c r="AA1478">
        <v>28</v>
      </c>
      <c r="AV1478">
        <v>0</v>
      </c>
      <c r="AW1478">
        <v>0</v>
      </c>
    </row>
    <row r="1479" spans="1:49" x14ac:dyDescent="0.25">
      <c r="A1479" s="1">
        <v>40214</v>
      </c>
      <c r="B1479">
        <v>19502</v>
      </c>
      <c r="C1479">
        <v>52689</v>
      </c>
      <c r="T1479">
        <v>83</v>
      </c>
      <c r="U1479">
        <v>105</v>
      </c>
      <c r="X1479">
        <v>0</v>
      </c>
      <c r="Y1479">
        <v>3</v>
      </c>
      <c r="Z1479">
        <v>0</v>
      </c>
      <c r="AA1479">
        <v>28</v>
      </c>
      <c r="AV1479">
        <v>0</v>
      </c>
      <c r="AW1479">
        <v>0</v>
      </c>
    </row>
    <row r="1480" spans="1:49" x14ac:dyDescent="0.25">
      <c r="A1480" s="1">
        <v>40217</v>
      </c>
      <c r="B1480">
        <v>10056</v>
      </c>
      <c r="C1480">
        <v>50500</v>
      </c>
      <c r="T1480">
        <v>11</v>
      </c>
      <c r="U1480">
        <v>68</v>
      </c>
      <c r="X1480">
        <v>2</v>
      </c>
      <c r="Y1480">
        <v>3</v>
      </c>
      <c r="Z1480">
        <v>0</v>
      </c>
      <c r="AA1480">
        <v>28</v>
      </c>
      <c r="AV1480">
        <v>0</v>
      </c>
      <c r="AW1480">
        <v>0</v>
      </c>
    </row>
    <row r="1481" spans="1:49" x14ac:dyDescent="0.25">
      <c r="A1481" s="1">
        <v>40218</v>
      </c>
      <c r="B1481">
        <v>14085</v>
      </c>
      <c r="C1481">
        <v>48999</v>
      </c>
      <c r="T1481">
        <v>33</v>
      </c>
      <c r="U1481">
        <v>76</v>
      </c>
      <c r="X1481">
        <v>0</v>
      </c>
      <c r="Y1481">
        <v>3</v>
      </c>
      <c r="Z1481">
        <v>0</v>
      </c>
      <c r="AA1481">
        <v>28</v>
      </c>
      <c r="AV1481">
        <v>0</v>
      </c>
      <c r="AW1481">
        <v>0</v>
      </c>
    </row>
    <row r="1482" spans="1:49" x14ac:dyDescent="0.25">
      <c r="A1482" s="1">
        <v>40219</v>
      </c>
      <c r="B1482">
        <v>6500</v>
      </c>
      <c r="C1482">
        <v>48294</v>
      </c>
      <c r="T1482">
        <v>11</v>
      </c>
      <c r="U1482">
        <v>73</v>
      </c>
      <c r="X1482">
        <v>1</v>
      </c>
      <c r="Y1482">
        <v>4</v>
      </c>
      <c r="Z1482">
        <v>0</v>
      </c>
      <c r="AA1482">
        <v>28</v>
      </c>
      <c r="AV1482">
        <v>0</v>
      </c>
      <c r="AW1482">
        <v>0</v>
      </c>
    </row>
    <row r="1483" spans="1:49" x14ac:dyDescent="0.25">
      <c r="A1483" s="1">
        <v>40220</v>
      </c>
      <c r="B1483">
        <v>9781</v>
      </c>
      <c r="C1483">
        <v>46256</v>
      </c>
      <c r="T1483">
        <v>15</v>
      </c>
      <c r="U1483">
        <v>79</v>
      </c>
      <c r="X1483">
        <v>0</v>
      </c>
      <c r="Y1483">
        <v>4</v>
      </c>
      <c r="Z1483">
        <v>0</v>
      </c>
      <c r="AA1483">
        <v>28</v>
      </c>
      <c r="AV1483">
        <v>0</v>
      </c>
      <c r="AW1483">
        <v>0</v>
      </c>
    </row>
    <row r="1484" spans="1:49" x14ac:dyDescent="0.25">
      <c r="A1484" s="1">
        <v>40221</v>
      </c>
      <c r="B1484">
        <v>11853</v>
      </c>
      <c r="C1484">
        <v>47425</v>
      </c>
      <c r="T1484">
        <v>8</v>
      </c>
      <c r="U1484">
        <v>83</v>
      </c>
      <c r="X1484">
        <v>0</v>
      </c>
      <c r="Y1484">
        <v>4</v>
      </c>
      <c r="Z1484">
        <v>0</v>
      </c>
      <c r="AA1484">
        <v>28</v>
      </c>
      <c r="AV1484">
        <v>0</v>
      </c>
      <c r="AW1484">
        <v>0</v>
      </c>
    </row>
    <row r="1485" spans="1:49" x14ac:dyDescent="0.25">
      <c r="A1485" s="1">
        <v>40225</v>
      </c>
      <c r="B1485">
        <v>15513</v>
      </c>
      <c r="C1485">
        <v>46713</v>
      </c>
      <c r="T1485">
        <v>48</v>
      </c>
      <c r="U1485">
        <v>98</v>
      </c>
      <c r="X1485">
        <v>0</v>
      </c>
      <c r="Y1485">
        <v>2</v>
      </c>
      <c r="Z1485">
        <v>0</v>
      </c>
      <c r="AA1485">
        <v>28</v>
      </c>
      <c r="AV1485">
        <v>0</v>
      </c>
      <c r="AW1485">
        <v>0</v>
      </c>
    </row>
    <row r="1486" spans="1:49" x14ac:dyDescent="0.25">
      <c r="A1486" s="1">
        <v>40226</v>
      </c>
      <c r="B1486">
        <v>6489</v>
      </c>
      <c r="C1486">
        <v>46152</v>
      </c>
      <c r="T1486">
        <v>21</v>
      </c>
      <c r="U1486">
        <v>79</v>
      </c>
      <c r="X1486">
        <v>0</v>
      </c>
      <c r="Y1486">
        <v>2</v>
      </c>
      <c r="Z1486">
        <v>0</v>
      </c>
      <c r="AA1486">
        <v>28</v>
      </c>
      <c r="AV1486">
        <v>0</v>
      </c>
      <c r="AW1486">
        <v>0</v>
      </c>
    </row>
    <row r="1487" spans="1:49" x14ac:dyDescent="0.25">
      <c r="A1487" s="1">
        <v>40227</v>
      </c>
      <c r="B1487">
        <v>9816</v>
      </c>
      <c r="C1487">
        <v>37035</v>
      </c>
      <c r="T1487">
        <v>36</v>
      </c>
      <c r="U1487">
        <v>96</v>
      </c>
      <c r="X1487">
        <v>0</v>
      </c>
      <c r="Y1487">
        <v>2</v>
      </c>
      <c r="Z1487">
        <v>0</v>
      </c>
      <c r="AA1487">
        <v>28</v>
      </c>
    </row>
    <row r="1488" spans="1:49" x14ac:dyDescent="0.25">
      <c r="A1488" s="1">
        <v>40228</v>
      </c>
      <c r="B1488">
        <v>5110</v>
      </c>
      <c r="C1488">
        <v>36540</v>
      </c>
      <c r="T1488">
        <v>21</v>
      </c>
      <c r="U1488">
        <v>89</v>
      </c>
      <c r="X1488">
        <v>0</v>
      </c>
      <c r="Y1488">
        <v>2</v>
      </c>
      <c r="Z1488">
        <v>0</v>
      </c>
      <c r="AA1488">
        <v>28</v>
      </c>
    </row>
    <row r="1489" spans="1:27" x14ac:dyDescent="0.25">
      <c r="A1489" s="1">
        <v>40231</v>
      </c>
      <c r="B1489">
        <v>8678</v>
      </c>
      <c r="C1489">
        <v>39468</v>
      </c>
      <c r="T1489">
        <v>39</v>
      </c>
      <c r="U1489">
        <v>104</v>
      </c>
      <c r="X1489">
        <v>0</v>
      </c>
      <c r="Y1489">
        <v>2</v>
      </c>
      <c r="Z1489">
        <v>0</v>
      </c>
      <c r="AA1489">
        <v>28</v>
      </c>
    </row>
    <row r="1490" spans="1:27" x14ac:dyDescent="0.25">
      <c r="A1490" s="1">
        <v>40232</v>
      </c>
      <c r="B1490">
        <v>11874</v>
      </c>
      <c r="C1490">
        <v>43207</v>
      </c>
      <c r="T1490">
        <v>19</v>
      </c>
      <c r="U1490">
        <v>109</v>
      </c>
      <c r="X1490">
        <v>0</v>
      </c>
      <c r="Y1490">
        <v>2</v>
      </c>
      <c r="Z1490">
        <v>0</v>
      </c>
      <c r="AA1490">
        <v>28</v>
      </c>
    </row>
    <row r="1491" spans="1:27" x14ac:dyDescent="0.25">
      <c r="A1491" s="1">
        <v>40233</v>
      </c>
      <c r="B1491">
        <v>7515</v>
      </c>
      <c r="C1491">
        <v>42487</v>
      </c>
      <c r="T1491">
        <v>14</v>
      </c>
      <c r="U1491">
        <v>107</v>
      </c>
      <c r="X1491">
        <v>0</v>
      </c>
      <c r="Y1491">
        <v>2</v>
      </c>
      <c r="Z1491">
        <v>0</v>
      </c>
      <c r="AA1491">
        <v>28</v>
      </c>
    </row>
    <row r="1492" spans="1:27" x14ac:dyDescent="0.25">
      <c r="A1492" s="1">
        <v>40234</v>
      </c>
      <c r="B1492">
        <v>8686</v>
      </c>
      <c r="C1492">
        <v>43872</v>
      </c>
      <c r="T1492">
        <v>17</v>
      </c>
      <c r="U1492">
        <v>115</v>
      </c>
      <c r="X1492">
        <v>0</v>
      </c>
      <c r="Y1492">
        <v>2</v>
      </c>
      <c r="Z1492">
        <v>0</v>
      </c>
      <c r="AA1492">
        <v>28</v>
      </c>
    </row>
    <row r="1493" spans="1:27" x14ac:dyDescent="0.25">
      <c r="A1493" s="1">
        <v>40235</v>
      </c>
      <c r="B1493">
        <v>10030</v>
      </c>
      <c r="C1493">
        <v>44917</v>
      </c>
      <c r="T1493">
        <v>30</v>
      </c>
      <c r="U1493">
        <v>133</v>
      </c>
      <c r="X1493">
        <v>0</v>
      </c>
      <c r="Y1493">
        <v>2</v>
      </c>
      <c r="Z1493">
        <v>0</v>
      </c>
      <c r="AA1493">
        <v>28</v>
      </c>
    </row>
    <row r="1494" spans="1:27" x14ac:dyDescent="0.25">
      <c r="A1494" s="1">
        <v>40238</v>
      </c>
      <c r="B1494">
        <v>11669</v>
      </c>
      <c r="C1494">
        <v>41076</v>
      </c>
      <c r="T1494">
        <v>11</v>
      </c>
      <c r="U1494">
        <v>141</v>
      </c>
      <c r="X1494">
        <v>0</v>
      </c>
      <c r="Y1494">
        <v>2</v>
      </c>
      <c r="Z1494">
        <v>0</v>
      </c>
      <c r="AA1494">
        <v>28</v>
      </c>
    </row>
    <row r="1495" spans="1:27" x14ac:dyDescent="0.25">
      <c r="A1495" s="1">
        <v>40239</v>
      </c>
      <c r="B1495">
        <v>13864</v>
      </c>
      <c r="C1495">
        <v>46394</v>
      </c>
      <c r="T1495">
        <v>10</v>
      </c>
      <c r="U1495">
        <v>137</v>
      </c>
      <c r="X1495">
        <v>3</v>
      </c>
      <c r="Y1495">
        <v>5</v>
      </c>
      <c r="Z1495">
        <v>2</v>
      </c>
      <c r="AA1495">
        <v>28</v>
      </c>
    </row>
    <row r="1496" spans="1:27" x14ac:dyDescent="0.25">
      <c r="A1496" s="1">
        <v>40240</v>
      </c>
      <c r="B1496">
        <v>10371</v>
      </c>
      <c r="C1496">
        <v>46496</v>
      </c>
      <c r="T1496">
        <v>35</v>
      </c>
      <c r="U1496">
        <v>170</v>
      </c>
      <c r="X1496">
        <v>0</v>
      </c>
      <c r="Y1496">
        <v>4</v>
      </c>
      <c r="Z1496">
        <v>0</v>
      </c>
      <c r="AA1496">
        <v>26</v>
      </c>
    </row>
    <row r="1497" spans="1:27" x14ac:dyDescent="0.25">
      <c r="A1497" s="1">
        <v>40241</v>
      </c>
      <c r="B1497">
        <v>9164</v>
      </c>
      <c r="C1497">
        <v>49036</v>
      </c>
      <c r="T1497">
        <v>26</v>
      </c>
      <c r="U1497">
        <v>174</v>
      </c>
      <c r="X1497">
        <v>0</v>
      </c>
      <c r="Y1497">
        <v>4</v>
      </c>
      <c r="Z1497">
        <v>0</v>
      </c>
      <c r="AA1497">
        <v>26</v>
      </c>
    </row>
    <row r="1498" spans="1:27" x14ac:dyDescent="0.25">
      <c r="A1498" s="1">
        <v>40242</v>
      </c>
      <c r="B1498">
        <v>13392</v>
      </c>
      <c r="C1498">
        <v>55177</v>
      </c>
      <c r="T1498">
        <v>36</v>
      </c>
      <c r="U1498">
        <v>178</v>
      </c>
      <c r="X1498">
        <v>0</v>
      </c>
      <c r="Y1498">
        <v>4</v>
      </c>
      <c r="Z1498">
        <v>0</v>
      </c>
      <c r="AA1498">
        <v>26</v>
      </c>
    </row>
    <row r="1499" spans="1:27" x14ac:dyDescent="0.25">
      <c r="A1499" s="1">
        <v>40245</v>
      </c>
      <c r="B1499">
        <v>10130</v>
      </c>
      <c r="C1499">
        <v>58119</v>
      </c>
      <c r="T1499">
        <v>31</v>
      </c>
      <c r="U1499">
        <v>190</v>
      </c>
      <c r="X1499">
        <v>0</v>
      </c>
      <c r="Y1499">
        <v>4</v>
      </c>
      <c r="Z1499">
        <v>0</v>
      </c>
      <c r="AA1499">
        <v>26</v>
      </c>
    </row>
    <row r="1500" spans="1:27" x14ac:dyDescent="0.25">
      <c r="A1500" s="1">
        <v>40246</v>
      </c>
      <c r="B1500">
        <v>8132</v>
      </c>
      <c r="C1500">
        <v>60569</v>
      </c>
      <c r="T1500">
        <v>31</v>
      </c>
      <c r="U1500">
        <v>199</v>
      </c>
      <c r="X1500">
        <v>0</v>
      </c>
      <c r="Y1500">
        <v>4</v>
      </c>
      <c r="Z1500">
        <v>1</v>
      </c>
      <c r="AA1500">
        <v>27</v>
      </c>
    </row>
    <row r="1501" spans="1:27" x14ac:dyDescent="0.25">
      <c r="A1501" s="1">
        <v>40247</v>
      </c>
      <c r="B1501">
        <v>11750</v>
      </c>
      <c r="C1501">
        <v>66614</v>
      </c>
      <c r="T1501">
        <v>23</v>
      </c>
      <c r="U1501">
        <v>191</v>
      </c>
      <c r="X1501">
        <v>0</v>
      </c>
      <c r="Y1501">
        <v>4</v>
      </c>
      <c r="Z1501">
        <v>0</v>
      </c>
      <c r="AA1501">
        <v>26</v>
      </c>
    </row>
    <row r="1502" spans="1:27" x14ac:dyDescent="0.25">
      <c r="A1502" s="1">
        <v>40248</v>
      </c>
      <c r="B1502">
        <v>12662</v>
      </c>
      <c r="C1502">
        <v>69251</v>
      </c>
      <c r="T1502">
        <v>63</v>
      </c>
      <c r="U1502">
        <v>192</v>
      </c>
      <c r="X1502">
        <v>0</v>
      </c>
      <c r="Y1502">
        <v>4</v>
      </c>
      <c r="Z1502">
        <v>0</v>
      </c>
      <c r="AA1502">
        <v>26</v>
      </c>
    </row>
    <row r="1503" spans="1:27" x14ac:dyDescent="0.25">
      <c r="A1503" s="1">
        <v>40249</v>
      </c>
      <c r="B1503">
        <v>10482</v>
      </c>
      <c r="C1503">
        <v>71389</v>
      </c>
      <c r="T1503">
        <v>71</v>
      </c>
      <c r="U1503">
        <v>202</v>
      </c>
      <c r="X1503">
        <v>0</v>
      </c>
      <c r="Y1503">
        <v>4</v>
      </c>
      <c r="Z1503">
        <v>0</v>
      </c>
      <c r="AA1503">
        <v>26</v>
      </c>
    </row>
    <row r="1504" spans="1:27" x14ac:dyDescent="0.25">
      <c r="A1504" s="1">
        <v>40252</v>
      </c>
      <c r="B1504">
        <v>12047</v>
      </c>
      <c r="C1504">
        <v>72038</v>
      </c>
      <c r="T1504">
        <v>37</v>
      </c>
      <c r="U1504">
        <v>172</v>
      </c>
      <c r="X1504">
        <v>0</v>
      </c>
      <c r="Y1504">
        <v>4</v>
      </c>
      <c r="Z1504">
        <v>0</v>
      </c>
      <c r="AA1504">
        <v>26</v>
      </c>
    </row>
    <row r="1505" spans="1:27" x14ac:dyDescent="0.25">
      <c r="A1505" s="1">
        <v>40253</v>
      </c>
      <c r="B1505">
        <v>12506</v>
      </c>
      <c r="C1505">
        <v>77309</v>
      </c>
      <c r="T1505">
        <v>73</v>
      </c>
      <c r="U1505">
        <v>191</v>
      </c>
      <c r="X1505">
        <v>0</v>
      </c>
      <c r="Y1505">
        <v>4</v>
      </c>
      <c r="Z1505">
        <v>0</v>
      </c>
      <c r="AA1505">
        <v>26</v>
      </c>
    </row>
    <row r="1506" spans="1:27" x14ac:dyDescent="0.25">
      <c r="A1506" s="1">
        <v>40254</v>
      </c>
      <c r="B1506">
        <v>8532</v>
      </c>
      <c r="C1506">
        <v>76319</v>
      </c>
      <c r="T1506">
        <v>22</v>
      </c>
      <c r="U1506">
        <v>148</v>
      </c>
      <c r="X1506">
        <v>0</v>
      </c>
      <c r="Y1506">
        <v>4</v>
      </c>
      <c r="Z1506">
        <v>0</v>
      </c>
      <c r="AA1506">
        <v>26</v>
      </c>
    </row>
    <row r="1507" spans="1:27" x14ac:dyDescent="0.25">
      <c r="A1507" s="1">
        <v>40255</v>
      </c>
      <c r="B1507">
        <v>8010</v>
      </c>
      <c r="C1507">
        <v>57386</v>
      </c>
      <c r="T1507">
        <v>11</v>
      </c>
      <c r="U1507">
        <v>91</v>
      </c>
      <c r="X1507">
        <v>0</v>
      </c>
      <c r="Y1507">
        <v>4</v>
      </c>
      <c r="Z1507">
        <v>0</v>
      </c>
      <c r="AA1507">
        <v>26</v>
      </c>
    </row>
    <row r="1508" spans="1:27" x14ac:dyDescent="0.25">
      <c r="A1508" s="1">
        <v>40256</v>
      </c>
      <c r="B1508">
        <v>9458</v>
      </c>
      <c r="C1508">
        <v>57029</v>
      </c>
      <c r="T1508">
        <v>26</v>
      </c>
      <c r="U1508">
        <v>111</v>
      </c>
      <c r="X1508">
        <v>0</v>
      </c>
      <c r="Y1508">
        <v>4</v>
      </c>
      <c r="Z1508">
        <v>0</v>
      </c>
      <c r="AA1508">
        <v>26</v>
      </c>
    </row>
    <row r="1509" spans="1:27" x14ac:dyDescent="0.25">
      <c r="A1509" s="1">
        <v>40259</v>
      </c>
      <c r="B1509">
        <v>7413</v>
      </c>
      <c r="C1509">
        <v>57283</v>
      </c>
      <c r="T1509">
        <v>11</v>
      </c>
      <c r="U1509">
        <v>90</v>
      </c>
      <c r="X1509">
        <v>0</v>
      </c>
      <c r="Y1509">
        <v>2</v>
      </c>
      <c r="Z1509">
        <v>0</v>
      </c>
      <c r="AA1509">
        <v>26</v>
      </c>
    </row>
    <row r="1510" spans="1:27" x14ac:dyDescent="0.25">
      <c r="A1510" s="1">
        <v>40260</v>
      </c>
      <c r="B1510">
        <v>4320</v>
      </c>
      <c r="C1510">
        <v>57147</v>
      </c>
      <c r="T1510">
        <v>22</v>
      </c>
      <c r="U1510">
        <v>108</v>
      </c>
      <c r="X1510">
        <v>0</v>
      </c>
      <c r="Y1510">
        <v>2</v>
      </c>
      <c r="Z1510">
        <v>0</v>
      </c>
      <c r="AA1510">
        <v>26</v>
      </c>
    </row>
    <row r="1511" spans="1:27" x14ac:dyDescent="0.25">
      <c r="A1511" s="1">
        <v>40261</v>
      </c>
      <c r="B1511">
        <v>7058</v>
      </c>
      <c r="C1511">
        <v>58044</v>
      </c>
      <c r="T1511">
        <v>8</v>
      </c>
      <c r="U1511">
        <v>105</v>
      </c>
      <c r="X1511">
        <v>0</v>
      </c>
      <c r="Y1511">
        <v>2</v>
      </c>
      <c r="Z1511">
        <v>0</v>
      </c>
      <c r="AA1511">
        <v>26</v>
      </c>
    </row>
    <row r="1512" spans="1:27" x14ac:dyDescent="0.25">
      <c r="A1512" s="1">
        <v>40262</v>
      </c>
      <c r="B1512">
        <v>6626</v>
      </c>
      <c r="C1512">
        <v>59024</v>
      </c>
      <c r="T1512">
        <v>26</v>
      </c>
      <c r="U1512">
        <v>126</v>
      </c>
      <c r="X1512">
        <v>0</v>
      </c>
      <c r="Y1512">
        <v>2</v>
      </c>
      <c r="Z1512">
        <v>0</v>
      </c>
      <c r="AA1512">
        <v>26</v>
      </c>
    </row>
    <row r="1513" spans="1:27" x14ac:dyDescent="0.25">
      <c r="A1513" s="1">
        <v>40263</v>
      </c>
      <c r="B1513">
        <v>8982</v>
      </c>
      <c r="C1513">
        <v>60281</v>
      </c>
      <c r="T1513">
        <v>14</v>
      </c>
      <c r="U1513">
        <v>124</v>
      </c>
      <c r="X1513">
        <v>0</v>
      </c>
      <c r="Y1513">
        <v>2</v>
      </c>
      <c r="Z1513">
        <v>0</v>
      </c>
      <c r="AA1513">
        <v>26</v>
      </c>
    </row>
    <row r="1514" spans="1:27" x14ac:dyDescent="0.25">
      <c r="A1514" s="1">
        <v>40266</v>
      </c>
      <c r="B1514">
        <v>4780</v>
      </c>
      <c r="C1514">
        <v>59877</v>
      </c>
      <c r="T1514">
        <v>2</v>
      </c>
      <c r="U1514">
        <v>116</v>
      </c>
      <c r="X1514">
        <v>0</v>
      </c>
      <c r="Y1514">
        <v>2</v>
      </c>
      <c r="Z1514">
        <v>0</v>
      </c>
      <c r="AA1514">
        <v>26</v>
      </c>
    </row>
    <row r="1515" spans="1:27" x14ac:dyDescent="0.25">
      <c r="A1515" s="1">
        <v>40267</v>
      </c>
      <c r="B1515">
        <v>7484</v>
      </c>
      <c r="C1515">
        <v>61874</v>
      </c>
      <c r="T1515">
        <v>14</v>
      </c>
      <c r="U1515">
        <v>126</v>
      </c>
      <c r="X1515">
        <v>0</v>
      </c>
      <c r="Y1515">
        <v>2</v>
      </c>
      <c r="Z1515">
        <v>0</v>
      </c>
      <c r="AA1515">
        <v>26</v>
      </c>
    </row>
    <row r="1516" spans="1:27" x14ac:dyDescent="0.25">
      <c r="A1516" s="1">
        <v>40268</v>
      </c>
      <c r="B1516">
        <v>7968</v>
      </c>
      <c r="C1516">
        <v>62063</v>
      </c>
      <c r="T1516">
        <v>20</v>
      </c>
      <c r="U1516">
        <v>136</v>
      </c>
      <c r="X1516">
        <v>0</v>
      </c>
      <c r="Y1516">
        <v>2</v>
      </c>
      <c r="Z1516">
        <v>0</v>
      </c>
      <c r="AA1516">
        <v>26</v>
      </c>
    </row>
    <row r="1517" spans="1:27" x14ac:dyDescent="0.25">
      <c r="A1517" s="1">
        <v>40269</v>
      </c>
      <c r="B1517">
        <v>10471</v>
      </c>
      <c r="C1517">
        <v>63804</v>
      </c>
      <c r="T1517">
        <v>17</v>
      </c>
      <c r="U1517">
        <v>151</v>
      </c>
      <c r="X1517">
        <v>0</v>
      </c>
      <c r="Y1517">
        <v>2</v>
      </c>
      <c r="Z1517">
        <v>0</v>
      </c>
      <c r="AA1517">
        <v>26</v>
      </c>
    </row>
    <row r="1518" spans="1:27" x14ac:dyDescent="0.25">
      <c r="A1518" s="1">
        <v>40273</v>
      </c>
      <c r="B1518">
        <v>6053</v>
      </c>
      <c r="C1518">
        <v>62723</v>
      </c>
      <c r="T1518">
        <v>13</v>
      </c>
      <c r="U1518">
        <v>153</v>
      </c>
      <c r="X1518">
        <v>0</v>
      </c>
      <c r="Y1518">
        <v>2</v>
      </c>
      <c r="Z1518">
        <v>0</v>
      </c>
      <c r="AA1518">
        <v>26</v>
      </c>
    </row>
    <row r="1519" spans="1:27" x14ac:dyDescent="0.25">
      <c r="A1519" s="1">
        <v>40274</v>
      </c>
      <c r="B1519">
        <v>14646</v>
      </c>
      <c r="C1519">
        <v>67613</v>
      </c>
      <c r="T1519">
        <v>19</v>
      </c>
      <c r="U1519">
        <v>167</v>
      </c>
      <c r="X1519">
        <v>0</v>
      </c>
      <c r="Y1519">
        <v>2</v>
      </c>
      <c r="Z1519">
        <v>0</v>
      </c>
      <c r="AA1519">
        <v>26</v>
      </c>
    </row>
    <row r="1520" spans="1:27" x14ac:dyDescent="0.25">
      <c r="A1520" s="1">
        <v>40275</v>
      </c>
      <c r="B1520">
        <v>18191</v>
      </c>
      <c r="C1520">
        <v>64195</v>
      </c>
      <c r="T1520">
        <v>24</v>
      </c>
      <c r="U1520">
        <v>179</v>
      </c>
      <c r="X1520">
        <v>0</v>
      </c>
      <c r="Y1520">
        <v>2</v>
      </c>
      <c r="Z1520">
        <v>0</v>
      </c>
      <c r="AA1520">
        <v>26</v>
      </c>
    </row>
    <row r="1521" spans="1:27" x14ac:dyDescent="0.25">
      <c r="A1521" s="1">
        <v>40276</v>
      </c>
      <c r="B1521">
        <v>16465</v>
      </c>
      <c r="C1521">
        <v>67046</v>
      </c>
      <c r="T1521">
        <v>31</v>
      </c>
      <c r="U1521">
        <v>186</v>
      </c>
      <c r="X1521">
        <v>0</v>
      </c>
      <c r="Y1521">
        <v>2</v>
      </c>
      <c r="Z1521">
        <v>0</v>
      </c>
      <c r="AA1521">
        <v>26</v>
      </c>
    </row>
    <row r="1522" spans="1:27" x14ac:dyDescent="0.25">
      <c r="A1522" s="1">
        <v>40277</v>
      </c>
      <c r="B1522">
        <v>14479</v>
      </c>
      <c r="C1522">
        <v>68133</v>
      </c>
      <c r="T1522">
        <v>13</v>
      </c>
      <c r="U1522">
        <v>179</v>
      </c>
      <c r="X1522">
        <v>0</v>
      </c>
      <c r="Y1522">
        <v>2</v>
      </c>
      <c r="Z1522">
        <v>0</v>
      </c>
      <c r="AA1522">
        <v>26</v>
      </c>
    </row>
    <row r="1523" spans="1:27" x14ac:dyDescent="0.25">
      <c r="A1523" s="1">
        <v>40280</v>
      </c>
      <c r="B1523">
        <v>8025</v>
      </c>
      <c r="C1523">
        <v>67900</v>
      </c>
      <c r="T1523">
        <v>28</v>
      </c>
      <c r="U1523">
        <v>202</v>
      </c>
      <c r="X1523">
        <v>0</v>
      </c>
      <c r="Y1523">
        <v>2</v>
      </c>
      <c r="Z1523">
        <v>0</v>
      </c>
      <c r="AA1523">
        <v>26</v>
      </c>
    </row>
    <row r="1524" spans="1:27" x14ac:dyDescent="0.25">
      <c r="A1524" s="1">
        <v>40281</v>
      </c>
      <c r="B1524">
        <v>7762</v>
      </c>
      <c r="C1524">
        <v>69127</v>
      </c>
      <c r="T1524">
        <v>59</v>
      </c>
      <c r="U1524">
        <v>245</v>
      </c>
      <c r="X1524">
        <v>0</v>
      </c>
      <c r="Y1524">
        <v>2</v>
      </c>
      <c r="Z1524">
        <v>0</v>
      </c>
      <c r="AA1524">
        <v>26</v>
      </c>
    </row>
    <row r="1525" spans="1:27" x14ac:dyDescent="0.25">
      <c r="A1525" s="1">
        <v>40282</v>
      </c>
      <c r="B1525">
        <v>12229</v>
      </c>
      <c r="C1525">
        <v>72844</v>
      </c>
      <c r="T1525">
        <v>37</v>
      </c>
      <c r="U1525">
        <v>252</v>
      </c>
      <c r="X1525">
        <v>2</v>
      </c>
      <c r="Y1525">
        <v>1</v>
      </c>
      <c r="Z1525">
        <v>0</v>
      </c>
      <c r="AA1525">
        <v>26</v>
      </c>
    </row>
    <row r="1526" spans="1:27" x14ac:dyDescent="0.25">
      <c r="A1526" s="1">
        <v>40283</v>
      </c>
      <c r="B1526">
        <v>9992</v>
      </c>
      <c r="C1526">
        <v>73778</v>
      </c>
      <c r="T1526">
        <v>15</v>
      </c>
      <c r="U1526">
        <v>265</v>
      </c>
      <c r="X1526">
        <v>0</v>
      </c>
      <c r="Y1526">
        <v>0</v>
      </c>
      <c r="Z1526">
        <v>0</v>
      </c>
      <c r="AA1526">
        <v>26</v>
      </c>
    </row>
    <row r="1527" spans="1:27" x14ac:dyDescent="0.25">
      <c r="A1527" s="1">
        <v>40284</v>
      </c>
      <c r="B1527">
        <v>21934</v>
      </c>
      <c r="C1527">
        <v>74949</v>
      </c>
      <c r="T1527">
        <v>149</v>
      </c>
      <c r="U1527">
        <v>311</v>
      </c>
      <c r="X1527">
        <v>0</v>
      </c>
      <c r="Y1527">
        <v>0</v>
      </c>
      <c r="Z1527">
        <v>0</v>
      </c>
      <c r="AA1527">
        <v>26</v>
      </c>
    </row>
    <row r="1528" spans="1:27" x14ac:dyDescent="0.25">
      <c r="A1528" s="1">
        <v>40287</v>
      </c>
      <c r="B1528">
        <v>19306</v>
      </c>
      <c r="C1528">
        <v>77014</v>
      </c>
      <c r="T1528">
        <v>91</v>
      </c>
      <c r="U1528">
        <v>296</v>
      </c>
      <c r="X1528">
        <v>0</v>
      </c>
      <c r="Y1528">
        <v>0</v>
      </c>
      <c r="Z1528">
        <v>0</v>
      </c>
      <c r="AA1528">
        <v>26</v>
      </c>
    </row>
    <row r="1529" spans="1:27" x14ac:dyDescent="0.25">
      <c r="A1529" s="1">
        <v>40288</v>
      </c>
      <c r="B1529">
        <v>22046</v>
      </c>
      <c r="C1529">
        <v>79909</v>
      </c>
      <c r="T1529">
        <v>81</v>
      </c>
      <c r="U1529">
        <v>314</v>
      </c>
      <c r="X1529">
        <v>0</v>
      </c>
      <c r="Y1529">
        <v>0</v>
      </c>
      <c r="Z1529">
        <v>0</v>
      </c>
      <c r="AA1529">
        <v>26</v>
      </c>
    </row>
    <row r="1530" spans="1:27" x14ac:dyDescent="0.25">
      <c r="A1530" s="1">
        <v>40289</v>
      </c>
      <c r="B1530">
        <v>11169</v>
      </c>
      <c r="C1530">
        <v>75161</v>
      </c>
      <c r="T1530">
        <v>45</v>
      </c>
      <c r="U1530">
        <v>332</v>
      </c>
      <c r="X1530">
        <v>0</v>
      </c>
      <c r="Y1530">
        <v>0</v>
      </c>
      <c r="Z1530">
        <v>0</v>
      </c>
      <c r="AA1530">
        <v>26</v>
      </c>
    </row>
    <row r="1531" spans="1:27" x14ac:dyDescent="0.25">
      <c r="A1531" s="1">
        <v>40290</v>
      </c>
      <c r="B1531">
        <v>15101</v>
      </c>
      <c r="C1531">
        <v>60557</v>
      </c>
      <c r="T1531">
        <v>67</v>
      </c>
      <c r="U1531">
        <v>231</v>
      </c>
      <c r="X1531">
        <v>0</v>
      </c>
      <c r="Y1531">
        <v>0</v>
      </c>
      <c r="Z1531">
        <v>0</v>
      </c>
      <c r="AA1531">
        <v>26</v>
      </c>
    </row>
    <row r="1532" spans="1:27" x14ac:dyDescent="0.25">
      <c r="A1532" s="1">
        <v>40291</v>
      </c>
      <c r="B1532">
        <v>7459</v>
      </c>
      <c r="C1532">
        <v>60034</v>
      </c>
      <c r="T1532">
        <v>19</v>
      </c>
      <c r="U1532">
        <v>224</v>
      </c>
      <c r="X1532">
        <v>0</v>
      </c>
      <c r="Y1532">
        <v>0</v>
      </c>
      <c r="Z1532">
        <v>0</v>
      </c>
      <c r="AA1532">
        <v>26</v>
      </c>
    </row>
    <row r="1533" spans="1:27" x14ac:dyDescent="0.25">
      <c r="A1533" s="1">
        <v>40294</v>
      </c>
      <c r="B1533">
        <v>7399</v>
      </c>
      <c r="C1533">
        <v>60447</v>
      </c>
      <c r="T1533">
        <v>14</v>
      </c>
      <c r="U1533">
        <v>227</v>
      </c>
      <c r="X1533">
        <v>0</v>
      </c>
      <c r="Y1533">
        <v>0</v>
      </c>
      <c r="Z1533">
        <v>0</v>
      </c>
      <c r="AA1533">
        <v>26</v>
      </c>
    </row>
    <row r="1534" spans="1:27" x14ac:dyDescent="0.25">
      <c r="A1534" s="1">
        <v>40295</v>
      </c>
      <c r="B1534">
        <v>27550</v>
      </c>
      <c r="C1534">
        <v>68834</v>
      </c>
      <c r="T1534">
        <v>121</v>
      </c>
      <c r="U1534">
        <v>248</v>
      </c>
      <c r="X1534">
        <v>1</v>
      </c>
      <c r="Y1534">
        <v>1</v>
      </c>
      <c r="Z1534">
        <v>0</v>
      </c>
      <c r="AA1534">
        <v>26</v>
      </c>
    </row>
    <row r="1535" spans="1:27" x14ac:dyDescent="0.25">
      <c r="A1535" s="1">
        <v>40296</v>
      </c>
      <c r="B1535">
        <v>18094</v>
      </c>
      <c r="C1535">
        <v>66780</v>
      </c>
      <c r="T1535">
        <v>45</v>
      </c>
      <c r="U1535">
        <v>207</v>
      </c>
      <c r="X1535">
        <v>0</v>
      </c>
      <c r="Y1535">
        <v>1</v>
      </c>
      <c r="Z1535">
        <v>0</v>
      </c>
      <c r="AA1535">
        <v>26</v>
      </c>
    </row>
    <row r="1536" spans="1:27" x14ac:dyDescent="0.25">
      <c r="A1536" s="1">
        <v>40297</v>
      </c>
      <c r="B1536">
        <v>11890</v>
      </c>
      <c r="C1536">
        <v>66436</v>
      </c>
      <c r="T1536">
        <v>87</v>
      </c>
      <c r="U1536">
        <v>231</v>
      </c>
      <c r="X1536">
        <v>0</v>
      </c>
      <c r="Y1536">
        <v>1</v>
      </c>
      <c r="Z1536">
        <v>0</v>
      </c>
      <c r="AA1536">
        <v>26</v>
      </c>
    </row>
    <row r="1537" spans="1:27" x14ac:dyDescent="0.25">
      <c r="A1537" s="1">
        <v>40298</v>
      </c>
      <c r="B1537">
        <v>15222</v>
      </c>
      <c r="C1537">
        <v>69390</v>
      </c>
      <c r="T1537">
        <v>79</v>
      </c>
      <c r="U1537">
        <v>246</v>
      </c>
      <c r="X1537">
        <v>1</v>
      </c>
      <c r="Y1537">
        <v>2</v>
      </c>
      <c r="Z1537">
        <v>0</v>
      </c>
      <c r="AA1537">
        <v>26</v>
      </c>
    </row>
    <row r="1538" spans="1:27" x14ac:dyDescent="0.25">
      <c r="A1538" s="1">
        <v>40301</v>
      </c>
      <c r="B1538">
        <v>12030</v>
      </c>
      <c r="C1538">
        <v>67856</v>
      </c>
      <c r="T1538">
        <v>47</v>
      </c>
      <c r="U1538">
        <v>253</v>
      </c>
      <c r="X1538">
        <v>0</v>
      </c>
      <c r="Y1538">
        <v>2</v>
      </c>
      <c r="Z1538">
        <v>0</v>
      </c>
      <c r="AA1538">
        <v>26</v>
      </c>
    </row>
    <row r="1539" spans="1:27" x14ac:dyDescent="0.25">
      <c r="A1539" s="1">
        <v>40302</v>
      </c>
      <c r="B1539">
        <v>25743</v>
      </c>
      <c r="C1539">
        <v>75048</v>
      </c>
      <c r="T1539">
        <v>134</v>
      </c>
      <c r="U1539">
        <v>319</v>
      </c>
      <c r="X1539">
        <v>1</v>
      </c>
      <c r="Y1539">
        <v>3</v>
      </c>
      <c r="Z1539">
        <v>0</v>
      </c>
      <c r="AA1539">
        <v>26</v>
      </c>
    </row>
    <row r="1540" spans="1:27" x14ac:dyDescent="0.25">
      <c r="A1540" s="1">
        <v>40303</v>
      </c>
      <c r="B1540">
        <v>26067</v>
      </c>
      <c r="C1540">
        <v>75007</v>
      </c>
      <c r="T1540">
        <v>190</v>
      </c>
      <c r="U1540">
        <v>314</v>
      </c>
      <c r="X1540">
        <v>0</v>
      </c>
      <c r="Y1540">
        <v>3</v>
      </c>
      <c r="Z1540">
        <v>0</v>
      </c>
      <c r="AA1540">
        <v>26</v>
      </c>
    </row>
    <row r="1541" spans="1:27" x14ac:dyDescent="0.25">
      <c r="A1541" s="1">
        <v>40304</v>
      </c>
      <c r="B1541">
        <v>44728</v>
      </c>
      <c r="C1541">
        <v>86683</v>
      </c>
      <c r="T1541">
        <v>566</v>
      </c>
      <c r="U1541">
        <v>681</v>
      </c>
      <c r="X1541">
        <v>11</v>
      </c>
      <c r="Y1541">
        <v>13</v>
      </c>
      <c r="Z1541">
        <v>0</v>
      </c>
      <c r="AA1541">
        <v>26</v>
      </c>
    </row>
    <row r="1542" spans="1:27" x14ac:dyDescent="0.25">
      <c r="A1542" s="1">
        <v>40305</v>
      </c>
      <c r="B1542">
        <v>45980</v>
      </c>
      <c r="C1542">
        <v>92662</v>
      </c>
      <c r="T1542">
        <v>76</v>
      </c>
      <c r="U1542">
        <v>638</v>
      </c>
      <c r="X1542">
        <v>3</v>
      </c>
      <c r="Y1542">
        <v>11</v>
      </c>
      <c r="Z1542">
        <v>0</v>
      </c>
      <c r="AA1542">
        <v>26</v>
      </c>
    </row>
    <row r="1543" spans="1:27" x14ac:dyDescent="0.25">
      <c r="A1543" s="1">
        <v>40308</v>
      </c>
      <c r="B1543">
        <v>31937</v>
      </c>
      <c r="C1543">
        <v>92094</v>
      </c>
      <c r="T1543">
        <v>91</v>
      </c>
      <c r="U1543">
        <v>640</v>
      </c>
      <c r="X1543">
        <v>0</v>
      </c>
      <c r="Y1543">
        <v>10</v>
      </c>
      <c r="Z1543">
        <v>0</v>
      </c>
      <c r="AA1543">
        <v>26</v>
      </c>
    </row>
    <row r="1544" spans="1:27" x14ac:dyDescent="0.25">
      <c r="A1544" s="1">
        <v>40309</v>
      </c>
      <c r="B1544">
        <v>16119</v>
      </c>
      <c r="C1544">
        <v>87814</v>
      </c>
      <c r="T1544">
        <v>33</v>
      </c>
      <c r="U1544">
        <v>583</v>
      </c>
      <c r="X1544">
        <v>0</v>
      </c>
      <c r="Y1544">
        <v>10</v>
      </c>
      <c r="Z1544">
        <v>0</v>
      </c>
      <c r="AA1544">
        <v>26</v>
      </c>
    </row>
    <row r="1545" spans="1:27" x14ac:dyDescent="0.25">
      <c r="A1545" s="1">
        <v>40310</v>
      </c>
      <c r="B1545">
        <v>15162</v>
      </c>
      <c r="C1545">
        <v>89176</v>
      </c>
      <c r="T1545">
        <v>78</v>
      </c>
      <c r="U1545">
        <v>581</v>
      </c>
      <c r="X1545">
        <v>0</v>
      </c>
      <c r="Y1545">
        <v>10</v>
      </c>
      <c r="Z1545">
        <v>0</v>
      </c>
      <c r="AA1545">
        <v>26</v>
      </c>
    </row>
    <row r="1546" spans="1:27" x14ac:dyDescent="0.25">
      <c r="A1546" s="1">
        <v>40311</v>
      </c>
      <c r="B1546">
        <v>12515</v>
      </c>
      <c r="C1546">
        <v>90170</v>
      </c>
      <c r="T1546">
        <v>17</v>
      </c>
      <c r="U1546">
        <v>564</v>
      </c>
      <c r="X1546">
        <v>0</v>
      </c>
      <c r="Y1546">
        <v>10</v>
      </c>
      <c r="Z1546">
        <v>0</v>
      </c>
      <c r="AA1546">
        <v>26</v>
      </c>
    </row>
    <row r="1547" spans="1:27" x14ac:dyDescent="0.25">
      <c r="A1547" s="1">
        <v>40312</v>
      </c>
      <c r="B1547">
        <v>24697</v>
      </c>
      <c r="C1547">
        <v>93496</v>
      </c>
      <c r="T1547">
        <v>48</v>
      </c>
      <c r="U1547">
        <v>597</v>
      </c>
      <c r="X1547">
        <v>0</v>
      </c>
      <c r="Y1547">
        <v>10</v>
      </c>
      <c r="Z1547">
        <v>0</v>
      </c>
      <c r="AA1547">
        <v>26</v>
      </c>
    </row>
    <row r="1548" spans="1:27" x14ac:dyDescent="0.25">
      <c r="A1548" s="1">
        <v>40315</v>
      </c>
      <c r="B1548">
        <v>20947</v>
      </c>
      <c r="C1548">
        <v>93072</v>
      </c>
      <c r="T1548">
        <v>157</v>
      </c>
      <c r="U1548">
        <v>629</v>
      </c>
      <c r="X1548">
        <v>0</v>
      </c>
      <c r="Y1548">
        <v>10</v>
      </c>
      <c r="Z1548">
        <v>0</v>
      </c>
      <c r="AA1548">
        <v>26</v>
      </c>
    </row>
    <row r="1549" spans="1:27" x14ac:dyDescent="0.25">
      <c r="A1549" s="1">
        <v>40316</v>
      </c>
      <c r="B1549">
        <v>24954</v>
      </c>
      <c r="C1549">
        <v>96971</v>
      </c>
      <c r="T1549">
        <v>42</v>
      </c>
      <c r="U1549">
        <v>625</v>
      </c>
      <c r="X1549">
        <v>0</v>
      </c>
      <c r="Y1549">
        <v>10</v>
      </c>
      <c r="Z1549">
        <v>0</v>
      </c>
      <c r="AA1549">
        <v>26</v>
      </c>
    </row>
    <row r="1550" spans="1:27" x14ac:dyDescent="0.25">
      <c r="A1550" s="1">
        <v>40317</v>
      </c>
      <c r="B1550">
        <v>24840</v>
      </c>
      <c r="C1550">
        <v>94262</v>
      </c>
      <c r="T1550">
        <v>91</v>
      </c>
      <c r="U1550">
        <v>678</v>
      </c>
      <c r="X1550">
        <v>0</v>
      </c>
      <c r="Y1550">
        <v>10</v>
      </c>
      <c r="Z1550">
        <v>0</v>
      </c>
      <c r="AA1550">
        <v>26</v>
      </c>
    </row>
    <row r="1551" spans="1:27" x14ac:dyDescent="0.25">
      <c r="A1551" s="1">
        <v>40318</v>
      </c>
      <c r="B1551">
        <v>34123</v>
      </c>
      <c r="C1551">
        <v>71329</v>
      </c>
      <c r="T1551">
        <v>131</v>
      </c>
      <c r="U1551">
        <v>337</v>
      </c>
      <c r="X1551">
        <v>0</v>
      </c>
      <c r="Y1551">
        <v>10</v>
      </c>
      <c r="Z1551">
        <v>0</v>
      </c>
      <c r="AA1551">
        <v>26</v>
      </c>
    </row>
    <row r="1552" spans="1:27" x14ac:dyDescent="0.25">
      <c r="A1552" s="1">
        <v>40319</v>
      </c>
      <c r="B1552">
        <v>22151</v>
      </c>
      <c r="C1552">
        <v>72216</v>
      </c>
      <c r="T1552">
        <v>122</v>
      </c>
      <c r="U1552">
        <v>311</v>
      </c>
      <c r="X1552">
        <v>2</v>
      </c>
      <c r="Y1552">
        <v>12</v>
      </c>
      <c r="Z1552">
        <v>0</v>
      </c>
      <c r="AA1552">
        <v>26</v>
      </c>
    </row>
    <row r="1553" spans="1:27" x14ac:dyDescent="0.25">
      <c r="A1553" s="1">
        <v>40322</v>
      </c>
      <c r="B1553">
        <v>14857</v>
      </c>
      <c r="C1553">
        <v>72550</v>
      </c>
      <c r="T1553">
        <v>50</v>
      </c>
      <c r="U1553">
        <v>285</v>
      </c>
      <c r="X1553">
        <v>0</v>
      </c>
      <c r="Y1553">
        <v>12</v>
      </c>
      <c r="Z1553">
        <v>0</v>
      </c>
      <c r="AA1553">
        <v>26</v>
      </c>
    </row>
    <row r="1554" spans="1:27" x14ac:dyDescent="0.25">
      <c r="A1554" s="1">
        <v>40323</v>
      </c>
      <c r="B1554">
        <v>36496</v>
      </c>
      <c r="C1554">
        <v>77090</v>
      </c>
      <c r="T1554">
        <v>77</v>
      </c>
      <c r="U1554">
        <v>291</v>
      </c>
      <c r="X1554">
        <v>1</v>
      </c>
      <c r="Y1554">
        <v>13</v>
      </c>
      <c r="Z1554">
        <v>0</v>
      </c>
      <c r="AA1554">
        <v>26</v>
      </c>
    </row>
    <row r="1555" spans="1:27" x14ac:dyDescent="0.25">
      <c r="A1555" s="1">
        <v>40324</v>
      </c>
      <c r="B1555">
        <v>17280</v>
      </c>
      <c r="C1555">
        <v>78143</v>
      </c>
      <c r="T1555">
        <v>54</v>
      </c>
      <c r="U1555">
        <v>322</v>
      </c>
      <c r="X1555">
        <v>0</v>
      </c>
      <c r="Y1555">
        <v>11</v>
      </c>
      <c r="Z1555">
        <v>0</v>
      </c>
      <c r="AA1555">
        <v>26</v>
      </c>
    </row>
    <row r="1556" spans="1:27" x14ac:dyDescent="0.25">
      <c r="A1556" s="1">
        <v>40325</v>
      </c>
      <c r="B1556">
        <v>16765</v>
      </c>
      <c r="C1556">
        <v>80745</v>
      </c>
      <c r="T1556">
        <v>28</v>
      </c>
      <c r="U1556">
        <v>337</v>
      </c>
      <c r="X1556">
        <v>1</v>
      </c>
      <c r="Y1556">
        <v>12</v>
      </c>
      <c r="Z1556">
        <v>0</v>
      </c>
      <c r="AA1556">
        <v>26</v>
      </c>
    </row>
    <row r="1557" spans="1:27" x14ac:dyDescent="0.25">
      <c r="A1557" s="1">
        <v>40326</v>
      </c>
      <c r="B1557">
        <v>12326</v>
      </c>
      <c r="C1557">
        <v>82181</v>
      </c>
      <c r="T1557">
        <v>17</v>
      </c>
      <c r="U1557">
        <v>309</v>
      </c>
      <c r="X1557">
        <v>0</v>
      </c>
      <c r="Y1557">
        <v>12</v>
      </c>
      <c r="Z1557">
        <v>0</v>
      </c>
      <c r="AA1557">
        <v>26</v>
      </c>
    </row>
    <row r="1558" spans="1:27" x14ac:dyDescent="0.25">
      <c r="A1558" s="1">
        <v>40330</v>
      </c>
      <c r="B1558">
        <v>9731</v>
      </c>
      <c r="C1558">
        <v>82619</v>
      </c>
      <c r="T1558">
        <v>47</v>
      </c>
      <c r="U1558">
        <v>322</v>
      </c>
      <c r="X1558">
        <v>0</v>
      </c>
      <c r="Y1558">
        <v>12</v>
      </c>
      <c r="Z1558">
        <v>0</v>
      </c>
      <c r="AA1558">
        <v>26</v>
      </c>
    </row>
    <row r="1559" spans="1:27" x14ac:dyDescent="0.25">
      <c r="A1559" s="1">
        <v>40331</v>
      </c>
      <c r="B1559">
        <v>11417</v>
      </c>
      <c r="C1559">
        <v>83396</v>
      </c>
      <c r="T1559">
        <v>15</v>
      </c>
      <c r="U1559">
        <v>318</v>
      </c>
      <c r="X1559">
        <v>0</v>
      </c>
      <c r="Y1559">
        <v>12</v>
      </c>
      <c r="Z1559">
        <v>0</v>
      </c>
      <c r="AA1559">
        <v>26</v>
      </c>
    </row>
    <row r="1560" spans="1:27" x14ac:dyDescent="0.25">
      <c r="A1560" s="1">
        <v>40332</v>
      </c>
      <c r="B1560">
        <v>10193</v>
      </c>
      <c r="C1560">
        <v>85494</v>
      </c>
      <c r="T1560">
        <v>18</v>
      </c>
      <c r="U1560">
        <v>329</v>
      </c>
      <c r="X1560">
        <v>2</v>
      </c>
      <c r="Y1560">
        <v>14</v>
      </c>
      <c r="Z1560">
        <v>0</v>
      </c>
      <c r="AA1560">
        <v>26</v>
      </c>
    </row>
    <row r="1561" spans="1:27" x14ac:dyDescent="0.25">
      <c r="A1561" s="1">
        <v>40333</v>
      </c>
      <c r="B1561">
        <v>12731</v>
      </c>
      <c r="C1561">
        <v>85320</v>
      </c>
      <c r="T1561">
        <v>43</v>
      </c>
      <c r="U1561">
        <v>342</v>
      </c>
      <c r="X1561">
        <v>5</v>
      </c>
      <c r="Y1561">
        <v>19</v>
      </c>
      <c r="Z1561">
        <v>0</v>
      </c>
      <c r="AA1561">
        <v>26</v>
      </c>
    </row>
    <row r="1562" spans="1:27" x14ac:dyDescent="0.25">
      <c r="A1562" s="1">
        <v>40336</v>
      </c>
      <c r="B1562">
        <v>11142</v>
      </c>
      <c r="C1562">
        <v>85596</v>
      </c>
      <c r="T1562">
        <v>31</v>
      </c>
      <c r="U1562">
        <v>328</v>
      </c>
      <c r="X1562">
        <v>0</v>
      </c>
      <c r="Y1562">
        <v>19</v>
      </c>
      <c r="Z1562">
        <v>0</v>
      </c>
      <c r="AA1562">
        <v>26</v>
      </c>
    </row>
    <row r="1563" spans="1:27" x14ac:dyDescent="0.25">
      <c r="A1563" s="1">
        <v>40337</v>
      </c>
      <c r="B1563">
        <v>12579</v>
      </c>
      <c r="C1563">
        <v>86728</v>
      </c>
      <c r="T1563">
        <v>29</v>
      </c>
      <c r="U1563">
        <v>328</v>
      </c>
      <c r="X1563">
        <v>0</v>
      </c>
      <c r="Y1563">
        <v>19</v>
      </c>
      <c r="Z1563">
        <v>0</v>
      </c>
      <c r="AA1563">
        <v>26</v>
      </c>
    </row>
    <row r="1564" spans="1:27" x14ac:dyDescent="0.25">
      <c r="A1564" s="1">
        <v>40338</v>
      </c>
      <c r="B1564">
        <v>13791</v>
      </c>
      <c r="C1564">
        <v>87337</v>
      </c>
      <c r="T1564">
        <v>30</v>
      </c>
      <c r="U1564">
        <v>346</v>
      </c>
      <c r="X1564">
        <v>1</v>
      </c>
      <c r="Y1564">
        <v>20</v>
      </c>
      <c r="Z1564">
        <v>0</v>
      </c>
      <c r="AA1564">
        <v>26</v>
      </c>
    </row>
    <row r="1565" spans="1:27" x14ac:dyDescent="0.25">
      <c r="A1565" s="1">
        <v>40339</v>
      </c>
      <c r="B1565">
        <v>11805</v>
      </c>
      <c r="C1565">
        <v>87073</v>
      </c>
      <c r="T1565">
        <v>76</v>
      </c>
      <c r="U1565">
        <v>378</v>
      </c>
      <c r="X1565">
        <v>0</v>
      </c>
      <c r="Y1565">
        <v>20</v>
      </c>
      <c r="Z1565">
        <v>0</v>
      </c>
      <c r="AA1565">
        <v>26</v>
      </c>
    </row>
    <row r="1566" spans="1:27" x14ac:dyDescent="0.25">
      <c r="A1566" s="1">
        <v>40340</v>
      </c>
      <c r="B1566">
        <v>8967</v>
      </c>
      <c r="C1566">
        <v>87937</v>
      </c>
      <c r="T1566">
        <v>24</v>
      </c>
      <c r="U1566">
        <v>381</v>
      </c>
      <c r="X1566">
        <v>0</v>
      </c>
      <c r="Y1566">
        <v>20</v>
      </c>
      <c r="Z1566">
        <v>0</v>
      </c>
      <c r="AA1566">
        <v>26</v>
      </c>
    </row>
    <row r="1567" spans="1:27" x14ac:dyDescent="0.25">
      <c r="A1567" s="1">
        <v>40343</v>
      </c>
      <c r="B1567">
        <v>13208</v>
      </c>
      <c r="C1567">
        <v>88366</v>
      </c>
      <c r="T1567">
        <v>50</v>
      </c>
      <c r="U1567">
        <v>374</v>
      </c>
      <c r="X1567">
        <v>1</v>
      </c>
      <c r="Y1567">
        <v>21</v>
      </c>
      <c r="Z1567">
        <v>0</v>
      </c>
      <c r="AA1567">
        <v>26</v>
      </c>
    </row>
    <row r="1568" spans="1:27" x14ac:dyDescent="0.25">
      <c r="A1568" s="1">
        <v>40344</v>
      </c>
      <c r="B1568">
        <v>20634</v>
      </c>
      <c r="C1568">
        <v>90375</v>
      </c>
      <c r="T1568">
        <v>23</v>
      </c>
      <c r="U1568">
        <v>364</v>
      </c>
      <c r="X1568">
        <v>1</v>
      </c>
      <c r="Y1568">
        <v>22</v>
      </c>
      <c r="Z1568">
        <v>0</v>
      </c>
      <c r="AA1568">
        <v>26</v>
      </c>
    </row>
    <row r="1569" spans="1:27" x14ac:dyDescent="0.25">
      <c r="A1569" s="1">
        <v>40345</v>
      </c>
      <c r="B1569">
        <v>8084</v>
      </c>
      <c r="C1569">
        <v>80229</v>
      </c>
      <c r="T1569">
        <v>31</v>
      </c>
      <c r="U1569">
        <v>367</v>
      </c>
      <c r="X1569">
        <v>0</v>
      </c>
      <c r="Y1569">
        <v>22</v>
      </c>
      <c r="Z1569">
        <v>0</v>
      </c>
      <c r="AA1569">
        <v>26</v>
      </c>
    </row>
    <row r="1570" spans="1:27" x14ac:dyDescent="0.25">
      <c r="A1570" s="1">
        <v>40346</v>
      </c>
      <c r="B1570">
        <v>11491</v>
      </c>
      <c r="C1570">
        <v>66340</v>
      </c>
      <c r="T1570">
        <v>12</v>
      </c>
      <c r="U1570">
        <v>87</v>
      </c>
      <c r="X1570">
        <v>2</v>
      </c>
      <c r="Y1570">
        <v>24</v>
      </c>
      <c r="Z1570">
        <v>0</v>
      </c>
      <c r="AA1570">
        <v>26</v>
      </c>
    </row>
    <row r="1571" spans="1:27" x14ac:dyDescent="0.25">
      <c r="A1571" s="1">
        <v>40347</v>
      </c>
      <c r="B1571">
        <v>10311</v>
      </c>
      <c r="C1571">
        <v>68679</v>
      </c>
      <c r="T1571">
        <v>7</v>
      </c>
      <c r="U1571">
        <v>90</v>
      </c>
      <c r="X1571">
        <v>1</v>
      </c>
      <c r="Y1571">
        <v>25</v>
      </c>
      <c r="Z1571">
        <v>0</v>
      </c>
      <c r="AA1571">
        <v>26</v>
      </c>
    </row>
    <row r="1572" spans="1:27" x14ac:dyDescent="0.25">
      <c r="A1572" s="1">
        <v>40350</v>
      </c>
      <c r="B1572">
        <v>8065</v>
      </c>
      <c r="C1572">
        <v>70601</v>
      </c>
      <c r="T1572">
        <v>33</v>
      </c>
      <c r="U1572">
        <v>92</v>
      </c>
      <c r="X1572">
        <v>0</v>
      </c>
      <c r="Y1572">
        <v>15</v>
      </c>
      <c r="Z1572">
        <v>0</v>
      </c>
      <c r="AA1572">
        <v>26</v>
      </c>
    </row>
    <row r="1573" spans="1:27" x14ac:dyDescent="0.25">
      <c r="A1573" s="1">
        <v>40351</v>
      </c>
      <c r="B1573">
        <v>9274</v>
      </c>
      <c r="C1573">
        <v>70890</v>
      </c>
      <c r="T1573">
        <v>28</v>
      </c>
      <c r="U1573">
        <v>97</v>
      </c>
      <c r="X1573">
        <v>0</v>
      </c>
      <c r="Y1573">
        <v>15</v>
      </c>
      <c r="Z1573">
        <v>0</v>
      </c>
      <c r="AA1573">
        <v>26</v>
      </c>
    </row>
    <row r="1574" spans="1:27" x14ac:dyDescent="0.25">
      <c r="A1574" s="1">
        <v>40352</v>
      </c>
      <c r="B1574">
        <v>8479</v>
      </c>
      <c r="C1574">
        <v>71110</v>
      </c>
      <c r="T1574">
        <v>40</v>
      </c>
      <c r="U1574">
        <v>98</v>
      </c>
      <c r="X1574">
        <v>1</v>
      </c>
      <c r="Y1574">
        <v>16</v>
      </c>
      <c r="Z1574">
        <v>0</v>
      </c>
      <c r="AA1574">
        <v>26</v>
      </c>
    </row>
    <row r="1575" spans="1:27" x14ac:dyDescent="0.25">
      <c r="A1575" s="1">
        <v>40353</v>
      </c>
      <c r="B1575">
        <v>9814</v>
      </c>
      <c r="C1575">
        <v>72480</v>
      </c>
      <c r="T1575">
        <v>48</v>
      </c>
      <c r="U1575">
        <v>109</v>
      </c>
      <c r="X1575">
        <v>0</v>
      </c>
      <c r="Y1575">
        <v>16</v>
      </c>
      <c r="Z1575">
        <v>0</v>
      </c>
      <c r="AA1575">
        <v>26</v>
      </c>
    </row>
    <row r="1576" spans="1:27" x14ac:dyDescent="0.25">
      <c r="A1576" s="1">
        <v>40354</v>
      </c>
      <c r="B1576">
        <v>8803</v>
      </c>
      <c r="C1576">
        <v>73153</v>
      </c>
      <c r="T1576">
        <v>6</v>
      </c>
      <c r="U1576">
        <v>100</v>
      </c>
      <c r="X1576">
        <v>0</v>
      </c>
      <c r="Y1576">
        <v>16</v>
      </c>
      <c r="Z1576">
        <v>0</v>
      </c>
      <c r="AA1576">
        <v>26</v>
      </c>
    </row>
    <row r="1577" spans="1:27" x14ac:dyDescent="0.25">
      <c r="A1577" s="1">
        <v>40357</v>
      </c>
      <c r="B1577">
        <v>15026</v>
      </c>
      <c r="C1577">
        <v>72538</v>
      </c>
      <c r="T1577">
        <v>8</v>
      </c>
      <c r="U1577">
        <v>98</v>
      </c>
      <c r="X1577">
        <v>0</v>
      </c>
      <c r="Y1577">
        <v>16</v>
      </c>
      <c r="Z1577">
        <v>0</v>
      </c>
      <c r="AA1577">
        <v>26</v>
      </c>
    </row>
    <row r="1578" spans="1:27" x14ac:dyDescent="0.25">
      <c r="A1578" s="1">
        <v>40358</v>
      </c>
      <c r="B1578">
        <v>19414</v>
      </c>
      <c r="C1578">
        <v>75447</v>
      </c>
      <c r="T1578">
        <v>124</v>
      </c>
      <c r="U1578">
        <v>203</v>
      </c>
      <c r="X1578">
        <v>1</v>
      </c>
      <c r="Y1578">
        <v>17</v>
      </c>
      <c r="Z1578">
        <v>0</v>
      </c>
      <c r="AA1578">
        <v>26</v>
      </c>
    </row>
    <row r="1579" spans="1:27" x14ac:dyDescent="0.25">
      <c r="A1579" s="1">
        <v>40359</v>
      </c>
      <c r="B1579">
        <v>15662</v>
      </c>
      <c r="C1579">
        <v>73620</v>
      </c>
      <c r="T1579">
        <v>36</v>
      </c>
      <c r="U1579">
        <v>179</v>
      </c>
      <c r="X1579">
        <v>1</v>
      </c>
      <c r="Y1579">
        <v>18</v>
      </c>
      <c r="Z1579">
        <v>0</v>
      </c>
      <c r="AA1579">
        <v>26</v>
      </c>
    </row>
    <row r="1580" spans="1:27" x14ac:dyDescent="0.25">
      <c r="A1580" s="1">
        <v>40360</v>
      </c>
      <c r="B1580">
        <v>16696</v>
      </c>
      <c r="C1580">
        <v>73857</v>
      </c>
      <c r="T1580">
        <v>41</v>
      </c>
      <c r="U1580">
        <v>186</v>
      </c>
      <c r="X1580">
        <v>1</v>
      </c>
      <c r="Y1580">
        <v>17</v>
      </c>
      <c r="Z1580">
        <v>0</v>
      </c>
      <c r="AA1580">
        <v>26</v>
      </c>
    </row>
    <row r="1581" spans="1:27" x14ac:dyDescent="0.25">
      <c r="A1581" s="1">
        <v>40361</v>
      </c>
      <c r="B1581">
        <v>10717</v>
      </c>
      <c r="C1581">
        <v>74276</v>
      </c>
      <c r="T1581">
        <v>16</v>
      </c>
      <c r="U1581">
        <v>166</v>
      </c>
      <c r="X1581">
        <v>0</v>
      </c>
      <c r="Y1581">
        <v>17</v>
      </c>
      <c r="Z1581">
        <v>0</v>
      </c>
      <c r="AA1581">
        <v>26</v>
      </c>
    </row>
    <row r="1582" spans="1:27" x14ac:dyDescent="0.25">
      <c r="A1582" s="1">
        <v>40365</v>
      </c>
      <c r="B1582">
        <v>13629</v>
      </c>
      <c r="C1582">
        <v>76674</v>
      </c>
      <c r="T1582">
        <v>49</v>
      </c>
      <c r="U1582">
        <v>169</v>
      </c>
      <c r="X1582">
        <v>0</v>
      </c>
      <c r="Y1582">
        <v>17</v>
      </c>
      <c r="Z1582">
        <v>0</v>
      </c>
      <c r="AA1582">
        <v>26</v>
      </c>
    </row>
    <row r="1583" spans="1:27" x14ac:dyDescent="0.25">
      <c r="A1583" s="1">
        <v>40366</v>
      </c>
      <c r="B1583">
        <v>13760</v>
      </c>
      <c r="C1583">
        <v>77981</v>
      </c>
      <c r="T1583">
        <v>25</v>
      </c>
      <c r="U1583">
        <v>165</v>
      </c>
      <c r="X1583">
        <v>0</v>
      </c>
      <c r="Y1583">
        <v>17</v>
      </c>
      <c r="Z1583">
        <v>0</v>
      </c>
      <c r="AA1583">
        <v>26</v>
      </c>
    </row>
    <row r="1584" spans="1:27" x14ac:dyDescent="0.25">
      <c r="A1584" s="1">
        <v>40367</v>
      </c>
      <c r="B1584">
        <v>12892</v>
      </c>
      <c r="C1584">
        <v>82371</v>
      </c>
      <c r="T1584">
        <v>25</v>
      </c>
      <c r="U1584">
        <v>146</v>
      </c>
      <c r="X1584">
        <v>0</v>
      </c>
      <c r="Y1584">
        <v>17</v>
      </c>
      <c r="Z1584">
        <v>0</v>
      </c>
      <c r="AA1584">
        <v>26</v>
      </c>
    </row>
    <row r="1585" spans="1:27" x14ac:dyDescent="0.25">
      <c r="A1585" s="1">
        <v>40368</v>
      </c>
      <c r="B1585">
        <v>9103</v>
      </c>
      <c r="C1585">
        <v>82768</v>
      </c>
      <c r="T1585">
        <v>23</v>
      </c>
      <c r="U1585">
        <v>154</v>
      </c>
      <c r="X1585">
        <v>0</v>
      </c>
      <c r="Y1585">
        <v>17</v>
      </c>
      <c r="Z1585">
        <v>0</v>
      </c>
      <c r="AA1585">
        <v>26</v>
      </c>
    </row>
    <row r="1586" spans="1:27" x14ac:dyDescent="0.25">
      <c r="A1586" s="1">
        <v>40371</v>
      </c>
      <c r="B1586">
        <v>16849</v>
      </c>
      <c r="C1586">
        <v>84636</v>
      </c>
      <c r="T1586">
        <v>28</v>
      </c>
      <c r="U1586">
        <v>155</v>
      </c>
      <c r="X1586">
        <v>0</v>
      </c>
      <c r="Y1586">
        <v>17</v>
      </c>
      <c r="Z1586">
        <v>0</v>
      </c>
      <c r="AA1586">
        <v>26</v>
      </c>
    </row>
    <row r="1587" spans="1:27" x14ac:dyDescent="0.25">
      <c r="A1587" s="1">
        <v>40372</v>
      </c>
      <c r="B1587">
        <v>9988</v>
      </c>
      <c r="C1587">
        <v>86615</v>
      </c>
      <c r="T1587">
        <v>21</v>
      </c>
      <c r="U1587">
        <v>156</v>
      </c>
      <c r="X1587">
        <v>0</v>
      </c>
      <c r="Y1587">
        <v>17</v>
      </c>
      <c r="Z1587">
        <v>0</v>
      </c>
      <c r="AA1587">
        <v>26</v>
      </c>
    </row>
    <row r="1588" spans="1:27" x14ac:dyDescent="0.25">
      <c r="A1588" s="1">
        <v>40373</v>
      </c>
      <c r="B1588">
        <v>12327</v>
      </c>
      <c r="C1588">
        <v>87832</v>
      </c>
      <c r="T1588">
        <v>20</v>
      </c>
      <c r="U1588">
        <v>156</v>
      </c>
      <c r="X1588">
        <v>0</v>
      </c>
      <c r="Y1588">
        <v>17</v>
      </c>
      <c r="Z1588">
        <v>0</v>
      </c>
      <c r="AA1588">
        <v>26</v>
      </c>
    </row>
    <row r="1589" spans="1:27" x14ac:dyDescent="0.25">
      <c r="A1589" s="1">
        <v>40374</v>
      </c>
      <c r="B1589">
        <v>11210</v>
      </c>
      <c r="C1589">
        <v>89053</v>
      </c>
      <c r="T1589">
        <v>36</v>
      </c>
      <c r="U1589">
        <v>156</v>
      </c>
      <c r="X1589">
        <v>0</v>
      </c>
      <c r="Y1589">
        <v>17</v>
      </c>
      <c r="Z1589">
        <v>0</v>
      </c>
      <c r="AA1589">
        <v>26</v>
      </c>
    </row>
    <row r="1590" spans="1:27" x14ac:dyDescent="0.25">
      <c r="A1590" s="1">
        <v>40375</v>
      </c>
      <c r="B1590">
        <v>14064</v>
      </c>
      <c r="C1590">
        <v>91823</v>
      </c>
      <c r="T1590">
        <v>47</v>
      </c>
      <c r="U1590">
        <v>176</v>
      </c>
      <c r="X1590">
        <v>0</v>
      </c>
      <c r="Y1590">
        <v>17</v>
      </c>
      <c r="Z1590">
        <v>0</v>
      </c>
      <c r="AA1590">
        <v>26</v>
      </c>
    </row>
    <row r="1591" spans="1:27" x14ac:dyDescent="0.25">
      <c r="A1591" s="1">
        <v>40378</v>
      </c>
      <c r="B1591">
        <v>14218</v>
      </c>
      <c r="C1591">
        <v>92779</v>
      </c>
      <c r="T1591">
        <v>35</v>
      </c>
      <c r="U1591">
        <v>175</v>
      </c>
      <c r="X1591">
        <v>0</v>
      </c>
      <c r="Y1591">
        <v>17</v>
      </c>
      <c r="Z1591">
        <v>0</v>
      </c>
      <c r="AA1591">
        <v>26</v>
      </c>
    </row>
    <row r="1592" spans="1:27" x14ac:dyDescent="0.25">
      <c r="A1592" s="1">
        <v>40379</v>
      </c>
      <c r="B1592">
        <v>18629</v>
      </c>
      <c r="C1592">
        <v>96183</v>
      </c>
      <c r="T1592">
        <v>47</v>
      </c>
      <c r="U1592">
        <v>172</v>
      </c>
      <c r="X1592">
        <v>7</v>
      </c>
      <c r="Y1592">
        <v>24</v>
      </c>
      <c r="Z1592">
        <v>0</v>
      </c>
      <c r="AA1592">
        <v>26</v>
      </c>
    </row>
    <row r="1593" spans="1:27" x14ac:dyDescent="0.25">
      <c r="A1593" s="1">
        <v>40380</v>
      </c>
      <c r="B1593">
        <v>12097</v>
      </c>
      <c r="C1593">
        <v>94026</v>
      </c>
      <c r="T1593">
        <v>20</v>
      </c>
      <c r="U1593">
        <v>156</v>
      </c>
      <c r="X1593">
        <v>0</v>
      </c>
      <c r="Y1593">
        <v>24</v>
      </c>
      <c r="Z1593">
        <v>0</v>
      </c>
      <c r="AA1593">
        <v>26</v>
      </c>
    </row>
    <row r="1594" spans="1:27" x14ac:dyDescent="0.25">
      <c r="A1594" s="1">
        <v>40381</v>
      </c>
      <c r="B1594">
        <v>18975</v>
      </c>
      <c r="C1594">
        <v>81237</v>
      </c>
      <c r="T1594">
        <v>38</v>
      </c>
      <c r="U1594">
        <v>86</v>
      </c>
      <c r="X1594">
        <v>0</v>
      </c>
      <c r="Y1594">
        <v>24</v>
      </c>
      <c r="Z1594">
        <v>0</v>
      </c>
      <c r="AA1594">
        <v>26</v>
      </c>
    </row>
    <row r="1595" spans="1:27" x14ac:dyDescent="0.25">
      <c r="A1595" s="1">
        <v>40382</v>
      </c>
      <c r="B1595">
        <v>9926</v>
      </c>
      <c r="C1595">
        <v>82512</v>
      </c>
      <c r="T1595">
        <v>20</v>
      </c>
      <c r="U1595">
        <v>84</v>
      </c>
      <c r="X1595">
        <v>0</v>
      </c>
      <c r="Y1595">
        <v>24</v>
      </c>
      <c r="Z1595">
        <v>0</v>
      </c>
      <c r="AA1595">
        <v>26</v>
      </c>
    </row>
    <row r="1596" spans="1:27" x14ac:dyDescent="0.25">
      <c r="A1596" s="1">
        <v>40385</v>
      </c>
      <c r="B1596">
        <v>9064</v>
      </c>
      <c r="C1596">
        <v>83614</v>
      </c>
      <c r="T1596">
        <v>24</v>
      </c>
      <c r="U1596">
        <v>98</v>
      </c>
      <c r="X1596">
        <v>0</v>
      </c>
      <c r="Y1596">
        <v>24</v>
      </c>
      <c r="Z1596">
        <v>0</v>
      </c>
      <c r="AA1596">
        <v>26</v>
      </c>
    </row>
    <row r="1597" spans="1:27" x14ac:dyDescent="0.25">
      <c r="A1597" s="1">
        <v>40386</v>
      </c>
      <c r="B1597">
        <v>11627</v>
      </c>
      <c r="C1597">
        <v>84826</v>
      </c>
      <c r="T1597">
        <v>13</v>
      </c>
      <c r="U1597">
        <v>97</v>
      </c>
      <c r="X1597">
        <v>0</v>
      </c>
      <c r="Y1597">
        <v>24</v>
      </c>
      <c r="Z1597">
        <v>0</v>
      </c>
      <c r="AA1597">
        <v>26</v>
      </c>
    </row>
    <row r="1598" spans="1:27" x14ac:dyDescent="0.25">
      <c r="A1598" s="1">
        <v>40387</v>
      </c>
      <c r="B1598">
        <v>11295</v>
      </c>
      <c r="C1598">
        <v>87331</v>
      </c>
      <c r="T1598">
        <v>18</v>
      </c>
      <c r="U1598">
        <v>91</v>
      </c>
      <c r="X1598">
        <v>0</v>
      </c>
      <c r="Y1598">
        <v>24</v>
      </c>
      <c r="Z1598">
        <v>0</v>
      </c>
      <c r="AA1598">
        <v>26</v>
      </c>
    </row>
    <row r="1599" spans="1:27" x14ac:dyDescent="0.25">
      <c r="A1599" s="1">
        <v>40388</v>
      </c>
      <c r="B1599">
        <v>13473</v>
      </c>
      <c r="C1599">
        <v>89725</v>
      </c>
      <c r="T1599">
        <v>60</v>
      </c>
      <c r="U1599">
        <v>126</v>
      </c>
      <c r="X1599">
        <v>0</v>
      </c>
      <c r="Y1599">
        <v>24</v>
      </c>
      <c r="Z1599">
        <v>0</v>
      </c>
      <c r="AA1599">
        <v>26</v>
      </c>
    </row>
    <row r="1600" spans="1:27" x14ac:dyDescent="0.25">
      <c r="A1600" s="1">
        <v>40389</v>
      </c>
      <c r="B1600">
        <v>8835</v>
      </c>
      <c r="C1600">
        <v>90261</v>
      </c>
      <c r="T1600">
        <v>28</v>
      </c>
      <c r="U1600">
        <v>138</v>
      </c>
      <c r="X1600">
        <v>0</v>
      </c>
      <c r="Y1600">
        <v>24</v>
      </c>
      <c r="Z1600">
        <v>0</v>
      </c>
      <c r="AA1600">
        <v>26</v>
      </c>
    </row>
    <row r="1601" spans="1:27" x14ac:dyDescent="0.25">
      <c r="A1601" s="1">
        <v>40392</v>
      </c>
      <c r="B1601">
        <v>9815</v>
      </c>
      <c r="C1601">
        <v>92620</v>
      </c>
      <c r="T1601">
        <v>42</v>
      </c>
      <c r="U1601">
        <v>159</v>
      </c>
      <c r="X1601">
        <v>0</v>
      </c>
      <c r="Y1601">
        <v>24</v>
      </c>
      <c r="Z1601">
        <v>0</v>
      </c>
      <c r="AA1601">
        <v>26</v>
      </c>
    </row>
    <row r="1602" spans="1:27" x14ac:dyDescent="0.25">
      <c r="A1602" s="1">
        <v>40393</v>
      </c>
      <c r="B1602">
        <v>8930</v>
      </c>
      <c r="C1602">
        <v>93493</v>
      </c>
      <c r="T1602">
        <v>21</v>
      </c>
      <c r="U1602">
        <v>168</v>
      </c>
      <c r="X1602">
        <v>0</v>
      </c>
      <c r="Y1602">
        <v>24</v>
      </c>
      <c r="Z1602">
        <v>0</v>
      </c>
      <c r="AA1602">
        <v>26</v>
      </c>
    </row>
    <row r="1603" spans="1:27" x14ac:dyDescent="0.25">
      <c r="A1603" s="1">
        <v>40394</v>
      </c>
      <c r="B1603">
        <v>9941</v>
      </c>
      <c r="C1603">
        <v>94489</v>
      </c>
      <c r="T1603">
        <v>5</v>
      </c>
      <c r="U1603">
        <v>154</v>
      </c>
      <c r="X1603">
        <v>0</v>
      </c>
      <c r="Y1603">
        <v>24</v>
      </c>
      <c r="Z1603">
        <v>0</v>
      </c>
      <c r="AA1603">
        <v>26</v>
      </c>
    </row>
    <row r="1604" spans="1:27" x14ac:dyDescent="0.25">
      <c r="A1604" s="1">
        <v>40395</v>
      </c>
      <c r="B1604">
        <v>11312</v>
      </c>
      <c r="C1604">
        <v>96071</v>
      </c>
      <c r="T1604">
        <v>4</v>
      </c>
      <c r="U1604">
        <v>154</v>
      </c>
      <c r="X1604">
        <v>0</v>
      </c>
      <c r="Y1604">
        <v>24</v>
      </c>
      <c r="Z1604">
        <v>0</v>
      </c>
      <c r="AA1604">
        <v>26</v>
      </c>
    </row>
    <row r="1605" spans="1:27" x14ac:dyDescent="0.25">
      <c r="A1605" s="1">
        <v>40396</v>
      </c>
      <c r="B1605">
        <v>12631</v>
      </c>
      <c r="C1605">
        <v>96347</v>
      </c>
      <c r="T1605">
        <v>32</v>
      </c>
      <c r="U1605">
        <v>171</v>
      </c>
      <c r="X1605">
        <v>0</v>
      </c>
      <c r="Y1605">
        <v>24</v>
      </c>
      <c r="Z1605">
        <v>0</v>
      </c>
      <c r="AA1605">
        <v>26</v>
      </c>
    </row>
    <row r="1606" spans="1:27" x14ac:dyDescent="0.25">
      <c r="A1606" s="1">
        <v>40399</v>
      </c>
      <c r="B1606">
        <v>12322</v>
      </c>
      <c r="C1606">
        <v>100973</v>
      </c>
      <c r="T1606">
        <v>11</v>
      </c>
      <c r="U1606">
        <v>176</v>
      </c>
      <c r="X1606">
        <v>0</v>
      </c>
      <c r="Y1606">
        <v>24</v>
      </c>
      <c r="Z1606">
        <v>0</v>
      </c>
      <c r="AA1606">
        <v>26</v>
      </c>
    </row>
    <row r="1607" spans="1:27" x14ac:dyDescent="0.25">
      <c r="A1607" s="1">
        <v>40400</v>
      </c>
      <c r="B1607">
        <v>16490</v>
      </c>
      <c r="C1607">
        <v>100370</v>
      </c>
      <c r="T1607">
        <v>13</v>
      </c>
      <c r="U1607">
        <v>174</v>
      </c>
      <c r="X1607">
        <v>0</v>
      </c>
      <c r="Y1607">
        <v>24</v>
      </c>
      <c r="Z1607">
        <v>0</v>
      </c>
      <c r="AA1607">
        <v>26</v>
      </c>
    </row>
    <row r="1608" spans="1:27" x14ac:dyDescent="0.25">
      <c r="A1608" s="1">
        <v>40401</v>
      </c>
      <c r="B1608">
        <v>14943</v>
      </c>
      <c r="C1608">
        <v>103918</v>
      </c>
      <c r="T1608">
        <v>49</v>
      </c>
      <c r="U1608">
        <v>188</v>
      </c>
      <c r="X1608">
        <v>0</v>
      </c>
      <c r="Y1608">
        <v>24</v>
      </c>
      <c r="Z1608">
        <v>0</v>
      </c>
      <c r="AA1608">
        <v>26</v>
      </c>
    </row>
    <row r="1609" spans="1:27" x14ac:dyDescent="0.25">
      <c r="A1609" s="1">
        <v>40402</v>
      </c>
      <c r="B1609">
        <v>12546</v>
      </c>
      <c r="C1609">
        <v>105413</v>
      </c>
      <c r="T1609">
        <v>21</v>
      </c>
      <c r="U1609">
        <v>178</v>
      </c>
      <c r="X1609">
        <v>0</v>
      </c>
      <c r="Y1609">
        <v>24</v>
      </c>
      <c r="Z1609">
        <v>0</v>
      </c>
      <c r="AA1609">
        <v>26</v>
      </c>
    </row>
    <row r="1610" spans="1:27" x14ac:dyDescent="0.25">
      <c r="A1610" s="1">
        <v>40403</v>
      </c>
      <c r="B1610">
        <v>11453</v>
      </c>
      <c r="C1610">
        <v>106530</v>
      </c>
      <c r="T1610">
        <v>11</v>
      </c>
      <c r="U1610">
        <v>169</v>
      </c>
      <c r="X1610">
        <v>0</v>
      </c>
      <c r="Y1610">
        <v>24</v>
      </c>
      <c r="Z1610">
        <v>0</v>
      </c>
      <c r="AA1610">
        <v>26</v>
      </c>
    </row>
    <row r="1611" spans="1:27" x14ac:dyDescent="0.25">
      <c r="A1611" s="1">
        <v>40406</v>
      </c>
      <c r="B1611">
        <v>14070</v>
      </c>
      <c r="C1611">
        <v>105959</v>
      </c>
      <c r="T1611">
        <v>12</v>
      </c>
      <c r="U1611">
        <v>170</v>
      </c>
      <c r="X1611">
        <v>0</v>
      </c>
      <c r="Y1611">
        <v>24</v>
      </c>
      <c r="Z1611">
        <v>0</v>
      </c>
      <c r="AA1611">
        <v>26</v>
      </c>
    </row>
    <row r="1612" spans="1:27" x14ac:dyDescent="0.25">
      <c r="A1612" s="1">
        <v>40407</v>
      </c>
      <c r="B1612">
        <v>16263</v>
      </c>
      <c r="C1612">
        <v>105469</v>
      </c>
      <c r="T1612">
        <v>16</v>
      </c>
      <c r="U1612">
        <v>176</v>
      </c>
      <c r="X1612">
        <v>0</v>
      </c>
      <c r="Y1612">
        <v>24</v>
      </c>
      <c r="Z1612">
        <v>0</v>
      </c>
      <c r="AA1612">
        <v>26</v>
      </c>
    </row>
    <row r="1613" spans="1:27" x14ac:dyDescent="0.25">
      <c r="A1613" s="1">
        <v>40408</v>
      </c>
      <c r="B1613">
        <v>11524</v>
      </c>
      <c r="C1613">
        <v>105203</v>
      </c>
      <c r="T1613">
        <v>10</v>
      </c>
      <c r="U1613">
        <v>171</v>
      </c>
      <c r="X1613">
        <v>0</v>
      </c>
      <c r="Y1613">
        <v>24</v>
      </c>
      <c r="Z1613">
        <v>0</v>
      </c>
      <c r="AA1613">
        <v>26</v>
      </c>
    </row>
    <row r="1614" spans="1:27" x14ac:dyDescent="0.25">
      <c r="A1614" s="1">
        <v>40409</v>
      </c>
      <c r="B1614">
        <v>11687</v>
      </c>
      <c r="C1614">
        <v>92840</v>
      </c>
      <c r="T1614">
        <v>23</v>
      </c>
      <c r="U1614">
        <v>108</v>
      </c>
      <c r="X1614">
        <v>0</v>
      </c>
      <c r="Y1614">
        <v>24</v>
      </c>
      <c r="Z1614">
        <v>0</v>
      </c>
      <c r="AA1614">
        <v>26</v>
      </c>
    </row>
    <row r="1615" spans="1:27" x14ac:dyDescent="0.25">
      <c r="A1615" s="1">
        <v>40410</v>
      </c>
      <c r="B1615">
        <v>12291</v>
      </c>
      <c r="C1615">
        <v>93433</v>
      </c>
      <c r="T1615">
        <v>5</v>
      </c>
      <c r="U1615">
        <v>110</v>
      </c>
      <c r="X1615">
        <v>0</v>
      </c>
      <c r="Y1615">
        <v>24</v>
      </c>
      <c r="Z1615">
        <v>0</v>
      </c>
      <c r="AA1615">
        <v>26</v>
      </c>
    </row>
    <row r="1616" spans="1:27" x14ac:dyDescent="0.25">
      <c r="A1616" s="1">
        <v>40413</v>
      </c>
      <c r="B1616">
        <v>12626</v>
      </c>
      <c r="C1616">
        <v>92072</v>
      </c>
      <c r="T1616">
        <v>30</v>
      </c>
      <c r="U1616">
        <v>115</v>
      </c>
      <c r="X1616">
        <v>0</v>
      </c>
      <c r="Y1616">
        <v>24</v>
      </c>
      <c r="Z1616">
        <v>0</v>
      </c>
      <c r="AA1616">
        <v>26</v>
      </c>
    </row>
    <row r="1617" spans="1:27" x14ac:dyDescent="0.25">
      <c r="A1617" s="1">
        <v>40414</v>
      </c>
      <c r="B1617">
        <v>16372</v>
      </c>
      <c r="C1617">
        <v>95220</v>
      </c>
      <c r="T1617">
        <v>53</v>
      </c>
      <c r="U1617">
        <v>140</v>
      </c>
      <c r="X1617">
        <v>0</v>
      </c>
      <c r="Y1617">
        <v>24</v>
      </c>
      <c r="Z1617">
        <v>0</v>
      </c>
      <c r="AA1617">
        <v>26</v>
      </c>
    </row>
    <row r="1618" spans="1:27" x14ac:dyDescent="0.25">
      <c r="A1618" s="1">
        <v>40415</v>
      </c>
      <c r="B1618">
        <v>14919</v>
      </c>
      <c r="C1618">
        <v>93779</v>
      </c>
      <c r="T1618">
        <v>49</v>
      </c>
      <c r="U1618">
        <v>154</v>
      </c>
      <c r="X1618">
        <v>2</v>
      </c>
      <c r="Y1618">
        <v>22</v>
      </c>
      <c r="Z1618">
        <v>0</v>
      </c>
      <c r="AA1618">
        <v>26</v>
      </c>
    </row>
    <row r="1619" spans="1:27" x14ac:dyDescent="0.25">
      <c r="A1619" s="1">
        <v>40416</v>
      </c>
      <c r="B1619">
        <v>19446</v>
      </c>
      <c r="C1619">
        <v>94020</v>
      </c>
      <c r="T1619">
        <v>29</v>
      </c>
      <c r="U1619">
        <v>154</v>
      </c>
      <c r="X1619">
        <v>0</v>
      </c>
      <c r="Y1619">
        <v>22</v>
      </c>
      <c r="Z1619">
        <v>0</v>
      </c>
      <c r="AA1619">
        <v>26</v>
      </c>
    </row>
    <row r="1620" spans="1:27" x14ac:dyDescent="0.25">
      <c r="A1620" s="1">
        <v>40417</v>
      </c>
      <c r="B1620">
        <v>13997</v>
      </c>
      <c r="C1620">
        <v>95086</v>
      </c>
      <c r="T1620">
        <v>35</v>
      </c>
      <c r="U1620">
        <v>142</v>
      </c>
      <c r="X1620">
        <v>0</v>
      </c>
      <c r="Y1620">
        <v>22</v>
      </c>
      <c r="Z1620">
        <v>0</v>
      </c>
      <c r="AA1620">
        <v>26</v>
      </c>
    </row>
    <row r="1621" spans="1:27" x14ac:dyDescent="0.25">
      <c r="A1621" s="1">
        <v>40420</v>
      </c>
      <c r="B1621">
        <v>11131</v>
      </c>
      <c r="C1621">
        <v>95793</v>
      </c>
      <c r="T1621">
        <v>22</v>
      </c>
      <c r="U1621">
        <v>154</v>
      </c>
      <c r="X1621">
        <v>0</v>
      </c>
      <c r="Y1621">
        <v>22</v>
      </c>
      <c r="Z1621">
        <v>0</v>
      </c>
      <c r="AA1621">
        <v>26</v>
      </c>
    </row>
    <row r="1622" spans="1:27" x14ac:dyDescent="0.25">
      <c r="A1622" s="1">
        <v>40421</v>
      </c>
      <c r="B1622">
        <v>16286</v>
      </c>
      <c r="C1622">
        <v>99473</v>
      </c>
      <c r="T1622">
        <v>43</v>
      </c>
      <c r="U1622">
        <v>143</v>
      </c>
      <c r="X1622">
        <v>0</v>
      </c>
      <c r="Y1622">
        <v>22</v>
      </c>
      <c r="Z1622">
        <v>0</v>
      </c>
      <c r="AA1622">
        <v>26</v>
      </c>
    </row>
    <row r="1623" spans="1:27" x14ac:dyDescent="0.25">
      <c r="A1623" s="1">
        <v>40422</v>
      </c>
      <c r="B1623">
        <v>17060</v>
      </c>
      <c r="C1623">
        <v>101712</v>
      </c>
      <c r="T1623">
        <v>101</v>
      </c>
      <c r="U1623">
        <v>117</v>
      </c>
      <c r="X1623">
        <v>0</v>
      </c>
      <c r="Y1623">
        <v>22</v>
      </c>
      <c r="Z1623">
        <v>0</v>
      </c>
      <c r="AA1623">
        <v>26</v>
      </c>
    </row>
    <row r="1624" spans="1:27" x14ac:dyDescent="0.25">
      <c r="A1624" s="1">
        <v>40423</v>
      </c>
      <c r="B1624">
        <v>13886</v>
      </c>
      <c r="C1624">
        <v>105198</v>
      </c>
      <c r="T1624">
        <v>30</v>
      </c>
      <c r="U1624">
        <v>106</v>
      </c>
      <c r="X1624">
        <v>0</v>
      </c>
      <c r="Y1624">
        <v>22</v>
      </c>
      <c r="Z1624">
        <v>0</v>
      </c>
      <c r="AA1624">
        <v>26</v>
      </c>
    </row>
    <row r="1625" spans="1:27" x14ac:dyDescent="0.25">
      <c r="A1625" s="1">
        <v>40424</v>
      </c>
      <c r="B1625">
        <v>21953</v>
      </c>
      <c r="C1625">
        <v>110021</v>
      </c>
      <c r="T1625">
        <v>42</v>
      </c>
      <c r="U1625">
        <v>104</v>
      </c>
      <c r="X1625">
        <v>0</v>
      </c>
      <c r="Y1625">
        <v>22</v>
      </c>
      <c r="Z1625">
        <v>0</v>
      </c>
      <c r="AA1625">
        <v>26</v>
      </c>
    </row>
    <row r="1626" spans="1:27" x14ac:dyDescent="0.25">
      <c r="A1626" s="1">
        <v>40428</v>
      </c>
      <c r="B1626">
        <v>19400</v>
      </c>
      <c r="C1626">
        <v>109296</v>
      </c>
      <c r="T1626">
        <v>20</v>
      </c>
      <c r="U1626">
        <v>112</v>
      </c>
      <c r="X1626">
        <v>0</v>
      </c>
      <c r="Y1626">
        <v>22</v>
      </c>
      <c r="Z1626">
        <v>0</v>
      </c>
      <c r="AA1626">
        <v>26</v>
      </c>
    </row>
    <row r="1627" spans="1:27" x14ac:dyDescent="0.25">
      <c r="A1627" s="1">
        <v>40429</v>
      </c>
      <c r="B1627">
        <v>13221</v>
      </c>
      <c r="C1627">
        <v>109384</v>
      </c>
      <c r="T1627">
        <v>11</v>
      </c>
      <c r="U1627">
        <v>117</v>
      </c>
      <c r="X1627">
        <v>0</v>
      </c>
      <c r="Y1627">
        <v>22</v>
      </c>
      <c r="Z1627">
        <v>0</v>
      </c>
      <c r="AA1627">
        <v>26</v>
      </c>
    </row>
    <row r="1628" spans="1:27" x14ac:dyDescent="0.25">
      <c r="A1628" s="1">
        <v>40430</v>
      </c>
      <c r="B1628">
        <v>26597</v>
      </c>
      <c r="C1628">
        <v>115557</v>
      </c>
      <c r="T1628">
        <v>9</v>
      </c>
      <c r="U1628">
        <v>120</v>
      </c>
      <c r="X1628">
        <v>0</v>
      </c>
      <c r="Y1628">
        <v>22</v>
      </c>
      <c r="Z1628">
        <v>0</v>
      </c>
      <c r="AA1628">
        <v>26</v>
      </c>
    </row>
    <row r="1629" spans="1:27" x14ac:dyDescent="0.25">
      <c r="A1629" s="1">
        <v>40431</v>
      </c>
      <c r="B1629">
        <v>21337</v>
      </c>
      <c r="C1629">
        <v>119413</v>
      </c>
      <c r="T1629">
        <v>12</v>
      </c>
      <c r="U1629">
        <v>113</v>
      </c>
      <c r="X1629">
        <v>0</v>
      </c>
      <c r="Y1629">
        <v>22</v>
      </c>
      <c r="Z1629">
        <v>0</v>
      </c>
      <c r="AA1629">
        <v>26</v>
      </c>
    </row>
    <row r="1630" spans="1:27" x14ac:dyDescent="0.25">
      <c r="A1630" s="1">
        <v>40434</v>
      </c>
      <c r="B1630">
        <v>24742</v>
      </c>
      <c r="C1630">
        <v>121727</v>
      </c>
      <c r="T1630">
        <v>23</v>
      </c>
      <c r="U1630">
        <v>114</v>
      </c>
      <c r="X1630">
        <v>0</v>
      </c>
      <c r="Y1630">
        <v>22</v>
      </c>
      <c r="Z1630">
        <v>0</v>
      </c>
      <c r="AA1630">
        <v>26</v>
      </c>
    </row>
    <row r="1631" spans="1:27" x14ac:dyDescent="0.25">
      <c r="A1631" s="1">
        <v>40435</v>
      </c>
      <c r="B1631">
        <v>24628</v>
      </c>
      <c r="C1631">
        <v>125941</v>
      </c>
      <c r="T1631">
        <v>17</v>
      </c>
      <c r="U1631">
        <v>110</v>
      </c>
      <c r="X1631">
        <v>0</v>
      </c>
      <c r="Y1631">
        <v>22</v>
      </c>
      <c r="Z1631">
        <v>0</v>
      </c>
      <c r="AA1631">
        <v>26</v>
      </c>
    </row>
    <row r="1632" spans="1:27" x14ac:dyDescent="0.25">
      <c r="A1632" s="1">
        <v>40436</v>
      </c>
      <c r="B1632">
        <v>15378</v>
      </c>
      <c r="C1632">
        <v>122337</v>
      </c>
      <c r="T1632">
        <v>11</v>
      </c>
      <c r="U1632">
        <v>110</v>
      </c>
      <c r="X1632">
        <v>0</v>
      </c>
      <c r="Y1632">
        <v>22</v>
      </c>
      <c r="Z1632">
        <v>0</v>
      </c>
      <c r="AA1632">
        <v>26</v>
      </c>
    </row>
    <row r="1633" spans="1:27" x14ac:dyDescent="0.25">
      <c r="A1633" s="1">
        <v>40437</v>
      </c>
      <c r="B1633">
        <v>12680</v>
      </c>
      <c r="C1633">
        <v>110101</v>
      </c>
      <c r="T1633">
        <v>5</v>
      </c>
      <c r="U1633">
        <v>61</v>
      </c>
      <c r="X1633">
        <v>0</v>
      </c>
      <c r="Y1633">
        <v>22</v>
      </c>
      <c r="Z1633">
        <v>0</v>
      </c>
      <c r="AA1633">
        <v>26</v>
      </c>
    </row>
    <row r="1634" spans="1:27" x14ac:dyDescent="0.25">
      <c r="A1634" s="1">
        <v>40438</v>
      </c>
      <c r="B1634">
        <v>16654</v>
      </c>
      <c r="C1634">
        <v>108490</v>
      </c>
      <c r="T1634">
        <v>35</v>
      </c>
      <c r="U1634">
        <v>95</v>
      </c>
      <c r="X1634">
        <v>0</v>
      </c>
      <c r="Y1634">
        <v>22</v>
      </c>
      <c r="Z1634">
        <v>0</v>
      </c>
      <c r="AA1634">
        <v>26</v>
      </c>
    </row>
    <row r="1635" spans="1:27" x14ac:dyDescent="0.25">
      <c r="A1635" s="1">
        <v>40441</v>
      </c>
      <c r="B1635">
        <v>20224</v>
      </c>
      <c r="C1635">
        <v>110913</v>
      </c>
      <c r="T1635">
        <v>18</v>
      </c>
      <c r="U1635">
        <v>90</v>
      </c>
      <c r="X1635">
        <v>1</v>
      </c>
      <c r="Y1635">
        <v>11</v>
      </c>
      <c r="Z1635">
        <v>0</v>
      </c>
      <c r="AA1635">
        <v>26</v>
      </c>
    </row>
    <row r="1636" spans="1:27" x14ac:dyDescent="0.25">
      <c r="A1636" s="1">
        <v>40442</v>
      </c>
      <c r="B1636">
        <v>19216</v>
      </c>
      <c r="C1636">
        <v>112535</v>
      </c>
      <c r="T1636">
        <v>14</v>
      </c>
      <c r="U1636">
        <v>95</v>
      </c>
      <c r="X1636">
        <v>0</v>
      </c>
      <c r="Y1636">
        <v>11</v>
      </c>
      <c r="Z1636">
        <v>0</v>
      </c>
      <c r="AA1636">
        <v>26</v>
      </c>
    </row>
    <row r="1637" spans="1:27" x14ac:dyDescent="0.25">
      <c r="A1637" s="1">
        <v>40443</v>
      </c>
      <c r="B1637">
        <v>16134</v>
      </c>
      <c r="C1637">
        <v>114543</v>
      </c>
      <c r="T1637">
        <v>11</v>
      </c>
      <c r="U1637">
        <v>100</v>
      </c>
      <c r="X1637">
        <v>0</v>
      </c>
      <c r="Y1637">
        <v>11</v>
      </c>
      <c r="Z1637">
        <v>0</v>
      </c>
      <c r="AA1637">
        <v>26</v>
      </c>
    </row>
    <row r="1638" spans="1:27" x14ac:dyDescent="0.25">
      <c r="A1638" s="1">
        <v>40444</v>
      </c>
      <c r="B1638">
        <v>17508</v>
      </c>
      <c r="C1638">
        <v>117755</v>
      </c>
      <c r="T1638">
        <v>13</v>
      </c>
      <c r="U1638">
        <v>102</v>
      </c>
      <c r="X1638">
        <v>0</v>
      </c>
      <c r="Y1638">
        <v>11</v>
      </c>
      <c r="Z1638">
        <v>0</v>
      </c>
      <c r="AA1638">
        <v>26</v>
      </c>
    </row>
    <row r="1639" spans="1:27" x14ac:dyDescent="0.25">
      <c r="A1639" s="1">
        <v>40445</v>
      </c>
      <c r="B1639">
        <v>15130</v>
      </c>
      <c r="C1639">
        <v>117774</v>
      </c>
      <c r="T1639">
        <v>25</v>
      </c>
      <c r="U1639">
        <v>114</v>
      </c>
      <c r="X1639">
        <v>0</v>
      </c>
      <c r="Y1639">
        <v>11</v>
      </c>
      <c r="Z1639">
        <v>0</v>
      </c>
      <c r="AA1639">
        <v>26</v>
      </c>
    </row>
    <row r="1640" spans="1:27" x14ac:dyDescent="0.25">
      <c r="A1640" s="1">
        <v>40448</v>
      </c>
      <c r="B1640">
        <v>13372</v>
      </c>
      <c r="C1640">
        <v>116938</v>
      </c>
      <c r="T1640">
        <v>12</v>
      </c>
      <c r="U1640">
        <v>109</v>
      </c>
      <c r="X1640">
        <v>0</v>
      </c>
      <c r="Y1640">
        <v>11</v>
      </c>
      <c r="Z1640">
        <v>0</v>
      </c>
      <c r="AA1640">
        <v>26</v>
      </c>
    </row>
    <row r="1641" spans="1:27" x14ac:dyDescent="0.25">
      <c r="A1641" s="1">
        <v>40449</v>
      </c>
      <c r="B1641">
        <v>21013</v>
      </c>
      <c r="C1641">
        <v>114567</v>
      </c>
      <c r="T1641">
        <v>19</v>
      </c>
      <c r="U1641">
        <v>122</v>
      </c>
      <c r="X1641">
        <v>0</v>
      </c>
      <c r="Y1641">
        <v>11</v>
      </c>
      <c r="Z1641">
        <v>0</v>
      </c>
      <c r="AA1641">
        <v>26</v>
      </c>
    </row>
    <row r="1642" spans="1:27" x14ac:dyDescent="0.25">
      <c r="A1642" s="1">
        <v>40450</v>
      </c>
      <c r="B1642">
        <v>17055</v>
      </c>
      <c r="C1642">
        <v>116740</v>
      </c>
      <c r="T1642">
        <v>21</v>
      </c>
      <c r="U1642">
        <v>121</v>
      </c>
      <c r="X1642">
        <v>0</v>
      </c>
      <c r="Y1642">
        <v>11</v>
      </c>
      <c r="Z1642">
        <v>0</v>
      </c>
      <c r="AA1642">
        <v>26</v>
      </c>
    </row>
    <row r="1643" spans="1:27" x14ac:dyDescent="0.25">
      <c r="A1643" s="1">
        <v>40451</v>
      </c>
      <c r="B1643">
        <v>19781</v>
      </c>
      <c r="C1643">
        <v>114367</v>
      </c>
      <c r="T1643">
        <v>23</v>
      </c>
      <c r="U1643">
        <v>136</v>
      </c>
      <c r="X1643">
        <v>0</v>
      </c>
      <c r="Y1643">
        <v>11</v>
      </c>
      <c r="Z1643">
        <v>0</v>
      </c>
      <c r="AA1643">
        <v>26</v>
      </c>
    </row>
    <row r="1644" spans="1:27" x14ac:dyDescent="0.25">
      <c r="A1644" s="1">
        <v>40452</v>
      </c>
      <c r="B1644">
        <v>13498</v>
      </c>
      <c r="C1644">
        <v>113611</v>
      </c>
      <c r="T1644">
        <v>2</v>
      </c>
      <c r="U1644">
        <v>137</v>
      </c>
      <c r="X1644">
        <v>0</v>
      </c>
      <c r="Y1644">
        <v>11</v>
      </c>
      <c r="Z1644">
        <v>0</v>
      </c>
      <c r="AA1644">
        <v>26</v>
      </c>
    </row>
    <row r="1645" spans="1:27" x14ac:dyDescent="0.25">
      <c r="A1645" s="1">
        <v>40455</v>
      </c>
      <c r="B1645">
        <v>11571</v>
      </c>
      <c r="C1645">
        <v>115031</v>
      </c>
      <c r="T1645">
        <v>13</v>
      </c>
      <c r="U1645">
        <v>149</v>
      </c>
      <c r="X1645">
        <v>0</v>
      </c>
      <c r="Y1645">
        <v>11</v>
      </c>
      <c r="Z1645">
        <v>0</v>
      </c>
      <c r="AA1645">
        <v>26</v>
      </c>
    </row>
    <row r="1646" spans="1:27" x14ac:dyDescent="0.25">
      <c r="A1646" s="1">
        <v>40456</v>
      </c>
      <c r="B1646">
        <v>22279</v>
      </c>
      <c r="C1646">
        <v>114994</v>
      </c>
      <c r="T1646">
        <v>13</v>
      </c>
      <c r="U1646">
        <v>150</v>
      </c>
      <c r="X1646">
        <v>0</v>
      </c>
      <c r="Y1646">
        <v>11</v>
      </c>
      <c r="Z1646">
        <v>0</v>
      </c>
      <c r="AA1646">
        <v>26</v>
      </c>
    </row>
    <row r="1647" spans="1:27" x14ac:dyDescent="0.25">
      <c r="A1647" s="1">
        <v>40457</v>
      </c>
      <c r="B1647">
        <v>18782</v>
      </c>
      <c r="C1647">
        <v>117701</v>
      </c>
      <c r="T1647">
        <v>134</v>
      </c>
      <c r="U1647">
        <v>246</v>
      </c>
      <c r="X1647">
        <v>25</v>
      </c>
      <c r="Y1647">
        <v>28</v>
      </c>
      <c r="Z1647">
        <v>0</v>
      </c>
      <c r="AA1647">
        <v>26</v>
      </c>
    </row>
    <row r="1648" spans="1:27" x14ac:dyDescent="0.25">
      <c r="A1648" s="1">
        <v>40458</v>
      </c>
      <c r="B1648">
        <v>16395</v>
      </c>
      <c r="C1648">
        <v>121103</v>
      </c>
      <c r="T1648">
        <v>44</v>
      </c>
      <c r="U1648">
        <v>243</v>
      </c>
      <c r="X1648">
        <v>100</v>
      </c>
      <c r="Y1648">
        <v>111</v>
      </c>
      <c r="Z1648">
        <v>0</v>
      </c>
      <c r="AA1648">
        <v>26</v>
      </c>
    </row>
    <row r="1649" spans="1:27" x14ac:dyDescent="0.25">
      <c r="A1649" s="1">
        <v>40459</v>
      </c>
      <c r="B1649">
        <v>20062</v>
      </c>
      <c r="C1649">
        <v>122798</v>
      </c>
      <c r="T1649">
        <v>47</v>
      </c>
      <c r="U1649">
        <v>230</v>
      </c>
      <c r="X1649">
        <v>0</v>
      </c>
      <c r="Y1649">
        <v>111</v>
      </c>
      <c r="Z1649">
        <v>0</v>
      </c>
      <c r="AA1649">
        <v>26</v>
      </c>
    </row>
    <row r="1650" spans="1:27" x14ac:dyDescent="0.25">
      <c r="A1650" s="1">
        <v>40462</v>
      </c>
      <c r="B1650">
        <v>16125</v>
      </c>
      <c r="C1650">
        <v>127507</v>
      </c>
      <c r="T1650">
        <v>18</v>
      </c>
      <c r="U1650">
        <v>228</v>
      </c>
      <c r="X1650">
        <v>0</v>
      </c>
      <c r="Y1650">
        <v>111</v>
      </c>
      <c r="Z1650">
        <v>0</v>
      </c>
      <c r="AA1650">
        <v>26</v>
      </c>
    </row>
    <row r="1651" spans="1:27" x14ac:dyDescent="0.25">
      <c r="A1651" s="1">
        <v>40463</v>
      </c>
      <c r="B1651">
        <v>22730</v>
      </c>
      <c r="C1651">
        <v>129842</v>
      </c>
      <c r="T1651">
        <v>27</v>
      </c>
      <c r="U1651">
        <v>233</v>
      </c>
      <c r="X1651">
        <v>200</v>
      </c>
      <c r="Y1651">
        <v>211</v>
      </c>
      <c r="Z1651">
        <v>0</v>
      </c>
      <c r="AA1651">
        <v>26</v>
      </c>
    </row>
    <row r="1652" spans="1:27" x14ac:dyDescent="0.25">
      <c r="A1652" s="1">
        <v>40464</v>
      </c>
      <c r="B1652">
        <v>27895</v>
      </c>
      <c r="C1652">
        <v>134121</v>
      </c>
      <c r="T1652">
        <v>23</v>
      </c>
      <c r="U1652">
        <v>244</v>
      </c>
      <c r="X1652">
        <v>0</v>
      </c>
      <c r="Y1652">
        <v>111</v>
      </c>
      <c r="Z1652">
        <v>0</v>
      </c>
      <c r="AA1652">
        <v>26</v>
      </c>
    </row>
    <row r="1653" spans="1:27" x14ac:dyDescent="0.25">
      <c r="A1653" s="1">
        <v>40465</v>
      </c>
      <c r="B1653">
        <v>21021</v>
      </c>
      <c r="C1653">
        <v>135676</v>
      </c>
      <c r="T1653">
        <v>28</v>
      </c>
      <c r="U1653">
        <v>238</v>
      </c>
      <c r="X1653">
        <v>0</v>
      </c>
      <c r="Y1653">
        <v>186</v>
      </c>
      <c r="Z1653">
        <v>0</v>
      </c>
      <c r="AA1653">
        <v>26</v>
      </c>
    </row>
    <row r="1654" spans="1:27" x14ac:dyDescent="0.25">
      <c r="A1654" s="1">
        <v>40466</v>
      </c>
      <c r="B1654">
        <v>23930</v>
      </c>
      <c r="C1654">
        <v>138015</v>
      </c>
      <c r="T1654">
        <v>32</v>
      </c>
      <c r="U1654">
        <v>241</v>
      </c>
      <c r="X1654">
        <v>0</v>
      </c>
      <c r="Y1654">
        <v>186</v>
      </c>
      <c r="Z1654">
        <v>0</v>
      </c>
      <c r="AA1654">
        <v>26</v>
      </c>
    </row>
    <row r="1655" spans="1:27" x14ac:dyDescent="0.25">
      <c r="A1655" s="1">
        <v>40469</v>
      </c>
      <c r="B1655">
        <v>20304</v>
      </c>
      <c r="C1655">
        <v>136195</v>
      </c>
      <c r="T1655">
        <v>26</v>
      </c>
      <c r="U1655">
        <v>244</v>
      </c>
      <c r="X1655">
        <v>0</v>
      </c>
      <c r="Y1655">
        <v>186</v>
      </c>
      <c r="Z1655">
        <v>0</v>
      </c>
      <c r="AA1655">
        <v>26</v>
      </c>
    </row>
    <row r="1656" spans="1:27" x14ac:dyDescent="0.25">
      <c r="A1656" s="1">
        <v>40470</v>
      </c>
      <c r="B1656">
        <v>44488</v>
      </c>
      <c r="C1656">
        <v>134936</v>
      </c>
      <c r="T1656">
        <v>25</v>
      </c>
      <c r="U1656">
        <v>247</v>
      </c>
      <c r="X1656">
        <v>0</v>
      </c>
      <c r="Y1656">
        <v>186</v>
      </c>
      <c r="Z1656">
        <v>0</v>
      </c>
      <c r="AA1656">
        <v>26</v>
      </c>
    </row>
    <row r="1657" spans="1:27" x14ac:dyDescent="0.25">
      <c r="A1657" s="1">
        <v>40471</v>
      </c>
      <c r="B1657">
        <v>24497</v>
      </c>
      <c r="C1657">
        <v>133722</v>
      </c>
      <c r="T1657">
        <v>21</v>
      </c>
      <c r="U1657">
        <v>247</v>
      </c>
      <c r="X1657">
        <v>0</v>
      </c>
      <c r="Y1657">
        <v>86</v>
      </c>
      <c r="Z1657">
        <v>0</v>
      </c>
      <c r="AA1657">
        <v>26</v>
      </c>
    </row>
    <row r="1658" spans="1:27" x14ac:dyDescent="0.25">
      <c r="A1658" s="1">
        <v>40472</v>
      </c>
      <c r="B1658">
        <v>25214</v>
      </c>
      <c r="C1658">
        <v>117389</v>
      </c>
      <c r="T1658">
        <v>20</v>
      </c>
      <c r="U1658">
        <v>148</v>
      </c>
      <c r="X1658">
        <v>0</v>
      </c>
      <c r="Y1658">
        <v>86</v>
      </c>
      <c r="Z1658">
        <v>0</v>
      </c>
      <c r="AA1658">
        <v>26</v>
      </c>
    </row>
    <row r="1659" spans="1:27" x14ac:dyDescent="0.25">
      <c r="A1659" s="1">
        <v>40473</v>
      </c>
      <c r="B1659">
        <v>24221</v>
      </c>
      <c r="C1659">
        <v>118217</v>
      </c>
      <c r="T1659">
        <v>57</v>
      </c>
      <c r="U1659">
        <v>137</v>
      </c>
      <c r="X1659">
        <v>0</v>
      </c>
      <c r="Y1659">
        <v>86</v>
      </c>
      <c r="Z1659">
        <v>0</v>
      </c>
      <c r="AA1659">
        <v>26</v>
      </c>
    </row>
    <row r="1660" spans="1:27" x14ac:dyDescent="0.25">
      <c r="A1660" s="1">
        <v>40476</v>
      </c>
      <c r="B1660">
        <v>25817</v>
      </c>
      <c r="C1660">
        <v>122892</v>
      </c>
      <c r="T1660">
        <v>172</v>
      </c>
      <c r="U1660">
        <v>140</v>
      </c>
      <c r="X1660">
        <v>1</v>
      </c>
      <c r="Y1660">
        <v>87</v>
      </c>
      <c r="Z1660">
        <v>0</v>
      </c>
      <c r="AA1660">
        <v>26</v>
      </c>
    </row>
    <row r="1661" spans="1:27" x14ac:dyDescent="0.25">
      <c r="A1661" s="1">
        <v>40477</v>
      </c>
      <c r="B1661">
        <v>34248</v>
      </c>
      <c r="C1661">
        <v>128289</v>
      </c>
      <c r="T1661">
        <v>14</v>
      </c>
      <c r="U1661">
        <v>141</v>
      </c>
      <c r="X1661">
        <v>0</v>
      </c>
      <c r="Y1661">
        <v>87</v>
      </c>
      <c r="Z1661">
        <v>0</v>
      </c>
      <c r="AA1661">
        <v>26</v>
      </c>
    </row>
    <row r="1662" spans="1:27" x14ac:dyDescent="0.25">
      <c r="A1662" s="1">
        <v>40478</v>
      </c>
      <c r="B1662">
        <v>27119</v>
      </c>
      <c r="C1662">
        <v>126631</v>
      </c>
      <c r="T1662">
        <v>13</v>
      </c>
      <c r="U1662">
        <v>146</v>
      </c>
      <c r="X1662">
        <v>0</v>
      </c>
      <c r="Y1662">
        <v>87</v>
      </c>
      <c r="Z1662">
        <v>0</v>
      </c>
      <c r="AA1662">
        <v>26</v>
      </c>
    </row>
    <row r="1663" spans="1:27" x14ac:dyDescent="0.25">
      <c r="A1663" s="1">
        <v>40479</v>
      </c>
      <c r="B1663">
        <v>20193</v>
      </c>
      <c r="C1663">
        <v>129224</v>
      </c>
      <c r="T1663">
        <v>6</v>
      </c>
      <c r="U1663">
        <v>146</v>
      </c>
      <c r="X1663">
        <v>0</v>
      </c>
      <c r="Y1663">
        <v>87</v>
      </c>
      <c r="Z1663">
        <v>0</v>
      </c>
      <c r="AA1663">
        <v>26</v>
      </c>
    </row>
    <row r="1664" spans="1:27" x14ac:dyDescent="0.25">
      <c r="A1664" s="1">
        <v>40480</v>
      </c>
      <c r="B1664">
        <v>17937</v>
      </c>
      <c r="C1664">
        <v>131118</v>
      </c>
      <c r="T1664">
        <v>2</v>
      </c>
      <c r="U1664">
        <v>146</v>
      </c>
      <c r="X1664">
        <v>0</v>
      </c>
      <c r="Y1664">
        <v>87</v>
      </c>
      <c r="Z1664">
        <v>0</v>
      </c>
      <c r="AA1664">
        <v>26</v>
      </c>
    </row>
    <row r="1665" spans="1:27" x14ac:dyDescent="0.25">
      <c r="A1665" s="1">
        <v>40483</v>
      </c>
      <c r="B1665">
        <v>30666</v>
      </c>
      <c r="C1665">
        <v>137674</v>
      </c>
      <c r="T1665">
        <v>15</v>
      </c>
      <c r="U1665">
        <v>151</v>
      </c>
      <c r="X1665">
        <v>0</v>
      </c>
      <c r="Y1665">
        <v>87</v>
      </c>
      <c r="Z1665">
        <v>0</v>
      </c>
      <c r="AA1665">
        <v>26</v>
      </c>
    </row>
    <row r="1666" spans="1:27" x14ac:dyDescent="0.25">
      <c r="A1666" s="1">
        <v>40484</v>
      </c>
      <c r="B1666">
        <v>22093</v>
      </c>
      <c r="C1666">
        <v>144288</v>
      </c>
      <c r="T1666">
        <v>3</v>
      </c>
      <c r="U1666">
        <v>152</v>
      </c>
      <c r="X1666">
        <v>0</v>
      </c>
      <c r="Y1666">
        <v>87</v>
      </c>
      <c r="Z1666">
        <v>0</v>
      </c>
      <c r="AA1666">
        <v>26</v>
      </c>
    </row>
    <row r="1667" spans="1:27" x14ac:dyDescent="0.25">
      <c r="A1667" s="1">
        <v>40485</v>
      </c>
      <c r="B1667">
        <v>46360</v>
      </c>
      <c r="C1667">
        <v>146505</v>
      </c>
      <c r="T1667">
        <v>25</v>
      </c>
      <c r="U1667">
        <v>152</v>
      </c>
      <c r="X1667">
        <v>0</v>
      </c>
      <c r="Y1667">
        <v>87</v>
      </c>
      <c r="Z1667">
        <v>0</v>
      </c>
      <c r="AA1667">
        <v>26</v>
      </c>
    </row>
    <row r="1668" spans="1:27" x14ac:dyDescent="0.25">
      <c r="A1668" s="1">
        <v>40486</v>
      </c>
      <c r="B1668">
        <v>36045</v>
      </c>
      <c r="C1668">
        <v>150674</v>
      </c>
      <c r="T1668">
        <v>38</v>
      </c>
      <c r="U1668">
        <v>154</v>
      </c>
      <c r="X1668">
        <v>0</v>
      </c>
      <c r="Y1668">
        <v>87</v>
      </c>
      <c r="Z1668">
        <v>0</v>
      </c>
      <c r="AA1668">
        <v>26</v>
      </c>
    </row>
    <row r="1669" spans="1:27" x14ac:dyDescent="0.25">
      <c r="A1669" s="1">
        <v>40487</v>
      </c>
      <c r="B1669">
        <v>36824</v>
      </c>
      <c r="C1669">
        <v>142728</v>
      </c>
      <c r="T1669">
        <v>25</v>
      </c>
      <c r="U1669">
        <v>143</v>
      </c>
      <c r="X1669">
        <v>0</v>
      </c>
      <c r="Y1669">
        <v>87</v>
      </c>
      <c r="Z1669">
        <v>0</v>
      </c>
      <c r="AA1669">
        <v>26</v>
      </c>
    </row>
    <row r="1670" spans="1:27" x14ac:dyDescent="0.25">
      <c r="A1670" s="1">
        <v>40490</v>
      </c>
      <c r="B1670">
        <v>23583</v>
      </c>
      <c r="C1670">
        <v>146311</v>
      </c>
      <c r="T1670">
        <v>56</v>
      </c>
      <c r="U1670">
        <v>131</v>
      </c>
      <c r="X1670">
        <v>0</v>
      </c>
      <c r="Y1670">
        <v>87</v>
      </c>
      <c r="Z1670">
        <v>0</v>
      </c>
      <c r="AA1670">
        <v>26</v>
      </c>
    </row>
    <row r="1671" spans="1:27" x14ac:dyDescent="0.25">
      <c r="A1671" s="1">
        <v>40491</v>
      </c>
      <c r="B1671">
        <v>34423</v>
      </c>
      <c r="C1671">
        <v>147291</v>
      </c>
      <c r="T1671">
        <v>35</v>
      </c>
      <c r="U1671">
        <v>120</v>
      </c>
      <c r="X1671">
        <v>0</v>
      </c>
      <c r="Y1671">
        <v>87</v>
      </c>
      <c r="Z1671">
        <v>0</v>
      </c>
      <c r="AA1671">
        <v>26</v>
      </c>
    </row>
    <row r="1672" spans="1:27" x14ac:dyDescent="0.25">
      <c r="A1672" s="1">
        <v>40492</v>
      </c>
      <c r="B1672">
        <v>37929</v>
      </c>
      <c r="C1672">
        <v>151483</v>
      </c>
      <c r="T1672">
        <v>29</v>
      </c>
      <c r="U1672">
        <v>116</v>
      </c>
      <c r="X1672">
        <v>0</v>
      </c>
      <c r="Y1672">
        <v>87</v>
      </c>
      <c r="Z1672">
        <v>0</v>
      </c>
      <c r="AA1672">
        <v>26</v>
      </c>
    </row>
    <row r="1673" spans="1:27" x14ac:dyDescent="0.25">
      <c r="A1673" s="1">
        <v>40493</v>
      </c>
      <c r="B1673">
        <v>28003</v>
      </c>
      <c r="C1673">
        <v>157738</v>
      </c>
      <c r="T1673">
        <v>10</v>
      </c>
      <c r="U1673">
        <v>117</v>
      </c>
      <c r="X1673">
        <v>0</v>
      </c>
      <c r="Y1673">
        <v>87</v>
      </c>
      <c r="Z1673">
        <v>0</v>
      </c>
      <c r="AA1673">
        <v>26</v>
      </c>
    </row>
    <row r="1674" spans="1:27" x14ac:dyDescent="0.25">
      <c r="A1674" s="1">
        <v>40494</v>
      </c>
      <c r="B1674">
        <v>46258</v>
      </c>
      <c r="C1674">
        <v>164164</v>
      </c>
      <c r="T1674">
        <v>30</v>
      </c>
      <c r="U1674">
        <v>122</v>
      </c>
      <c r="X1674">
        <v>0</v>
      </c>
      <c r="Y1674">
        <v>87</v>
      </c>
      <c r="Z1674">
        <v>0</v>
      </c>
      <c r="AA1674">
        <v>26</v>
      </c>
    </row>
    <row r="1675" spans="1:27" x14ac:dyDescent="0.25">
      <c r="A1675" s="1">
        <v>40497</v>
      </c>
      <c r="B1675">
        <v>40413</v>
      </c>
      <c r="C1675">
        <v>172028</v>
      </c>
      <c r="T1675">
        <v>23</v>
      </c>
      <c r="U1675">
        <v>131</v>
      </c>
      <c r="X1675">
        <v>0</v>
      </c>
      <c r="Y1675">
        <v>87</v>
      </c>
      <c r="Z1675">
        <v>0</v>
      </c>
      <c r="AA1675">
        <v>26</v>
      </c>
    </row>
    <row r="1676" spans="1:27" x14ac:dyDescent="0.25">
      <c r="A1676" s="1">
        <v>40498</v>
      </c>
      <c r="B1676">
        <v>70794</v>
      </c>
      <c r="C1676">
        <v>167743</v>
      </c>
      <c r="T1676">
        <v>50</v>
      </c>
      <c r="U1676">
        <v>118</v>
      </c>
      <c r="X1676">
        <v>0</v>
      </c>
      <c r="Y1676">
        <v>87</v>
      </c>
      <c r="Z1676">
        <v>0</v>
      </c>
      <c r="AA1676">
        <v>26</v>
      </c>
    </row>
    <row r="1677" spans="1:27" x14ac:dyDescent="0.25">
      <c r="A1677" s="1">
        <v>40499</v>
      </c>
      <c r="B1677">
        <v>29786</v>
      </c>
      <c r="C1677">
        <v>166186</v>
      </c>
      <c r="T1677">
        <v>24</v>
      </c>
      <c r="U1677">
        <v>130</v>
      </c>
      <c r="X1677">
        <v>0</v>
      </c>
      <c r="Y1677">
        <v>87</v>
      </c>
      <c r="Z1677">
        <v>0</v>
      </c>
      <c r="AA1677">
        <v>26</v>
      </c>
    </row>
    <row r="1678" spans="1:27" x14ac:dyDescent="0.25">
      <c r="A1678" s="1">
        <v>40500</v>
      </c>
      <c r="B1678">
        <v>39238</v>
      </c>
      <c r="C1678">
        <v>141660</v>
      </c>
      <c r="T1678">
        <v>31</v>
      </c>
      <c r="U1678">
        <v>87</v>
      </c>
      <c r="X1678">
        <v>0</v>
      </c>
      <c r="Y1678">
        <v>87</v>
      </c>
      <c r="Z1678">
        <v>0</v>
      </c>
      <c r="AA1678">
        <v>26</v>
      </c>
    </row>
    <row r="1679" spans="1:27" x14ac:dyDescent="0.25">
      <c r="A1679" s="1">
        <v>40501</v>
      </c>
      <c r="B1679">
        <v>30854</v>
      </c>
      <c r="C1679">
        <v>143087</v>
      </c>
      <c r="T1679">
        <v>33</v>
      </c>
      <c r="U1679">
        <v>81</v>
      </c>
      <c r="X1679">
        <v>0</v>
      </c>
      <c r="Y1679">
        <v>87</v>
      </c>
      <c r="Z1679">
        <v>0</v>
      </c>
      <c r="AA1679">
        <v>26</v>
      </c>
    </row>
    <row r="1680" spans="1:27" x14ac:dyDescent="0.25">
      <c r="A1680" s="1">
        <v>40504</v>
      </c>
      <c r="B1680">
        <v>34887</v>
      </c>
      <c r="C1680">
        <v>146116</v>
      </c>
      <c r="T1680">
        <v>6</v>
      </c>
      <c r="U1680">
        <v>86</v>
      </c>
      <c r="X1680">
        <v>0</v>
      </c>
      <c r="Y1680">
        <v>87</v>
      </c>
      <c r="Z1680">
        <v>0</v>
      </c>
      <c r="AA1680">
        <v>26</v>
      </c>
    </row>
    <row r="1681" spans="1:27" x14ac:dyDescent="0.25">
      <c r="A1681" s="1">
        <v>40505</v>
      </c>
      <c r="B1681">
        <v>39578</v>
      </c>
      <c r="C1681">
        <v>149160</v>
      </c>
      <c r="T1681">
        <v>59</v>
      </c>
      <c r="U1681">
        <v>104</v>
      </c>
      <c r="X1681">
        <v>0</v>
      </c>
      <c r="Y1681">
        <v>87</v>
      </c>
      <c r="Z1681">
        <v>0</v>
      </c>
      <c r="AA1681">
        <v>26</v>
      </c>
    </row>
    <row r="1682" spans="1:27" x14ac:dyDescent="0.25">
      <c r="A1682" s="1">
        <v>40506</v>
      </c>
      <c r="B1682">
        <v>25400</v>
      </c>
      <c r="C1682">
        <v>141894</v>
      </c>
      <c r="T1682">
        <v>30</v>
      </c>
      <c r="U1682">
        <v>87</v>
      </c>
      <c r="X1682">
        <v>0</v>
      </c>
      <c r="Y1682">
        <v>87</v>
      </c>
      <c r="Z1682">
        <v>0</v>
      </c>
      <c r="AA1682">
        <v>26</v>
      </c>
    </row>
    <row r="1683" spans="1:27" x14ac:dyDescent="0.25">
      <c r="A1683" s="1">
        <v>40508</v>
      </c>
      <c r="B1683">
        <v>16708</v>
      </c>
      <c r="C1683">
        <v>142985</v>
      </c>
      <c r="T1683">
        <v>4</v>
      </c>
      <c r="U1683">
        <v>89</v>
      </c>
      <c r="X1683">
        <v>0</v>
      </c>
      <c r="Y1683">
        <v>87</v>
      </c>
      <c r="Z1683">
        <v>0</v>
      </c>
      <c r="AA1683">
        <v>26</v>
      </c>
    </row>
    <row r="1684" spans="1:27" x14ac:dyDescent="0.25">
      <c r="A1684" s="1">
        <v>40511</v>
      </c>
      <c r="B1684">
        <v>39565</v>
      </c>
      <c r="C1684">
        <v>148597</v>
      </c>
      <c r="T1684">
        <v>11</v>
      </c>
      <c r="U1684">
        <v>97</v>
      </c>
      <c r="X1684">
        <v>0</v>
      </c>
      <c r="Y1684">
        <v>87</v>
      </c>
      <c r="Z1684">
        <v>0</v>
      </c>
      <c r="AA1684">
        <v>26</v>
      </c>
    </row>
    <row r="1685" spans="1:27" x14ac:dyDescent="0.25">
      <c r="A1685" s="1">
        <v>40512</v>
      </c>
      <c r="B1685">
        <v>41597</v>
      </c>
      <c r="C1685">
        <v>147299</v>
      </c>
      <c r="T1685">
        <v>26</v>
      </c>
      <c r="U1685">
        <v>102</v>
      </c>
      <c r="X1685">
        <v>0</v>
      </c>
      <c r="Y1685">
        <v>87</v>
      </c>
      <c r="Z1685">
        <v>0</v>
      </c>
      <c r="AA1685">
        <v>26</v>
      </c>
    </row>
    <row r="1686" spans="1:27" x14ac:dyDescent="0.25">
      <c r="A1686" s="1">
        <v>40513</v>
      </c>
      <c r="B1686">
        <v>27077</v>
      </c>
      <c r="C1686">
        <v>144371</v>
      </c>
      <c r="T1686">
        <v>9</v>
      </c>
      <c r="U1686">
        <v>97</v>
      </c>
      <c r="X1686">
        <v>0</v>
      </c>
      <c r="Y1686">
        <v>87</v>
      </c>
      <c r="Z1686">
        <v>0</v>
      </c>
      <c r="AA1686">
        <v>26</v>
      </c>
    </row>
    <row r="1687" spans="1:27" x14ac:dyDescent="0.25">
      <c r="A1687" s="1">
        <v>40514</v>
      </c>
      <c r="B1687">
        <v>30648</v>
      </c>
      <c r="C1687">
        <v>145777</v>
      </c>
      <c r="T1687">
        <v>33</v>
      </c>
      <c r="U1687">
        <v>84</v>
      </c>
      <c r="X1687">
        <v>0</v>
      </c>
      <c r="Y1687">
        <v>87</v>
      </c>
      <c r="Z1687">
        <v>0</v>
      </c>
      <c r="AA1687">
        <v>26</v>
      </c>
    </row>
    <row r="1688" spans="1:27" x14ac:dyDescent="0.25">
      <c r="A1688" s="1">
        <v>40515</v>
      </c>
      <c r="B1688">
        <v>31638</v>
      </c>
      <c r="C1688">
        <v>146637</v>
      </c>
      <c r="T1688">
        <v>30</v>
      </c>
      <c r="U1688">
        <v>87</v>
      </c>
      <c r="X1688">
        <v>0</v>
      </c>
      <c r="Y1688">
        <v>87</v>
      </c>
      <c r="Z1688">
        <v>0</v>
      </c>
      <c r="AA1688">
        <v>26</v>
      </c>
    </row>
    <row r="1689" spans="1:27" x14ac:dyDescent="0.25">
      <c r="A1689" s="1">
        <v>40518</v>
      </c>
      <c r="B1689">
        <v>22500</v>
      </c>
      <c r="C1689">
        <v>148886</v>
      </c>
      <c r="T1689">
        <v>32</v>
      </c>
      <c r="U1689">
        <v>88</v>
      </c>
      <c r="X1689">
        <v>0</v>
      </c>
      <c r="Y1689">
        <v>87</v>
      </c>
      <c r="Z1689">
        <v>0</v>
      </c>
      <c r="AA1689">
        <v>26</v>
      </c>
    </row>
    <row r="1690" spans="1:27" x14ac:dyDescent="0.25">
      <c r="A1690" s="1">
        <v>40519</v>
      </c>
      <c r="B1690">
        <v>29741</v>
      </c>
      <c r="C1690">
        <v>149231</v>
      </c>
      <c r="T1690">
        <v>30</v>
      </c>
      <c r="U1690">
        <v>90</v>
      </c>
      <c r="X1690">
        <v>0</v>
      </c>
      <c r="Y1690">
        <v>87</v>
      </c>
      <c r="Z1690">
        <v>0</v>
      </c>
      <c r="AA1690">
        <v>26</v>
      </c>
    </row>
    <row r="1691" spans="1:27" x14ac:dyDescent="0.25">
      <c r="A1691" s="1">
        <v>40520</v>
      </c>
      <c r="B1691">
        <v>26154</v>
      </c>
      <c r="C1691">
        <v>150098</v>
      </c>
      <c r="T1691">
        <v>39</v>
      </c>
      <c r="U1691">
        <v>98</v>
      </c>
      <c r="X1691">
        <v>0</v>
      </c>
      <c r="Y1691">
        <v>87</v>
      </c>
      <c r="Z1691">
        <v>0</v>
      </c>
      <c r="AA1691">
        <v>26</v>
      </c>
    </row>
    <row r="1692" spans="1:27" x14ac:dyDescent="0.25">
      <c r="A1692" s="1">
        <v>40521</v>
      </c>
      <c r="B1692">
        <v>28677</v>
      </c>
      <c r="C1692">
        <v>152683</v>
      </c>
      <c r="T1692">
        <v>99</v>
      </c>
      <c r="U1692">
        <v>132</v>
      </c>
      <c r="X1692">
        <v>0</v>
      </c>
      <c r="Y1692">
        <v>87</v>
      </c>
      <c r="Z1692">
        <v>0</v>
      </c>
      <c r="AA1692">
        <v>26</v>
      </c>
    </row>
    <row r="1693" spans="1:27" x14ac:dyDescent="0.25">
      <c r="A1693" s="1">
        <v>40522</v>
      </c>
      <c r="B1693">
        <v>25442</v>
      </c>
      <c r="C1693">
        <v>149945</v>
      </c>
      <c r="T1693">
        <v>30</v>
      </c>
      <c r="U1693">
        <v>126</v>
      </c>
      <c r="X1693">
        <v>0</v>
      </c>
      <c r="Y1693">
        <v>87</v>
      </c>
      <c r="Z1693">
        <v>0</v>
      </c>
      <c r="AA1693">
        <v>26</v>
      </c>
    </row>
    <row r="1694" spans="1:27" x14ac:dyDescent="0.25">
      <c r="A1694" s="1">
        <v>40525</v>
      </c>
      <c r="B1694">
        <v>29875</v>
      </c>
      <c r="C1694">
        <v>149973</v>
      </c>
      <c r="T1694">
        <v>44</v>
      </c>
      <c r="U1694">
        <v>126</v>
      </c>
      <c r="X1694">
        <v>0</v>
      </c>
      <c r="Y1694">
        <v>87</v>
      </c>
      <c r="Z1694">
        <v>0</v>
      </c>
      <c r="AA1694">
        <v>26</v>
      </c>
    </row>
    <row r="1695" spans="1:27" x14ac:dyDescent="0.25">
      <c r="A1695" s="1">
        <v>40526</v>
      </c>
      <c r="B1695">
        <v>21457</v>
      </c>
      <c r="C1695">
        <v>151503</v>
      </c>
      <c r="T1695">
        <v>33</v>
      </c>
      <c r="U1695">
        <v>131</v>
      </c>
      <c r="X1695">
        <v>0</v>
      </c>
      <c r="Y1695">
        <v>87</v>
      </c>
      <c r="Z1695">
        <v>0</v>
      </c>
      <c r="AA1695">
        <v>26</v>
      </c>
    </row>
    <row r="1696" spans="1:27" x14ac:dyDescent="0.25">
      <c r="A1696" s="1">
        <v>40527</v>
      </c>
      <c r="B1696">
        <v>33733</v>
      </c>
      <c r="C1696">
        <v>157097</v>
      </c>
      <c r="T1696">
        <v>49</v>
      </c>
      <c r="U1696">
        <v>144</v>
      </c>
      <c r="X1696">
        <v>0</v>
      </c>
      <c r="Y1696">
        <v>87</v>
      </c>
      <c r="Z1696">
        <v>0</v>
      </c>
      <c r="AA1696">
        <v>26</v>
      </c>
    </row>
    <row r="1697" spans="1:27" x14ac:dyDescent="0.25">
      <c r="A1697" s="1">
        <v>40528</v>
      </c>
      <c r="B1697">
        <v>40172</v>
      </c>
      <c r="C1697">
        <v>150750</v>
      </c>
      <c r="T1697">
        <v>59</v>
      </c>
      <c r="U1697">
        <v>182</v>
      </c>
      <c r="X1697">
        <v>0</v>
      </c>
      <c r="Y1697">
        <v>87</v>
      </c>
      <c r="Z1697">
        <v>0</v>
      </c>
      <c r="AA1697">
        <v>26</v>
      </c>
    </row>
    <row r="1698" spans="1:27" x14ac:dyDescent="0.25">
      <c r="A1698" s="1">
        <v>40529</v>
      </c>
      <c r="B1698">
        <v>29588</v>
      </c>
      <c r="C1698">
        <v>149004</v>
      </c>
      <c r="T1698">
        <v>19</v>
      </c>
      <c r="U1698">
        <v>186</v>
      </c>
      <c r="X1698">
        <v>0</v>
      </c>
      <c r="Y1698">
        <v>87</v>
      </c>
      <c r="Z1698">
        <v>0</v>
      </c>
      <c r="AA1698">
        <v>26</v>
      </c>
    </row>
    <row r="1699" spans="1:27" x14ac:dyDescent="0.25">
      <c r="A1699" s="1">
        <v>40532</v>
      </c>
      <c r="B1699">
        <v>26470</v>
      </c>
      <c r="C1699">
        <v>152099</v>
      </c>
      <c r="T1699">
        <v>44</v>
      </c>
      <c r="U1699">
        <v>185</v>
      </c>
      <c r="X1699">
        <v>0</v>
      </c>
      <c r="Y1699">
        <v>0</v>
      </c>
      <c r="Z1699">
        <v>0</v>
      </c>
      <c r="AA1699">
        <v>0</v>
      </c>
    </row>
    <row r="1700" spans="1:27" x14ac:dyDescent="0.25">
      <c r="A1700" s="1">
        <v>40533</v>
      </c>
      <c r="B1700">
        <v>28264</v>
      </c>
      <c r="C1700">
        <v>155998</v>
      </c>
      <c r="T1700">
        <v>16</v>
      </c>
      <c r="U1700">
        <v>192</v>
      </c>
      <c r="X1700">
        <v>0</v>
      </c>
      <c r="Y1700">
        <v>0</v>
      </c>
      <c r="Z1700">
        <v>0</v>
      </c>
      <c r="AA1700">
        <v>0</v>
      </c>
    </row>
    <row r="1701" spans="1:27" x14ac:dyDescent="0.25">
      <c r="A1701" s="1">
        <v>40534</v>
      </c>
      <c r="B1701">
        <v>17303</v>
      </c>
      <c r="C1701">
        <v>155782</v>
      </c>
      <c r="T1701">
        <v>9</v>
      </c>
      <c r="U1701">
        <v>193</v>
      </c>
      <c r="X1701">
        <v>0</v>
      </c>
      <c r="Y1701">
        <v>0</v>
      </c>
      <c r="Z1701">
        <v>0</v>
      </c>
      <c r="AA1701">
        <v>0</v>
      </c>
    </row>
    <row r="1702" spans="1:27" x14ac:dyDescent="0.25">
      <c r="A1702" s="1">
        <v>40535</v>
      </c>
      <c r="B1702">
        <v>13140</v>
      </c>
      <c r="C1702">
        <v>139802</v>
      </c>
      <c r="T1702">
        <v>30</v>
      </c>
      <c r="U1702">
        <v>113</v>
      </c>
      <c r="X1702">
        <v>0</v>
      </c>
      <c r="Y1702">
        <v>0</v>
      </c>
      <c r="Z1702">
        <v>0</v>
      </c>
      <c r="AA1702">
        <v>0</v>
      </c>
    </row>
    <row r="1703" spans="1:27" x14ac:dyDescent="0.25">
      <c r="A1703" s="1">
        <v>40539</v>
      </c>
      <c r="B1703">
        <v>30304</v>
      </c>
      <c r="C1703">
        <v>146180</v>
      </c>
      <c r="T1703">
        <v>43</v>
      </c>
      <c r="U1703">
        <v>123</v>
      </c>
      <c r="X1703">
        <v>0</v>
      </c>
      <c r="Y1703">
        <v>0</v>
      </c>
      <c r="Z1703">
        <v>0</v>
      </c>
      <c r="AA1703">
        <v>0</v>
      </c>
    </row>
    <row r="1704" spans="1:27" x14ac:dyDescent="0.25">
      <c r="A1704" s="1">
        <v>40540</v>
      </c>
      <c r="B1704">
        <v>14611</v>
      </c>
      <c r="C1704">
        <v>141787</v>
      </c>
      <c r="T1704">
        <v>24</v>
      </c>
      <c r="U1704">
        <v>131</v>
      </c>
      <c r="X1704">
        <v>0</v>
      </c>
      <c r="Y1704">
        <v>0</v>
      </c>
      <c r="Z1704">
        <v>0</v>
      </c>
      <c r="AA1704">
        <v>0</v>
      </c>
    </row>
    <row r="1705" spans="1:27" x14ac:dyDescent="0.25">
      <c r="A1705" s="1">
        <v>40541</v>
      </c>
      <c r="B1705">
        <v>15250</v>
      </c>
      <c r="C1705">
        <v>142773</v>
      </c>
      <c r="T1705">
        <v>19</v>
      </c>
      <c r="U1705">
        <v>143</v>
      </c>
      <c r="X1705">
        <v>0</v>
      </c>
      <c r="Y1705">
        <v>0</v>
      </c>
      <c r="Z1705">
        <v>0</v>
      </c>
      <c r="AA1705">
        <v>0</v>
      </c>
    </row>
    <row r="1706" spans="1:27" x14ac:dyDescent="0.25">
      <c r="A1706" s="1">
        <v>40542</v>
      </c>
      <c r="B1706">
        <v>17259</v>
      </c>
      <c r="C1706">
        <v>142428</v>
      </c>
      <c r="T1706">
        <v>15</v>
      </c>
      <c r="U1706">
        <v>149</v>
      </c>
      <c r="X1706">
        <v>0</v>
      </c>
      <c r="Y1706">
        <v>0</v>
      </c>
      <c r="Z1706">
        <v>0</v>
      </c>
      <c r="AA1706">
        <v>0</v>
      </c>
    </row>
    <row r="1707" spans="1:27" x14ac:dyDescent="0.25">
      <c r="A1707" s="1">
        <v>40543</v>
      </c>
      <c r="B1707">
        <v>16253</v>
      </c>
      <c r="C1707">
        <v>142609</v>
      </c>
      <c r="T1707">
        <v>10</v>
      </c>
      <c r="U1707">
        <v>150</v>
      </c>
      <c r="X1707">
        <v>0</v>
      </c>
      <c r="Y1707">
        <v>0</v>
      </c>
      <c r="Z1707">
        <v>0</v>
      </c>
      <c r="AA1707">
        <v>0</v>
      </c>
    </row>
    <row r="1708" spans="1:27" x14ac:dyDescent="0.25">
      <c r="A1708" s="1">
        <v>40546</v>
      </c>
      <c r="B1708">
        <v>27579</v>
      </c>
      <c r="C1708">
        <v>147635</v>
      </c>
      <c r="T1708">
        <v>14</v>
      </c>
      <c r="U1708">
        <v>152</v>
      </c>
      <c r="X1708">
        <v>0</v>
      </c>
      <c r="Y1708">
        <v>0</v>
      </c>
      <c r="Z1708">
        <v>0</v>
      </c>
      <c r="AA1708">
        <v>0</v>
      </c>
    </row>
    <row r="1709" spans="1:27" x14ac:dyDescent="0.25">
      <c r="A1709" s="1">
        <v>40547</v>
      </c>
      <c r="B1709">
        <v>27659</v>
      </c>
      <c r="C1709">
        <v>149085</v>
      </c>
      <c r="T1709">
        <v>17</v>
      </c>
      <c r="U1709">
        <v>158</v>
      </c>
      <c r="X1709">
        <v>0</v>
      </c>
      <c r="Y1709">
        <v>0</v>
      </c>
      <c r="Z1709">
        <v>0</v>
      </c>
      <c r="AA1709">
        <v>0</v>
      </c>
    </row>
    <row r="1710" spans="1:27" x14ac:dyDescent="0.25">
      <c r="A1710" s="1">
        <v>40548</v>
      </c>
      <c r="B1710">
        <v>27520</v>
      </c>
      <c r="C1710">
        <v>151006</v>
      </c>
      <c r="T1710">
        <v>13</v>
      </c>
      <c r="U1710">
        <v>162</v>
      </c>
      <c r="X1710">
        <v>0</v>
      </c>
      <c r="Y1710">
        <v>0</v>
      </c>
      <c r="Z1710">
        <v>0</v>
      </c>
      <c r="AA1710">
        <v>0</v>
      </c>
    </row>
    <row r="1711" spans="1:27" x14ac:dyDescent="0.25">
      <c r="A1711" s="1">
        <v>40549</v>
      </c>
      <c r="B1711">
        <v>28197</v>
      </c>
      <c r="C1711">
        <v>147137</v>
      </c>
      <c r="T1711">
        <v>21</v>
      </c>
      <c r="U1711">
        <v>151</v>
      </c>
      <c r="X1711">
        <v>0</v>
      </c>
      <c r="Y1711">
        <v>0</v>
      </c>
      <c r="Z1711">
        <v>0</v>
      </c>
      <c r="AA1711">
        <v>0</v>
      </c>
    </row>
    <row r="1712" spans="1:27" x14ac:dyDescent="0.25">
      <c r="A1712" s="1">
        <v>40550</v>
      </c>
      <c r="B1712">
        <v>34670</v>
      </c>
      <c r="C1712">
        <v>150014</v>
      </c>
      <c r="T1712">
        <v>25</v>
      </c>
      <c r="U1712">
        <v>150</v>
      </c>
      <c r="X1712">
        <v>0</v>
      </c>
      <c r="Y1712">
        <v>0</v>
      </c>
      <c r="Z1712">
        <v>0</v>
      </c>
      <c r="AA1712">
        <v>0</v>
      </c>
    </row>
    <row r="1713" spans="1:27" x14ac:dyDescent="0.25">
      <c r="A1713" s="1">
        <v>40553</v>
      </c>
      <c r="B1713">
        <v>33789</v>
      </c>
      <c r="C1713">
        <v>152122</v>
      </c>
      <c r="T1713">
        <v>30</v>
      </c>
      <c r="U1713">
        <v>158</v>
      </c>
      <c r="X1713">
        <v>0</v>
      </c>
      <c r="Y1713">
        <v>0</v>
      </c>
      <c r="Z1713">
        <v>0</v>
      </c>
      <c r="AA1713">
        <v>0</v>
      </c>
    </row>
    <row r="1714" spans="1:27" x14ac:dyDescent="0.25">
      <c r="A1714" s="1">
        <v>40554</v>
      </c>
      <c r="B1714">
        <v>42270</v>
      </c>
      <c r="C1714">
        <v>148913</v>
      </c>
      <c r="T1714">
        <v>27</v>
      </c>
      <c r="U1714">
        <v>150</v>
      </c>
      <c r="X1714">
        <v>0</v>
      </c>
      <c r="Y1714">
        <v>0</v>
      </c>
      <c r="Z1714">
        <v>0</v>
      </c>
      <c r="AA1714">
        <v>0</v>
      </c>
    </row>
    <row r="1715" spans="1:27" x14ac:dyDescent="0.25">
      <c r="A1715" s="1">
        <v>40555</v>
      </c>
      <c r="B1715">
        <v>43728</v>
      </c>
      <c r="C1715">
        <v>157907</v>
      </c>
      <c r="T1715">
        <v>74</v>
      </c>
      <c r="U1715">
        <v>173</v>
      </c>
      <c r="X1715">
        <v>0</v>
      </c>
      <c r="Y1715">
        <v>0</v>
      </c>
      <c r="Z1715">
        <v>0</v>
      </c>
      <c r="AA1715">
        <v>0</v>
      </c>
    </row>
    <row r="1716" spans="1:27" x14ac:dyDescent="0.25">
      <c r="A1716" s="1">
        <v>40556</v>
      </c>
      <c r="B1716">
        <v>33148</v>
      </c>
      <c r="C1716">
        <v>155248</v>
      </c>
      <c r="T1716">
        <v>30</v>
      </c>
      <c r="U1716">
        <v>182</v>
      </c>
      <c r="X1716">
        <v>0</v>
      </c>
      <c r="Y1716">
        <v>0</v>
      </c>
      <c r="Z1716">
        <v>0</v>
      </c>
      <c r="AA1716">
        <v>0</v>
      </c>
    </row>
    <row r="1717" spans="1:27" x14ac:dyDescent="0.25">
      <c r="A1717" s="1">
        <v>40557</v>
      </c>
      <c r="B1717">
        <v>51186</v>
      </c>
      <c r="C1717">
        <v>163040</v>
      </c>
      <c r="T1717">
        <v>58</v>
      </c>
      <c r="U1717">
        <v>219</v>
      </c>
      <c r="X1717">
        <v>0</v>
      </c>
      <c r="Y1717">
        <v>0</v>
      </c>
      <c r="Z1717">
        <v>0</v>
      </c>
      <c r="AA1717">
        <v>0</v>
      </c>
    </row>
    <row r="1718" spans="1:27" x14ac:dyDescent="0.25">
      <c r="A1718" s="1">
        <v>40561</v>
      </c>
      <c r="B1718">
        <v>64452</v>
      </c>
      <c r="C1718">
        <v>174006</v>
      </c>
      <c r="T1718">
        <v>76</v>
      </c>
      <c r="U1718">
        <v>221</v>
      </c>
      <c r="X1718">
        <v>0</v>
      </c>
      <c r="Y1718">
        <v>0</v>
      </c>
      <c r="Z1718">
        <v>0</v>
      </c>
      <c r="AA1718">
        <v>0</v>
      </c>
    </row>
    <row r="1719" spans="1:27" x14ac:dyDescent="0.25">
      <c r="A1719" s="1">
        <v>40562</v>
      </c>
      <c r="B1719">
        <v>43930</v>
      </c>
      <c r="C1719">
        <v>173567</v>
      </c>
      <c r="T1719">
        <v>18</v>
      </c>
      <c r="U1719">
        <v>223</v>
      </c>
      <c r="X1719">
        <v>0</v>
      </c>
      <c r="Y1719">
        <v>0</v>
      </c>
      <c r="Z1719">
        <v>0</v>
      </c>
      <c r="AA1719">
        <v>0</v>
      </c>
    </row>
    <row r="1720" spans="1:27" x14ac:dyDescent="0.25">
      <c r="A1720" s="1">
        <v>40563</v>
      </c>
      <c r="B1720">
        <v>45238</v>
      </c>
      <c r="C1720">
        <v>152770</v>
      </c>
      <c r="T1720">
        <v>30</v>
      </c>
      <c r="U1720">
        <v>168</v>
      </c>
      <c r="X1720">
        <v>0</v>
      </c>
      <c r="Y1720">
        <v>0</v>
      </c>
      <c r="Z1720">
        <v>0</v>
      </c>
      <c r="AA1720">
        <v>0</v>
      </c>
    </row>
    <row r="1721" spans="1:27" x14ac:dyDescent="0.25">
      <c r="A1721" s="1">
        <v>40564</v>
      </c>
      <c r="B1721">
        <v>34451</v>
      </c>
      <c r="C1721">
        <v>146988</v>
      </c>
      <c r="T1721">
        <v>29</v>
      </c>
      <c r="U1721">
        <v>155</v>
      </c>
      <c r="X1721">
        <v>0</v>
      </c>
      <c r="Y1721">
        <v>0</v>
      </c>
      <c r="Z1721">
        <v>0</v>
      </c>
      <c r="AA1721">
        <v>0</v>
      </c>
    </row>
    <row r="1722" spans="1:27" x14ac:dyDescent="0.25">
      <c r="A1722" s="1">
        <v>40567</v>
      </c>
      <c r="B1722">
        <v>28065</v>
      </c>
      <c r="C1722">
        <v>147931</v>
      </c>
      <c r="T1722">
        <v>33</v>
      </c>
      <c r="U1722">
        <v>163</v>
      </c>
      <c r="X1722">
        <v>0</v>
      </c>
      <c r="Y1722">
        <v>0</v>
      </c>
      <c r="Z1722">
        <v>0</v>
      </c>
      <c r="AA1722">
        <v>0</v>
      </c>
    </row>
    <row r="1723" spans="1:27" x14ac:dyDescent="0.25">
      <c r="A1723" s="1">
        <v>40568</v>
      </c>
      <c r="B1723">
        <v>37813</v>
      </c>
      <c r="C1723">
        <v>149919</v>
      </c>
      <c r="T1723">
        <v>28</v>
      </c>
      <c r="U1723">
        <v>172</v>
      </c>
      <c r="X1723">
        <v>0</v>
      </c>
      <c r="Y1723">
        <v>0</v>
      </c>
      <c r="Z1723">
        <v>0</v>
      </c>
      <c r="AA1723">
        <v>0</v>
      </c>
    </row>
    <row r="1724" spans="1:27" x14ac:dyDescent="0.25">
      <c r="A1724" s="1">
        <v>40569</v>
      </c>
      <c r="B1724">
        <v>34377</v>
      </c>
      <c r="C1724">
        <v>154559</v>
      </c>
      <c r="T1724">
        <v>61</v>
      </c>
      <c r="U1724">
        <v>217</v>
      </c>
      <c r="X1724">
        <v>0</v>
      </c>
      <c r="Y1724">
        <v>0</v>
      </c>
      <c r="Z1724">
        <v>0</v>
      </c>
      <c r="AA1724">
        <v>0</v>
      </c>
    </row>
    <row r="1725" spans="1:27" x14ac:dyDescent="0.25">
      <c r="A1725" s="1">
        <v>40570</v>
      </c>
      <c r="B1725">
        <v>31924</v>
      </c>
      <c r="C1725">
        <v>158448</v>
      </c>
      <c r="T1725">
        <v>36</v>
      </c>
      <c r="U1725">
        <v>232</v>
      </c>
      <c r="X1725">
        <v>0</v>
      </c>
      <c r="Y1725">
        <v>0</v>
      </c>
      <c r="Z1725">
        <v>0</v>
      </c>
      <c r="AA1725">
        <v>0</v>
      </c>
    </row>
    <row r="1726" spans="1:27" x14ac:dyDescent="0.25">
      <c r="A1726" s="1">
        <v>40571</v>
      </c>
      <c r="B1726">
        <v>64465</v>
      </c>
      <c r="C1726">
        <v>164632</v>
      </c>
      <c r="T1726">
        <v>60</v>
      </c>
      <c r="U1726">
        <v>235</v>
      </c>
      <c r="X1726">
        <v>0</v>
      </c>
      <c r="Y1726">
        <v>0</v>
      </c>
      <c r="Z1726">
        <v>0</v>
      </c>
      <c r="AA1726">
        <v>0</v>
      </c>
    </row>
    <row r="1727" spans="1:27" x14ac:dyDescent="0.25">
      <c r="A1727" s="1">
        <v>40574</v>
      </c>
      <c r="B1727">
        <v>44305</v>
      </c>
      <c r="C1727">
        <v>165470</v>
      </c>
      <c r="T1727">
        <v>47</v>
      </c>
      <c r="U1727">
        <v>226</v>
      </c>
      <c r="X1727">
        <v>0</v>
      </c>
      <c r="Y1727">
        <v>0</v>
      </c>
      <c r="Z1727">
        <v>0</v>
      </c>
      <c r="AA1727">
        <v>0</v>
      </c>
    </row>
    <row r="1728" spans="1:27" x14ac:dyDescent="0.25">
      <c r="A1728" s="1">
        <v>40575</v>
      </c>
      <c r="B1728">
        <v>38922</v>
      </c>
      <c r="C1728">
        <v>167409</v>
      </c>
      <c r="T1728">
        <v>51</v>
      </c>
      <c r="U1728">
        <v>193</v>
      </c>
      <c r="X1728">
        <v>0</v>
      </c>
      <c r="Y1728">
        <v>0</v>
      </c>
      <c r="Z1728">
        <v>0</v>
      </c>
      <c r="AA1728">
        <v>0</v>
      </c>
    </row>
    <row r="1729" spans="1:27" x14ac:dyDescent="0.25">
      <c r="A1729" s="1">
        <v>40576</v>
      </c>
      <c r="B1729">
        <v>33431</v>
      </c>
      <c r="C1729">
        <v>171026</v>
      </c>
      <c r="T1729">
        <v>34</v>
      </c>
      <c r="U1729">
        <v>217</v>
      </c>
      <c r="X1729">
        <v>0</v>
      </c>
      <c r="Y1729">
        <v>0</v>
      </c>
      <c r="Z1729">
        <v>0</v>
      </c>
      <c r="AA1729">
        <v>0</v>
      </c>
    </row>
    <row r="1730" spans="1:27" x14ac:dyDescent="0.25">
      <c r="A1730" s="1">
        <v>40577</v>
      </c>
      <c r="B1730">
        <v>26311</v>
      </c>
      <c r="C1730">
        <v>173179</v>
      </c>
      <c r="T1730">
        <v>31</v>
      </c>
      <c r="U1730">
        <v>224</v>
      </c>
      <c r="X1730">
        <v>0</v>
      </c>
      <c r="Y1730">
        <v>0</v>
      </c>
      <c r="Z1730">
        <v>0</v>
      </c>
      <c r="AA1730">
        <v>0</v>
      </c>
    </row>
    <row r="1731" spans="1:27" x14ac:dyDescent="0.25">
      <c r="A1731" s="1">
        <v>40578</v>
      </c>
      <c r="B1731">
        <v>36597</v>
      </c>
      <c r="C1731">
        <v>179066</v>
      </c>
      <c r="T1731">
        <v>25</v>
      </c>
      <c r="U1731">
        <v>212</v>
      </c>
      <c r="X1731">
        <v>0</v>
      </c>
      <c r="Y1731">
        <v>0</v>
      </c>
      <c r="Z1731">
        <v>0</v>
      </c>
      <c r="AA1731">
        <v>0</v>
      </c>
    </row>
    <row r="1732" spans="1:27" x14ac:dyDescent="0.25">
      <c r="A1732" s="1">
        <v>40581</v>
      </c>
      <c r="B1732">
        <v>35017</v>
      </c>
      <c r="C1732">
        <v>186199</v>
      </c>
      <c r="T1732">
        <v>28</v>
      </c>
      <c r="U1732">
        <v>223</v>
      </c>
      <c r="X1732">
        <v>0</v>
      </c>
      <c r="Y1732">
        <v>0</v>
      </c>
      <c r="Z1732">
        <v>0</v>
      </c>
      <c r="AA1732">
        <v>0</v>
      </c>
    </row>
    <row r="1733" spans="1:27" x14ac:dyDescent="0.25">
      <c r="A1733" s="1">
        <v>40582</v>
      </c>
      <c r="B1733">
        <v>34408</v>
      </c>
      <c r="C1733">
        <v>179950</v>
      </c>
      <c r="T1733">
        <v>31</v>
      </c>
      <c r="U1733">
        <v>219</v>
      </c>
      <c r="X1733">
        <v>0</v>
      </c>
      <c r="Y1733">
        <v>0</v>
      </c>
      <c r="Z1733">
        <v>0</v>
      </c>
      <c r="AA1733">
        <v>0</v>
      </c>
    </row>
    <row r="1734" spans="1:27" x14ac:dyDescent="0.25">
      <c r="A1734" s="1">
        <v>40583</v>
      </c>
      <c r="B1734">
        <v>37586</v>
      </c>
      <c r="C1734">
        <v>182254</v>
      </c>
      <c r="T1734">
        <v>19</v>
      </c>
      <c r="U1734">
        <v>220</v>
      </c>
      <c r="X1734">
        <v>0</v>
      </c>
      <c r="Y1734">
        <v>0</v>
      </c>
      <c r="Z1734">
        <v>0</v>
      </c>
      <c r="AA1734">
        <v>0</v>
      </c>
    </row>
    <row r="1735" spans="1:27" x14ac:dyDescent="0.25">
      <c r="A1735" s="1">
        <v>40584</v>
      </c>
      <c r="B1735">
        <v>44940</v>
      </c>
      <c r="C1735">
        <v>184256</v>
      </c>
      <c r="T1735">
        <v>25</v>
      </c>
      <c r="U1735">
        <v>220</v>
      </c>
      <c r="X1735">
        <v>0</v>
      </c>
      <c r="Y1735">
        <v>0</v>
      </c>
      <c r="Z1735">
        <v>0</v>
      </c>
      <c r="AA1735">
        <v>0</v>
      </c>
    </row>
    <row r="1736" spans="1:27" x14ac:dyDescent="0.25">
      <c r="A1736" s="1">
        <v>40585</v>
      </c>
      <c r="B1736">
        <v>47415</v>
      </c>
      <c r="C1736">
        <v>186145</v>
      </c>
      <c r="T1736">
        <v>26</v>
      </c>
      <c r="U1736">
        <v>220</v>
      </c>
      <c r="X1736">
        <v>1</v>
      </c>
      <c r="Y1736">
        <v>1</v>
      </c>
      <c r="Z1736">
        <v>0</v>
      </c>
      <c r="AA1736">
        <v>0</v>
      </c>
    </row>
    <row r="1737" spans="1:27" x14ac:dyDescent="0.25">
      <c r="A1737" s="1">
        <v>40588</v>
      </c>
      <c r="B1737">
        <v>31344</v>
      </c>
      <c r="C1737">
        <v>183384</v>
      </c>
      <c r="T1737">
        <v>20</v>
      </c>
      <c r="U1737">
        <v>223</v>
      </c>
      <c r="X1737">
        <v>0</v>
      </c>
      <c r="Y1737">
        <v>1</v>
      </c>
      <c r="Z1737">
        <v>0</v>
      </c>
      <c r="AA1737">
        <v>0</v>
      </c>
    </row>
    <row r="1738" spans="1:27" x14ac:dyDescent="0.25">
      <c r="A1738" s="1">
        <v>40589</v>
      </c>
      <c r="B1738">
        <v>51402</v>
      </c>
      <c r="C1738">
        <v>178591</v>
      </c>
      <c r="T1738">
        <v>25</v>
      </c>
      <c r="U1738">
        <v>224</v>
      </c>
      <c r="X1738">
        <v>0</v>
      </c>
      <c r="Y1738">
        <v>1</v>
      </c>
      <c r="Z1738">
        <v>0</v>
      </c>
      <c r="AA1738">
        <v>0</v>
      </c>
    </row>
    <row r="1739" spans="1:27" x14ac:dyDescent="0.25">
      <c r="A1739" s="1">
        <v>40590</v>
      </c>
      <c r="B1739">
        <v>36368</v>
      </c>
      <c r="C1739">
        <v>184679</v>
      </c>
      <c r="T1739">
        <v>14</v>
      </c>
      <c r="U1739">
        <v>215</v>
      </c>
      <c r="X1739">
        <v>0</v>
      </c>
      <c r="Y1739">
        <v>1</v>
      </c>
      <c r="Z1739">
        <v>0</v>
      </c>
      <c r="AA1739">
        <v>0</v>
      </c>
    </row>
    <row r="1740" spans="1:27" x14ac:dyDescent="0.25">
      <c r="A1740" s="1">
        <v>40591</v>
      </c>
      <c r="B1740">
        <v>38320</v>
      </c>
      <c r="C1740">
        <v>163280</v>
      </c>
      <c r="T1740">
        <v>32</v>
      </c>
      <c r="U1740">
        <v>115</v>
      </c>
      <c r="X1740">
        <v>0</v>
      </c>
      <c r="Y1740">
        <v>1</v>
      </c>
      <c r="Z1740">
        <v>0</v>
      </c>
      <c r="AA1740">
        <v>0</v>
      </c>
    </row>
    <row r="1741" spans="1:27" x14ac:dyDescent="0.25">
      <c r="A1741" s="1">
        <v>40592</v>
      </c>
      <c r="B1741">
        <v>28990</v>
      </c>
      <c r="C1741">
        <v>158631</v>
      </c>
      <c r="T1741">
        <v>9</v>
      </c>
      <c r="U1741">
        <v>119</v>
      </c>
      <c r="X1741">
        <v>1</v>
      </c>
      <c r="Y1741">
        <v>0</v>
      </c>
      <c r="Z1741">
        <v>0</v>
      </c>
      <c r="AA1741">
        <v>0</v>
      </c>
    </row>
    <row r="1742" spans="1:27" x14ac:dyDescent="0.25">
      <c r="A1742" s="1">
        <v>40596</v>
      </c>
      <c r="B1742">
        <v>67975</v>
      </c>
      <c r="C1742">
        <v>162568</v>
      </c>
      <c r="T1742">
        <v>115</v>
      </c>
      <c r="U1742">
        <v>122</v>
      </c>
      <c r="X1742">
        <v>0</v>
      </c>
      <c r="Y1742">
        <v>0</v>
      </c>
      <c r="Z1742">
        <v>0</v>
      </c>
      <c r="AA1742">
        <v>0</v>
      </c>
    </row>
    <row r="1743" spans="1:27" x14ac:dyDescent="0.25">
      <c r="A1743" s="1">
        <v>40597</v>
      </c>
      <c r="B1743">
        <v>67263</v>
      </c>
      <c r="C1743">
        <v>164447</v>
      </c>
      <c r="T1743">
        <v>67</v>
      </c>
      <c r="U1743">
        <v>115</v>
      </c>
      <c r="X1743">
        <v>0</v>
      </c>
      <c r="Y1743">
        <v>0</v>
      </c>
      <c r="Z1743">
        <v>0</v>
      </c>
      <c r="AA1743">
        <v>0</v>
      </c>
    </row>
    <row r="1744" spans="1:27" x14ac:dyDescent="0.25">
      <c r="A1744" s="1">
        <v>40598</v>
      </c>
      <c r="B1744">
        <v>50505</v>
      </c>
      <c r="C1744">
        <v>162006</v>
      </c>
      <c r="T1744">
        <v>52</v>
      </c>
      <c r="U1744">
        <v>135</v>
      </c>
      <c r="X1744">
        <v>0</v>
      </c>
      <c r="Y1744">
        <v>0</v>
      </c>
      <c r="Z1744">
        <v>0</v>
      </c>
      <c r="AA1744">
        <v>0</v>
      </c>
    </row>
    <row r="1745" spans="1:27" x14ac:dyDescent="0.25">
      <c r="A1745" s="1">
        <v>40599</v>
      </c>
      <c r="B1745">
        <v>43421</v>
      </c>
      <c r="C1745">
        <v>162246</v>
      </c>
      <c r="T1745">
        <v>57</v>
      </c>
      <c r="U1745">
        <v>137</v>
      </c>
      <c r="X1745">
        <v>0</v>
      </c>
      <c r="Y1745">
        <v>0</v>
      </c>
      <c r="Z1745">
        <v>0</v>
      </c>
      <c r="AA1745">
        <v>0</v>
      </c>
    </row>
    <row r="1746" spans="1:27" x14ac:dyDescent="0.25">
      <c r="A1746" s="1">
        <v>40602</v>
      </c>
      <c r="B1746">
        <v>39080</v>
      </c>
      <c r="C1746">
        <v>161052</v>
      </c>
      <c r="T1746">
        <v>48</v>
      </c>
      <c r="U1746">
        <v>140</v>
      </c>
      <c r="X1746">
        <v>0</v>
      </c>
      <c r="Y1746">
        <v>0</v>
      </c>
      <c r="Z1746">
        <v>0</v>
      </c>
      <c r="AA1746">
        <v>0</v>
      </c>
    </row>
    <row r="1747" spans="1:27" x14ac:dyDescent="0.25">
      <c r="A1747" s="1">
        <v>40603</v>
      </c>
      <c r="B1747">
        <v>51261</v>
      </c>
      <c r="C1747">
        <v>160389</v>
      </c>
      <c r="T1747">
        <v>79</v>
      </c>
      <c r="U1747">
        <v>128</v>
      </c>
      <c r="X1747">
        <v>1</v>
      </c>
      <c r="Y1747">
        <v>1</v>
      </c>
      <c r="Z1747">
        <v>0</v>
      </c>
      <c r="AA1747">
        <v>0</v>
      </c>
    </row>
    <row r="1748" spans="1:27" x14ac:dyDescent="0.25">
      <c r="A1748" s="1">
        <v>40604</v>
      </c>
      <c r="B1748">
        <v>37659</v>
      </c>
      <c r="C1748">
        <v>161301</v>
      </c>
      <c r="T1748">
        <v>30</v>
      </c>
      <c r="U1748">
        <v>136</v>
      </c>
      <c r="X1748">
        <v>0</v>
      </c>
      <c r="Y1748">
        <v>1</v>
      </c>
      <c r="Z1748">
        <v>0</v>
      </c>
      <c r="AA1748">
        <v>0</v>
      </c>
    </row>
    <row r="1749" spans="1:27" x14ac:dyDescent="0.25">
      <c r="A1749" s="1">
        <v>40605</v>
      </c>
      <c r="B1749">
        <v>46224</v>
      </c>
      <c r="C1749">
        <v>166014</v>
      </c>
      <c r="T1749">
        <v>37</v>
      </c>
      <c r="U1749">
        <v>141</v>
      </c>
      <c r="X1749">
        <v>0</v>
      </c>
      <c r="Y1749">
        <v>1</v>
      </c>
      <c r="Z1749">
        <v>0</v>
      </c>
      <c r="AA1749">
        <v>0</v>
      </c>
    </row>
    <row r="1750" spans="1:27" x14ac:dyDescent="0.25">
      <c r="A1750" s="1">
        <v>40606</v>
      </c>
      <c r="B1750">
        <v>48272</v>
      </c>
      <c r="C1750">
        <v>174646</v>
      </c>
      <c r="T1750">
        <v>58</v>
      </c>
      <c r="U1750">
        <v>142</v>
      </c>
      <c r="X1750">
        <v>0</v>
      </c>
      <c r="Y1750">
        <v>1</v>
      </c>
      <c r="Z1750">
        <v>0</v>
      </c>
      <c r="AA1750">
        <v>0</v>
      </c>
    </row>
    <row r="1751" spans="1:27" x14ac:dyDescent="0.25">
      <c r="A1751" s="1">
        <v>40609</v>
      </c>
      <c r="B1751">
        <v>48632</v>
      </c>
      <c r="C1751">
        <v>178943</v>
      </c>
      <c r="T1751">
        <v>44</v>
      </c>
      <c r="U1751">
        <v>149</v>
      </c>
      <c r="X1751">
        <v>1</v>
      </c>
      <c r="Y1751">
        <v>2</v>
      </c>
      <c r="Z1751">
        <v>0</v>
      </c>
      <c r="AA1751">
        <v>0</v>
      </c>
    </row>
    <row r="1752" spans="1:27" x14ac:dyDescent="0.25">
      <c r="A1752" s="1">
        <v>40610</v>
      </c>
      <c r="B1752">
        <v>47090</v>
      </c>
      <c r="C1752">
        <v>181031</v>
      </c>
      <c r="T1752">
        <v>64</v>
      </c>
      <c r="U1752">
        <v>157</v>
      </c>
      <c r="X1752">
        <v>0</v>
      </c>
      <c r="Y1752">
        <v>2</v>
      </c>
      <c r="Z1752">
        <v>0</v>
      </c>
      <c r="AA1752">
        <v>0</v>
      </c>
    </row>
    <row r="1753" spans="1:27" x14ac:dyDescent="0.25">
      <c r="A1753" s="1">
        <v>40611</v>
      </c>
      <c r="B1753">
        <v>45784</v>
      </c>
      <c r="C1753">
        <v>189269</v>
      </c>
      <c r="T1753">
        <v>45</v>
      </c>
      <c r="U1753">
        <v>155</v>
      </c>
      <c r="X1753">
        <v>0</v>
      </c>
      <c r="Y1753">
        <v>2</v>
      </c>
      <c r="Z1753">
        <v>0</v>
      </c>
      <c r="AA1753">
        <v>0</v>
      </c>
    </row>
    <row r="1754" spans="1:27" x14ac:dyDescent="0.25">
      <c r="A1754" s="1">
        <v>40612</v>
      </c>
      <c r="B1754">
        <v>62923</v>
      </c>
      <c r="C1754">
        <v>193512</v>
      </c>
      <c r="T1754">
        <v>65</v>
      </c>
      <c r="U1754">
        <v>153</v>
      </c>
      <c r="X1754">
        <v>0</v>
      </c>
      <c r="Y1754">
        <v>2</v>
      </c>
      <c r="Z1754">
        <v>0</v>
      </c>
      <c r="AA1754">
        <v>0</v>
      </c>
    </row>
    <row r="1755" spans="1:27" x14ac:dyDescent="0.25">
      <c r="A1755" s="1">
        <v>40613</v>
      </c>
      <c r="B1755">
        <v>77556</v>
      </c>
      <c r="C1755">
        <v>196567</v>
      </c>
      <c r="T1755">
        <v>62</v>
      </c>
      <c r="U1755">
        <v>177</v>
      </c>
      <c r="X1755">
        <v>0</v>
      </c>
      <c r="Y1755">
        <v>2</v>
      </c>
      <c r="Z1755">
        <v>0</v>
      </c>
      <c r="AA1755">
        <v>0</v>
      </c>
    </row>
    <row r="1756" spans="1:27" x14ac:dyDescent="0.25">
      <c r="A1756" s="1">
        <v>40616</v>
      </c>
      <c r="B1756">
        <v>61805</v>
      </c>
      <c r="C1756">
        <v>196705</v>
      </c>
      <c r="T1756">
        <v>48</v>
      </c>
      <c r="U1756">
        <v>165</v>
      </c>
      <c r="X1756">
        <v>0</v>
      </c>
      <c r="Y1756">
        <v>2</v>
      </c>
      <c r="Z1756">
        <v>0</v>
      </c>
      <c r="AA1756">
        <v>0</v>
      </c>
    </row>
    <row r="1757" spans="1:27" x14ac:dyDescent="0.25">
      <c r="A1757" s="1">
        <v>40617</v>
      </c>
      <c r="B1757">
        <v>97329</v>
      </c>
      <c r="C1757">
        <v>194201</v>
      </c>
      <c r="T1757">
        <v>47</v>
      </c>
      <c r="U1757">
        <v>166</v>
      </c>
      <c r="X1757">
        <v>0</v>
      </c>
      <c r="Y1757">
        <v>2</v>
      </c>
      <c r="Z1757">
        <v>0</v>
      </c>
      <c r="AA1757">
        <v>0</v>
      </c>
    </row>
    <row r="1758" spans="1:27" x14ac:dyDescent="0.25">
      <c r="A1758" s="1">
        <v>40618</v>
      </c>
      <c r="B1758">
        <v>97113</v>
      </c>
      <c r="C1758">
        <v>210276</v>
      </c>
      <c r="T1758">
        <v>132</v>
      </c>
      <c r="U1758">
        <v>217</v>
      </c>
      <c r="X1758">
        <v>0</v>
      </c>
      <c r="Y1758">
        <v>2</v>
      </c>
      <c r="Z1758">
        <v>0</v>
      </c>
      <c r="AA1758">
        <v>0</v>
      </c>
    </row>
    <row r="1759" spans="1:27" x14ac:dyDescent="0.25">
      <c r="A1759" s="1">
        <v>40619</v>
      </c>
      <c r="B1759">
        <v>39208</v>
      </c>
      <c r="C1759">
        <v>178618</v>
      </c>
      <c r="T1759">
        <v>26</v>
      </c>
      <c r="U1759">
        <v>157</v>
      </c>
      <c r="X1759">
        <v>0</v>
      </c>
      <c r="Y1759">
        <v>2</v>
      </c>
      <c r="Z1759">
        <v>0</v>
      </c>
      <c r="AA1759">
        <v>0</v>
      </c>
    </row>
    <row r="1760" spans="1:27" x14ac:dyDescent="0.25">
      <c r="A1760" s="1">
        <v>40620</v>
      </c>
      <c r="B1760">
        <v>38936</v>
      </c>
      <c r="C1760">
        <v>175462</v>
      </c>
      <c r="T1760">
        <v>25</v>
      </c>
      <c r="U1760">
        <v>159</v>
      </c>
      <c r="X1760">
        <v>0</v>
      </c>
      <c r="Y1760">
        <v>2</v>
      </c>
      <c r="Z1760">
        <v>0</v>
      </c>
      <c r="AA1760">
        <v>0</v>
      </c>
    </row>
    <row r="1761" spans="1:25" x14ac:dyDescent="0.25">
      <c r="A1761" s="1">
        <v>40623</v>
      </c>
      <c r="B1761">
        <v>34510</v>
      </c>
      <c r="C1761">
        <v>174952</v>
      </c>
      <c r="T1761">
        <v>28</v>
      </c>
      <c r="U1761">
        <v>159</v>
      </c>
      <c r="X1761">
        <v>0</v>
      </c>
      <c r="Y1761">
        <v>2</v>
      </c>
    </row>
    <row r="1762" spans="1:25" x14ac:dyDescent="0.25">
      <c r="A1762" s="1">
        <v>40624</v>
      </c>
      <c r="B1762">
        <v>25367</v>
      </c>
      <c r="C1762">
        <v>170219</v>
      </c>
      <c r="T1762">
        <v>35</v>
      </c>
      <c r="U1762">
        <v>153</v>
      </c>
      <c r="X1762">
        <v>0</v>
      </c>
      <c r="Y1762">
        <v>2</v>
      </c>
    </row>
    <row r="1763" spans="1:25" x14ac:dyDescent="0.25">
      <c r="A1763" s="1">
        <v>40625</v>
      </c>
      <c r="B1763">
        <v>33545</v>
      </c>
      <c r="C1763">
        <v>174867</v>
      </c>
      <c r="T1763">
        <v>20</v>
      </c>
      <c r="U1763">
        <v>152</v>
      </c>
      <c r="X1763">
        <v>0</v>
      </c>
      <c r="Y1763">
        <v>2</v>
      </c>
    </row>
    <row r="1764" spans="1:25" x14ac:dyDescent="0.25">
      <c r="A1764" s="1">
        <v>40626</v>
      </c>
      <c r="B1764">
        <v>40544</v>
      </c>
      <c r="C1764">
        <v>179821</v>
      </c>
      <c r="T1764">
        <v>28</v>
      </c>
      <c r="U1764">
        <v>160</v>
      </c>
      <c r="X1764">
        <v>0</v>
      </c>
      <c r="Y1764">
        <v>2</v>
      </c>
    </row>
    <row r="1765" spans="1:25" x14ac:dyDescent="0.25">
      <c r="A1765" s="1">
        <v>40627</v>
      </c>
      <c r="B1765">
        <v>43420</v>
      </c>
      <c r="C1765">
        <v>182092</v>
      </c>
      <c r="T1765">
        <v>14</v>
      </c>
      <c r="U1765">
        <v>164</v>
      </c>
      <c r="X1765">
        <v>0</v>
      </c>
      <c r="Y1765">
        <v>2</v>
      </c>
    </row>
    <row r="1766" spans="1:25" x14ac:dyDescent="0.25">
      <c r="A1766" s="1">
        <v>40630</v>
      </c>
      <c r="B1766">
        <v>22948</v>
      </c>
      <c r="C1766">
        <v>182307</v>
      </c>
      <c r="P1766">
        <v>0</v>
      </c>
      <c r="Q1766">
        <v>0</v>
      </c>
      <c r="T1766">
        <v>4</v>
      </c>
      <c r="U1766">
        <v>163</v>
      </c>
      <c r="X1766">
        <v>0</v>
      </c>
      <c r="Y1766">
        <v>2</v>
      </c>
    </row>
    <row r="1767" spans="1:25" x14ac:dyDescent="0.25">
      <c r="A1767" s="1">
        <v>40631</v>
      </c>
      <c r="B1767">
        <v>22976</v>
      </c>
      <c r="C1767">
        <v>184059</v>
      </c>
      <c r="P1767">
        <v>0</v>
      </c>
      <c r="Q1767">
        <v>0</v>
      </c>
      <c r="T1767">
        <v>30</v>
      </c>
      <c r="U1767">
        <v>170</v>
      </c>
      <c r="X1767">
        <v>0</v>
      </c>
      <c r="Y1767">
        <v>2</v>
      </c>
    </row>
    <row r="1768" spans="1:25" x14ac:dyDescent="0.25">
      <c r="A1768" s="1">
        <v>40632</v>
      </c>
      <c r="B1768">
        <v>20852</v>
      </c>
      <c r="C1768">
        <v>184855</v>
      </c>
      <c r="P1768">
        <v>0</v>
      </c>
      <c r="Q1768">
        <v>0</v>
      </c>
      <c r="T1768">
        <v>18</v>
      </c>
      <c r="U1768">
        <v>183</v>
      </c>
      <c r="X1768">
        <v>0</v>
      </c>
      <c r="Y1768">
        <v>2</v>
      </c>
    </row>
    <row r="1769" spans="1:25" x14ac:dyDescent="0.25">
      <c r="A1769" s="1">
        <v>40633</v>
      </c>
      <c r="B1769">
        <v>21420</v>
      </c>
      <c r="C1769">
        <v>184342</v>
      </c>
      <c r="P1769">
        <v>0</v>
      </c>
      <c r="Q1769">
        <v>0</v>
      </c>
      <c r="T1769">
        <v>12</v>
      </c>
      <c r="U1769">
        <v>189</v>
      </c>
      <c r="X1769">
        <v>0</v>
      </c>
      <c r="Y1769">
        <v>2</v>
      </c>
    </row>
    <row r="1770" spans="1:25" x14ac:dyDescent="0.25">
      <c r="A1770" s="1">
        <v>40634</v>
      </c>
      <c r="B1770">
        <v>30849</v>
      </c>
      <c r="C1770">
        <v>188163</v>
      </c>
      <c r="P1770">
        <v>0</v>
      </c>
      <c r="Q1770">
        <v>0</v>
      </c>
      <c r="T1770">
        <v>46</v>
      </c>
      <c r="U1770">
        <v>206</v>
      </c>
      <c r="X1770">
        <v>0</v>
      </c>
      <c r="Y1770">
        <v>2</v>
      </c>
    </row>
    <row r="1771" spans="1:25" x14ac:dyDescent="0.25">
      <c r="A1771" s="1">
        <v>40637</v>
      </c>
      <c r="B1771">
        <v>21093</v>
      </c>
      <c r="C1771">
        <v>189198</v>
      </c>
      <c r="P1771">
        <v>4</v>
      </c>
      <c r="Q1771">
        <v>4</v>
      </c>
      <c r="T1771">
        <v>17</v>
      </c>
      <c r="U1771">
        <v>211</v>
      </c>
      <c r="X1771">
        <v>0</v>
      </c>
      <c r="Y1771">
        <v>2</v>
      </c>
    </row>
    <row r="1772" spans="1:25" x14ac:dyDescent="0.25">
      <c r="A1772" s="1">
        <v>40638</v>
      </c>
      <c r="B1772">
        <v>34248</v>
      </c>
      <c r="C1772">
        <v>181288</v>
      </c>
      <c r="P1772">
        <v>5</v>
      </c>
      <c r="Q1772">
        <v>8</v>
      </c>
      <c r="T1772">
        <v>52</v>
      </c>
      <c r="U1772">
        <v>201</v>
      </c>
      <c r="X1772">
        <v>0</v>
      </c>
      <c r="Y1772">
        <v>2</v>
      </c>
    </row>
    <row r="1773" spans="1:25" x14ac:dyDescent="0.25">
      <c r="A1773" s="1">
        <v>40639</v>
      </c>
      <c r="B1773">
        <v>25481</v>
      </c>
      <c r="C1773">
        <v>183109</v>
      </c>
      <c r="P1773">
        <v>0</v>
      </c>
      <c r="Q1773">
        <v>8</v>
      </c>
      <c r="T1773">
        <v>14</v>
      </c>
      <c r="U1773">
        <v>199</v>
      </c>
      <c r="X1773">
        <v>0</v>
      </c>
      <c r="Y1773">
        <v>2</v>
      </c>
    </row>
    <row r="1774" spans="1:25" x14ac:dyDescent="0.25">
      <c r="A1774" s="1">
        <v>40640</v>
      </c>
      <c r="B1774">
        <v>30642</v>
      </c>
      <c r="C1774">
        <v>186404</v>
      </c>
      <c r="P1774">
        <v>0</v>
      </c>
      <c r="Q1774">
        <v>8</v>
      </c>
      <c r="T1774">
        <v>13</v>
      </c>
      <c r="U1774">
        <v>200</v>
      </c>
      <c r="X1774">
        <v>0</v>
      </c>
      <c r="Y1774">
        <v>2</v>
      </c>
    </row>
    <row r="1775" spans="1:25" x14ac:dyDescent="0.25">
      <c r="A1775" s="1">
        <v>40641</v>
      </c>
      <c r="B1775">
        <v>38875</v>
      </c>
      <c r="C1775">
        <v>182481</v>
      </c>
      <c r="P1775">
        <v>0</v>
      </c>
      <c r="Q1775">
        <v>8</v>
      </c>
      <c r="T1775">
        <v>8</v>
      </c>
      <c r="U1775">
        <v>198</v>
      </c>
      <c r="X1775">
        <v>0</v>
      </c>
      <c r="Y1775">
        <v>2</v>
      </c>
    </row>
    <row r="1776" spans="1:25" x14ac:dyDescent="0.25">
      <c r="A1776" s="1">
        <v>40644</v>
      </c>
      <c r="B1776">
        <v>32462</v>
      </c>
      <c r="C1776">
        <v>184959</v>
      </c>
      <c r="P1776">
        <v>0</v>
      </c>
      <c r="Q1776">
        <v>8</v>
      </c>
      <c r="T1776">
        <v>26</v>
      </c>
      <c r="U1776">
        <v>202</v>
      </c>
      <c r="X1776">
        <v>0</v>
      </c>
      <c r="Y1776">
        <v>2</v>
      </c>
    </row>
    <row r="1777" spans="1:25" x14ac:dyDescent="0.25">
      <c r="A1777" s="1">
        <v>40645</v>
      </c>
      <c r="B1777">
        <v>50726</v>
      </c>
      <c r="C1777">
        <v>188985</v>
      </c>
      <c r="P1777">
        <v>0</v>
      </c>
      <c r="Q1777">
        <v>8</v>
      </c>
      <c r="T1777">
        <v>32</v>
      </c>
      <c r="U1777">
        <v>184</v>
      </c>
      <c r="X1777">
        <v>0</v>
      </c>
      <c r="Y1777">
        <v>2</v>
      </c>
    </row>
    <row r="1778" spans="1:25" x14ac:dyDescent="0.25">
      <c r="A1778" s="1">
        <v>40646</v>
      </c>
      <c r="B1778">
        <v>37182</v>
      </c>
      <c r="C1778">
        <v>191254</v>
      </c>
      <c r="P1778">
        <v>0</v>
      </c>
      <c r="Q1778">
        <v>8</v>
      </c>
      <c r="T1778">
        <v>26</v>
      </c>
      <c r="U1778">
        <v>178</v>
      </c>
      <c r="X1778">
        <v>0</v>
      </c>
      <c r="Y1778">
        <v>2</v>
      </c>
    </row>
    <row r="1779" spans="1:25" x14ac:dyDescent="0.25">
      <c r="A1779" s="1">
        <v>40647</v>
      </c>
      <c r="B1779">
        <v>33799</v>
      </c>
      <c r="C1779">
        <v>193636</v>
      </c>
      <c r="P1779">
        <v>0</v>
      </c>
      <c r="Q1779">
        <v>8</v>
      </c>
      <c r="T1779">
        <v>24</v>
      </c>
      <c r="U1779">
        <v>187</v>
      </c>
      <c r="X1779">
        <v>0</v>
      </c>
      <c r="Y1779">
        <v>2</v>
      </c>
    </row>
    <row r="1780" spans="1:25" x14ac:dyDescent="0.25">
      <c r="A1780" s="1">
        <v>40648</v>
      </c>
      <c r="B1780">
        <v>69266</v>
      </c>
      <c r="C1780">
        <v>200623</v>
      </c>
      <c r="P1780">
        <v>0</v>
      </c>
      <c r="Q1780">
        <v>8</v>
      </c>
      <c r="T1780">
        <v>33</v>
      </c>
      <c r="U1780">
        <v>195</v>
      </c>
      <c r="X1780">
        <v>0</v>
      </c>
      <c r="Y1780">
        <v>2</v>
      </c>
    </row>
    <row r="1781" spans="1:25" x14ac:dyDescent="0.25">
      <c r="A1781" s="1">
        <v>40651</v>
      </c>
      <c r="B1781">
        <v>76714</v>
      </c>
      <c r="C1781">
        <v>211142</v>
      </c>
      <c r="P1781">
        <v>23</v>
      </c>
      <c r="Q1781">
        <v>25</v>
      </c>
      <c r="T1781">
        <v>58</v>
      </c>
      <c r="U1781">
        <v>206</v>
      </c>
      <c r="X1781">
        <v>0</v>
      </c>
      <c r="Y1781">
        <v>2</v>
      </c>
    </row>
    <row r="1782" spans="1:25" x14ac:dyDescent="0.25">
      <c r="A1782" s="1">
        <v>40652</v>
      </c>
      <c r="B1782">
        <v>57905</v>
      </c>
      <c r="C1782">
        <v>214920</v>
      </c>
      <c r="P1782">
        <v>19</v>
      </c>
      <c r="Q1782">
        <v>6</v>
      </c>
      <c r="T1782">
        <v>38</v>
      </c>
      <c r="U1782">
        <v>190</v>
      </c>
      <c r="X1782">
        <v>0</v>
      </c>
      <c r="Y1782">
        <v>2</v>
      </c>
    </row>
    <row r="1783" spans="1:25" x14ac:dyDescent="0.25">
      <c r="A1783" s="1">
        <v>40653</v>
      </c>
      <c r="B1783">
        <v>44303</v>
      </c>
      <c r="C1783">
        <v>215212</v>
      </c>
      <c r="P1783">
        <v>0</v>
      </c>
      <c r="Q1783">
        <v>6</v>
      </c>
      <c r="T1783">
        <v>21</v>
      </c>
      <c r="U1783">
        <v>202</v>
      </c>
      <c r="X1783">
        <v>0</v>
      </c>
      <c r="Y1783">
        <v>2</v>
      </c>
    </row>
    <row r="1784" spans="1:25" x14ac:dyDescent="0.25">
      <c r="A1784" s="1">
        <v>40654</v>
      </c>
      <c r="B1784">
        <v>37500</v>
      </c>
      <c r="C1784">
        <v>190068</v>
      </c>
      <c r="P1784">
        <v>0</v>
      </c>
      <c r="Q1784">
        <v>6</v>
      </c>
      <c r="T1784">
        <v>25</v>
      </c>
      <c r="U1784">
        <v>119</v>
      </c>
      <c r="X1784">
        <v>0</v>
      </c>
      <c r="Y1784">
        <v>2</v>
      </c>
    </row>
    <row r="1785" spans="1:25" x14ac:dyDescent="0.25">
      <c r="A1785" s="1">
        <v>40658</v>
      </c>
      <c r="B1785">
        <v>26827</v>
      </c>
      <c r="C1785">
        <v>188615</v>
      </c>
      <c r="P1785">
        <v>5</v>
      </c>
      <c r="Q1785">
        <v>10</v>
      </c>
      <c r="T1785">
        <v>12</v>
      </c>
      <c r="U1785">
        <v>120</v>
      </c>
      <c r="X1785">
        <v>0</v>
      </c>
      <c r="Y1785">
        <v>2</v>
      </c>
    </row>
    <row r="1786" spans="1:25" x14ac:dyDescent="0.25">
      <c r="A1786" s="1">
        <v>40659</v>
      </c>
      <c r="B1786">
        <v>46063</v>
      </c>
      <c r="C1786">
        <v>193067</v>
      </c>
      <c r="P1786">
        <v>0</v>
      </c>
      <c r="Q1786">
        <v>10</v>
      </c>
      <c r="T1786">
        <v>33</v>
      </c>
      <c r="U1786">
        <v>122</v>
      </c>
      <c r="X1786">
        <v>0</v>
      </c>
      <c r="Y1786">
        <v>2</v>
      </c>
    </row>
    <row r="1787" spans="1:25" x14ac:dyDescent="0.25">
      <c r="A1787" s="1">
        <v>40660</v>
      </c>
      <c r="B1787">
        <v>60009</v>
      </c>
      <c r="C1787">
        <v>204066</v>
      </c>
      <c r="P1787">
        <v>15</v>
      </c>
      <c r="Q1787">
        <v>25</v>
      </c>
      <c r="T1787">
        <v>19</v>
      </c>
      <c r="U1787">
        <v>128</v>
      </c>
      <c r="X1787">
        <v>0</v>
      </c>
      <c r="Y1787">
        <v>2</v>
      </c>
    </row>
    <row r="1788" spans="1:25" x14ac:dyDescent="0.25">
      <c r="A1788" s="1">
        <v>40661</v>
      </c>
      <c r="B1788">
        <v>47939</v>
      </c>
      <c r="C1788">
        <v>206869</v>
      </c>
      <c r="P1788">
        <v>0</v>
      </c>
      <c r="Q1788">
        <v>25</v>
      </c>
      <c r="T1788">
        <v>24</v>
      </c>
      <c r="U1788">
        <v>143</v>
      </c>
      <c r="X1788">
        <v>0</v>
      </c>
      <c r="Y1788">
        <v>2</v>
      </c>
    </row>
    <row r="1789" spans="1:25" x14ac:dyDescent="0.25">
      <c r="A1789" s="1">
        <v>40662</v>
      </c>
      <c r="B1789">
        <v>34227</v>
      </c>
      <c r="C1789">
        <v>211584</v>
      </c>
      <c r="P1789">
        <v>17</v>
      </c>
      <c r="Q1789">
        <v>39</v>
      </c>
      <c r="T1789">
        <v>30</v>
      </c>
      <c r="U1789">
        <v>159</v>
      </c>
      <c r="X1789">
        <v>0</v>
      </c>
      <c r="Y1789">
        <v>2</v>
      </c>
    </row>
    <row r="1790" spans="1:25" x14ac:dyDescent="0.25">
      <c r="A1790" s="1">
        <v>40665</v>
      </c>
      <c r="B1790">
        <v>39900</v>
      </c>
      <c r="C1790">
        <v>213481</v>
      </c>
      <c r="P1790">
        <v>31</v>
      </c>
      <c r="Q1790">
        <v>50</v>
      </c>
      <c r="T1790">
        <v>6</v>
      </c>
      <c r="U1790">
        <v>163</v>
      </c>
      <c r="X1790">
        <v>0</v>
      </c>
      <c r="Y1790">
        <v>2</v>
      </c>
    </row>
    <row r="1791" spans="1:25" x14ac:dyDescent="0.25">
      <c r="A1791" s="1">
        <v>40666</v>
      </c>
      <c r="B1791">
        <v>39507</v>
      </c>
      <c r="C1791">
        <v>215008</v>
      </c>
      <c r="P1791">
        <v>0</v>
      </c>
      <c r="Q1791">
        <v>50</v>
      </c>
      <c r="T1791">
        <v>22</v>
      </c>
      <c r="U1791">
        <v>162</v>
      </c>
      <c r="X1791">
        <v>0</v>
      </c>
      <c r="Y1791">
        <v>2</v>
      </c>
    </row>
    <row r="1792" spans="1:25" x14ac:dyDescent="0.25">
      <c r="A1792" s="1">
        <v>40667</v>
      </c>
      <c r="B1792">
        <v>43861</v>
      </c>
      <c r="C1792">
        <v>216035</v>
      </c>
      <c r="P1792">
        <v>0</v>
      </c>
      <c r="Q1792">
        <v>50</v>
      </c>
      <c r="T1792">
        <v>23</v>
      </c>
      <c r="U1792">
        <v>157</v>
      </c>
      <c r="X1792">
        <v>0</v>
      </c>
      <c r="Y1792">
        <v>2</v>
      </c>
    </row>
    <row r="1793" spans="1:25" x14ac:dyDescent="0.25">
      <c r="A1793" s="1">
        <v>40668</v>
      </c>
      <c r="B1793">
        <v>57985</v>
      </c>
      <c r="C1793">
        <v>217250</v>
      </c>
      <c r="P1793">
        <v>3</v>
      </c>
      <c r="Q1793">
        <v>53</v>
      </c>
      <c r="T1793">
        <v>64</v>
      </c>
      <c r="U1793">
        <v>146</v>
      </c>
      <c r="X1793">
        <v>0</v>
      </c>
      <c r="Y1793">
        <v>2</v>
      </c>
    </row>
    <row r="1794" spans="1:25" x14ac:dyDescent="0.25">
      <c r="A1794" s="1">
        <v>40669</v>
      </c>
      <c r="B1794">
        <v>60222</v>
      </c>
      <c r="C1794">
        <v>221473</v>
      </c>
      <c r="P1794">
        <v>0</v>
      </c>
      <c r="Q1794">
        <v>53</v>
      </c>
      <c r="T1794">
        <v>30</v>
      </c>
      <c r="U1794">
        <v>156</v>
      </c>
      <c r="X1794">
        <v>0</v>
      </c>
      <c r="Y1794">
        <v>2</v>
      </c>
    </row>
    <row r="1795" spans="1:25" x14ac:dyDescent="0.25">
      <c r="A1795" s="1">
        <v>40672</v>
      </c>
      <c r="B1795">
        <v>33816</v>
      </c>
      <c r="C1795">
        <v>225463</v>
      </c>
      <c r="P1795">
        <v>0</v>
      </c>
      <c r="Q1795">
        <v>53</v>
      </c>
      <c r="T1795">
        <v>16</v>
      </c>
      <c r="U1795">
        <v>159</v>
      </c>
      <c r="X1795">
        <v>0</v>
      </c>
      <c r="Y1795">
        <v>2</v>
      </c>
    </row>
    <row r="1796" spans="1:25" x14ac:dyDescent="0.25">
      <c r="A1796" s="1">
        <v>40673</v>
      </c>
      <c r="B1796">
        <v>64421</v>
      </c>
      <c r="C1796">
        <v>228037</v>
      </c>
      <c r="P1796">
        <v>0</v>
      </c>
      <c r="Q1796">
        <v>53</v>
      </c>
      <c r="T1796">
        <v>58</v>
      </c>
      <c r="U1796">
        <v>168</v>
      </c>
      <c r="X1796">
        <v>0</v>
      </c>
      <c r="Y1796">
        <v>2</v>
      </c>
    </row>
    <row r="1797" spans="1:25" x14ac:dyDescent="0.25">
      <c r="A1797" s="1">
        <v>40674</v>
      </c>
      <c r="B1797">
        <v>47976</v>
      </c>
      <c r="C1797">
        <v>228718</v>
      </c>
      <c r="P1797">
        <v>0</v>
      </c>
      <c r="Q1797">
        <v>53</v>
      </c>
      <c r="T1797">
        <v>24</v>
      </c>
      <c r="U1797">
        <v>172</v>
      </c>
      <c r="X1797">
        <v>0</v>
      </c>
      <c r="Y1797">
        <v>2</v>
      </c>
    </row>
    <row r="1798" spans="1:25" x14ac:dyDescent="0.25">
      <c r="A1798" s="1">
        <v>40675</v>
      </c>
      <c r="B1798">
        <v>54947</v>
      </c>
      <c r="C1798">
        <v>234701</v>
      </c>
      <c r="P1798">
        <v>0</v>
      </c>
      <c r="Q1798">
        <v>53</v>
      </c>
      <c r="T1798">
        <v>25</v>
      </c>
      <c r="U1798">
        <v>163</v>
      </c>
      <c r="X1798">
        <v>0</v>
      </c>
      <c r="Y1798">
        <v>2</v>
      </c>
    </row>
    <row r="1799" spans="1:25" x14ac:dyDescent="0.25">
      <c r="A1799" s="1">
        <v>40676</v>
      </c>
      <c r="B1799">
        <v>54234</v>
      </c>
      <c r="C1799">
        <v>236562</v>
      </c>
      <c r="P1799">
        <v>0</v>
      </c>
      <c r="Q1799">
        <v>53</v>
      </c>
      <c r="T1799">
        <v>56</v>
      </c>
      <c r="U1799">
        <v>187</v>
      </c>
      <c r="X1799">
        <v>0</v>
      </c>
      <c r="Y1799">
        <v>2</v>
      </c>
    </row>
    <row r="1800" spans="1:25" x14ac:dyDescent="0.25">
      <c r="A1800" s="1">
        <v>40679</v>
      </c>
      <c r="B1800">
        <v>58949</v>
      </c>
      <c r="C1800">
        <v>248027</v>
      </c>
      <c r="P1800">
        <v>0</v>
      </c>
      <c r="Q1800">
        <v>53</v>
      </c>
      <c r="T1800">
        <v>24</v>
      </c>
      <c r="U1800">
        <v>179</v>
      </c>
      <c r="X1800">
        <v>0</v>
      </c>
      <c r="Y1800">
        <v>2</v>
      </c>
    </row>
    <row r="1801" spans="1:25" x14ac:dyDescent="0.25">
      <c r="A1801" s="1">
        <v>40680</v>
      </c>
      <c r="B1801">
        <v>85468</v>
      </c>
      <c r="C1801">
        <v>244146</v>
      </c>
      <c r="P1801">
        <v>0</v>
      </c>
      <c r="Q1801">
        <v>53</v>
      </c>
      <c r="T1801">
        <v>37</v>
      </c>
      <c r="U1801">
        <v>188</v>
      </c>
      <c r="X1801">
        <v>0</v>
      </c>
      <c r="Y1801">
        <v>2</v>
      </c>
    </row>
    <row r="1802" spans="1:25" x14ac:dyDescent="0.25">
      <c r="A1802" s="1">
        <v>40681</v>
      </c>
      <c r="B1802">
        <v>39157</v>
      </c>
      <c r="C1802">
        <v>246339</v>
      </c>
      <c r="P1802">
        <v>0</v>
      </c>
      <c r="Q1802">
        <v>53</v>
      </c>
      <c r="T1802">
        <v>21</v>
      </c>
      <c r="U1802">
        <v>182</v>
      </c>
      <c r="X1802">
        <v>0</v>
      </c>
      <c r="Y1802">
        <v>2</v>
      </c>
    </row>
    <row r="1803" spans="1:25" x14ac:dyDescent="0.25">
      <c r="A1803" s="1">
        <v>40682</v>
      </c>
      <c r="B1803">
        <v>42018</v>
      </c>
      <c r="C1803">
        <v>229779</v>
      </c>
      <c r="P1803">
        <v>0</v>
      </c>
      <c r="Q1803">
        <v>29</v>
      </c>
      <c r="T1803">
        <v>28</v>
      </c>
      <c r="U1803">
        <v>110</v>
      </c>
      <c r="X1803">
        <v>0</v>
      </c>
      <c r="Y1803">
        <v>2</v>
      </c>
    </row>
    <row r="1804" spans="1:25" x14ac:dyDescent="0.25">
      <c r="A1804" s="1">
        <v>40683</v>
      </c>
      <c r="B1804">
        <v>42115</v>
      </c>
      <c r="C1804">
        <v>238310</v>
      </c>
      <c r="P1804">
        <v>0</v>
      </c>
      <c r="Q1804">
        <v>29</v>
      </c>
      <c r="T1804">
        <v>27</v>
      </c>
      <c r="U1804">
        <v>95</v>
      </c>
      <c r="X1804">
        <v>0</v>
      </c>
      <c r="Y1804">
        <v>2</v>
      </c>
    </row>
    <row r="1805" spans="1:25" x14ac:dyDescent="0.25">
      <c r="A1805" s="1">
        <v>40686</v>
      </c>
      <c r="B1805">
        <v>49091</v>
      </c>
      <c r="C1805">
        <v>241971</v>
      </c>
      <c r="P1805">
        <v>3</v>
      </c>
      <c r="Q1805">
        <v>26</v>
      </c>
      <c r="T1805">
        <v>11</v>
      </c>
      <c r="U1805">
        <v>94</v>
      </c>
      <c r="X1805">
        <v>0</v>
      </c>
      <c r="Y1805">
        <v>2</v>
      </c>
    </row>
    <row r="1806" spans="1:25" x14ac:dyDescent="0.25">
      <c r="A1806" s="1">
        <v>40687</v>
      </c>
      <c r="B1806">
        <v>37642</v>
      </c>
      <c r="C1806">
        <v>235635</v>
      </c>
      <c r="P1806">
        <v>0</v>
      </c>
      <c r="Q1806">
        <v>26</v>
      </c>
      <c r="T1806">
        <v>9</v>
      </c>
      <c r="U1806">
        <v>98</v>
      </c>
      <c r="X1806">
        <v>0</v>
      </c>
      <c r="Y1806">
        <v>2</v>
      </c>
    </row>
    <row r="1807" spans="1:25" x14ac:dyDescent="0.25">
      <c r="A1807" s="1">
        <v>40688</v>
      </c>
      <c r="B1807">
        <v>34362</v>
      </c>
      <c r="C1807">
        <v>237368</v>
      </c>
      <c r="P1807">
        <v>0</v>
      </c>
      <c r="Q1807">
        <v>26</v>
      </c>
      <c r="T1807">
        <v>18</v>
      </c>
      <c r="U1807">
        <v>112</v>
      </c>
      <c r="X1807">
        <v>0</v>
      </c>
      <c r="Y1807">
        <v>2</v>
      </c>
    </row>
    <row r="1808" spans="1:25" x14ac:dyDescent="0.25">
      <c r="A1808" s="1">
        <v>40689</v>
      </c>
      <c r="B1808">
        <v>31528</v>
      </c>
      <c r="C1808">
        <v>238388</v>
      </c>
      <c r="P1808">
        <v>0</v>
      </c>
      <c r="Q1808">
        <v>26</v>
      </c>
      <c r="T1808">
        <v>5</v>
      </c>
      <c r="U1808">
        <v>112</v>
      </c>
      <c r="X1808">
        <v>0</v>
      </c>
      <c r="Y1808">
        <v>2</v>
      </c>
    </row>
    <row r="1809" spans="1:25" x14ac:dyDescent="0.25">
      <c r="A1809" s="1">
        <v>40690</v>
      </c>
      <c r="B1809">
        <v>40960</v>
      </c>
      <c r="C1809">
        <v>237192</v>
      </c>
      <c r="P1809">
        <v>0</v>
      </c>
      <c r="Q1809">
        <v>26</v>
      </c>
      <c r="T1809">
        <v>21</v>
      </c>
      <c r="U1809">
        <v>108</v>
      </c>
      <c r="X1809">
        <v>0</v>
      </c>
      <c r="Y1809">
        <v>2</v>
      </c>
    </row>
    <row r="1810" spans="1:25" x14ac:dyDescent="0.25">
      <c r="A1810" s="1">
        <v>40694</v>
      </c>
      <c r="B1810">
        <v>35831</v>
      </c>
      <c r="C1810">
        <v>242356</v>
      </c>
      <c r="P1810">
        <v>0</v>
      </c>
      <c r="Q1810">
        <v>26</v>
      </c>
      <c r="T1810">
        <v>7</v>
      </c>
      <c r="U1810">
        <v>115</v>
      </c>
      <c r="X1810">
        <v>0</v>
      </c>
      <c r="Y1810">
        <v>2</v>
      </c>
    </row>
    <row r="1811" spans="1:25" x14ac:dyDescent="0.25">
      <c r="A1811" s="1">
        <v>40695</v>
      </c>
      <c r="B1811">
        <v>55043</v>
      </c>
      <c r="C1811">
        <v>244552</v>
      </c>
      <c r="P1811">
        <v>0</v>
      </c>
      <c r="Q1811">
        <v>26</v>
      </c>
      <c r="T1811">
        <v>38</v>
      </c>
      <c r="U1811">
        <v>134</v>
      </c>
      <c r="X1811">
        <v>0</v>
      </c>
      <c r="Y1811">
        <v>2</v>
      </c>
    </row>
    <row r="1812" spans="1:25" x14ac:dyDescent="0.25">
      <c r="A1812" s="1">
        <v>40696</v>
      </c>
      <c r="B1812">
        <v>38026</v>
      </c>
      <c r="C1812">
        <v>242612</v>
      </c>
      <c r="P1812">
        <v>0</v>
      </c>
      <c r="Q1812">
        <v>26</v>
      </c>
      <c r="T1812">
        <v>5</v>
      </c>
      <c r="U1812">
        <v>133</v>
      </c>
      <c r="X1812">
        <v>0</v>
      </c>
      <c r="Y1812">
        <v>2</v>
      </c>
    </row>
    <row r="1813" spans="1:25" x14ac:dyDescent="0.25">
      <c r="A1813" s="1">
        <v>40697</v>
      </c>
      <c r="B1813">
        <v>44071</v>
      </c>
      <c r="C1813">
        <v>243840</v>
      </c>
      <c r="P1813">
        <v>0</v>
      </c>
      <c r="Q1813">
        <v>26</v>
      </c>
      <c r="T1813">
        <v>39</v>
      </c>
      <c r="U1813">
        <v>136</v>
      </c>
      <c r="X1813">
        <v>0</v>
      </c>
      <c r="Y1813">
        <v>2</v>
      </c>
    </row>
    <row r="1814" spans="1:25" x14ac:dyDescent="0.25">
      <c r="A1814" s="1">
        <v>40700</v>
      </c>
      <c r="B1814">
        <v>40725</v>
      </c>
      <c r="C1814">
        <v>245307</v>
      </c>
      <c r="P1814">
        <v>0</v>
      </c>
      <c r="Q1814">
        <v>26</v>
      </c>
      <c r="T1814">
        <v>20</v>
      </c>
      <c r="U1814">
        <v>136</v>
      </c>
      <c r="X1814">
        <v>0</v>
      </c>
      <c r="Y1814">
        <v>2</v>
      </c>
    </row>
    <row r="1815" spans="1:25" x14ac:dyDescent="0.25">
      <c r="A1815" s="1">
        <v>40701</v>
      </c>
      <c r="B1815">
        <v>45872</v>
      </c>
      <c r="C1815">
        <v>244662</v>
      </c>
      <c r="P1815">
        <v>0</v>
      </c>
      <c r="Q1815">
        <v>26</v>
      </c>
      <c r="T1815">
        <v>6</v>
      </c>
      <c r="U1815">
        <v>141</v>
      </c>
      <c r="X1815">
        <v>0</v>
      </c>
      <c r="Y1815">
        <v>2</v>
      </c>
    </row>
    <row r="1816" spans="1:25" x14ac:dyDescent="0.25">
      <c r="A1816" s="1">
        <v>40702</v>
      </c>
      <c r="B1816">
        <v>61505</v>
      </c>
      <c r="C1816">
        <v>243339</v>
      </c>
      <c r="P1816">
        <v>0</v>
      </c>
      <c r="Q1816">
        <v>26</v>
      </c>
      <c r="T1816">
        <v>14</v>
      </c>
      <c r="U1816">
        <v>137</v>
      </c>
      <c r="X1816">
        <v>0</v>
      </c>
      <c r="Y1816">
        <v>2</v>
      </c>
    </row>
    <row r="1817" spans="1:25" x14ac:dyDescent="0.25">
      <c r="A1817" s="1">
        <v>40703</v>
      </c>
      <c r="B1817">
        <v>39531</v>
      </c>
      <c r="C1817">
        <v>244925</v>
      </c>
      <c r="P1817">
        <v>0</v>
      </c>
      <c r="Q1817">
        <v>26</v>
      </c>
      <c r="T1817">
        <v>16</v>
      </c>
      <c r="U1817">
        <v>144</v>
      </c>
      <c r="X1817">
        <v>0</v>
      </c>
      <c r="Y1817">
        <v>2</v>
      </c>
    </row>
    <row r="1818" spans="1:25" x14ac:dyDescent="0.25">
      <c r="A1818" s="1">
        <v>40704</v>
      </c>
      <c r="B1818">
        <v>72835</v>
      </c>
      <c r="C1818">
        <v>244038</v>
      </c>
      <c r="P1818">
        <v>0</v>
      </c>
      <c r="Q1818">
        <v>26</v>
      </c>
      <c r="T1818">
        <v>59</v>
      </c>
      <c r="U1818">
        <v>139</v>
      </c>
      <c r="X1818">
        <v>0</v>
      </c>
      <c r="Y1818">
        <v>2</v>
      </c>
    </row>
    <row r="1819" spans="1:25" x14ac:dyDescent="0.25">
      <c r="A1819" s="1">
        <v>40707</v>
      </c>
      <c r="B1819">
        <v>77966</v>
      </c>
      <c r="C1819">
        <v>244846</v>
      </c>
      <c r="P1819">
        <v>0</v>
      </c>
      <c r="Q1819">
        <v>26</v>
      </c>
      <c r="T1819">
        <v>16</v>
      </c>
      <c r="U1819">
        <v>134</v>
      </c>
      <c r="X1819">
        <v>0</v>
      </c>
      <c r="Y1819">
        <v>2</v>
      </c>
    </row>
    <row r="1820" spans="1:25" x14ac:dyDescent="0.25">
      <c r="A1820" s="1">
        <v>40708</v>
      </c>
      <c r="B1820">
        <v>77469</v>
      </c>
      <c r="C1820">
        <v>248976</v>
      </c>
      <c r="P1820">
        <v>0</v>
      </c>
      <c r="Q1820">
        <v>26</v>
      </c>
      <c r="T1820">
        <v>20</v>
      </c>
      <c r="U1820">
        <v>131</v>
      </c>
      <c r="X1820">
        <v>0</v>
      </c>
      <c r="Y1820">
        <v>2</v>
      </c>
    </row>
    <row r="1821" spans="1:25" x14ac:dyDescent="0.25">
      <c r="A1821" s="1">
        <v>40709</v>
      </c>
      <c r="B1821">
        <v>80254</v>
      </c>
      <c r="C1821">
        <v>253919</v>
      </c>
      <c r="P1821">
        <v>0</v>
      </c>
      <c r="Q1821">
        <v>26</v>
      </c>
      <c r="T1821">
        <v>36</v>
      </c>
      <c r="U1821">
        <v>142</v>
      </c>
      <c r="X1821">
        <v>0</v>
      </c>
      <c r="Y1821">
        <v>2</v>
      </c>
    </row>
    <row r="1822" spans="1:25" x14ac:dyDescent="0.25">
      <c r="A1822" s="1">
        <v>40710</v>
      </c>
      <c r="B1822">
        <v>101146</v>
      </c>
      <c r="C1822">
        <v>237069</v>
      </c>
      <c r="P1822">
        <v>3</v>
      </c>
      <c r="Q1822">
        <v>6</v>
      </c>
      <c r="T1822">
        <v>51</v>
      </c>
      <c r="U1822">
        <v>121</v>
      </c>
      <c r="X1822">
        <v>0</v>
      </c>
      <c r="Y1822">
        <v>2</v>
      </c>
    </row>
    <row r="1823" spans="1:25" x14ac:dyDescent="0.25">
      <c r="A1823" s="1">
        <v>40711</v>
      </c>
      <c r="B1823">
        <v>58968</v>
      </c>
      <c r="C1823">
        <v>226666</v>
      </c>
      <c r="P1823">
        <v>1</v>
      </c>
      <c r="Q1823">
        <v>5</v>
      </c>
      <c r="T1823">
        <v>7</v>
      </c>
      <c r="U1823">
        <v>125</v>
      </c>
      <c r="X1823">
        <v>1</v>
      </c>
      <c r="Y1823">
        <v>3</v>
      </c>
    </row>
    <row r="1824" spans="1:25" x14ac:dyDescent="0.25">
      <c r="A1824" s="1">
        <v>40714</v>
      </c>
      <c r="B1824">
        <v>51672</v>
      </c>
      <c r="C1824">
        <v>213132</v>
      </c>
      <c r="P1824">
        <v>0</v>
      </c>
      <c r="Q1824">
        <v>5</v>
      </c>
      <c r="T1824">
        <v>9</v>
      </c>
      <c r="U1824">
        <v>123</v>
      </c>
      <c r="X1824">
        <v>3</v>
      </c>
      <c r="Y1824">
        <v>3</v>
      </c>
    </row>
    <row r="1825" spans="1:25" x14ac:dyDescent="0.25">
      <c r="A1825" s="1">
        <v>40715</v>
      </c>
      <c r="B1825">
        <v>41858</v>
      </c>
      <c r="C1825">
        <v>215571</v>
      </c>
      <c r="P1825">
        <v>0</v>
      </c>
      <c r="Q1825">
        <v>5</v>
      </c>
      <c r="T1825">
        <v>60</v>
      </c>
      <c r="U1825">
        <v>119</v>
      </c>
      <c r="X1825">
        <v>0</v>
      </c>
      <c r="Y1825">
        <v>3</v>
      </c>
    </row>
    <row r="1826" spans="1:25" x14ac:dyDescent="0.25">
      <c r="A1826" s="1">
        <v>40716</v>
      </c>
      <c r="B1826">
        <v>48174</v>
      </c>
      <c r="C1826">
        <v>213506</v>
      </c>
      <c r="P1826">
        <v>0</v>
      </c>
      <c r="Q1826">
        <v>5</v>
      </c>
      <c r="T1826">
        <v>14</v>
      </c>
      <c r="U1826">
        <v>116</v>
      </c>
      <c r="X1826">
        <v>0</v>
      </c>
      <c r="Y1826">
        <v>3</v>
      </c>
    </row>
    <row r="1827" spans="1:25" x14ac:dyDescent="0.25">
      <c r="A1827" s="1">
        <v>40717</v>
      </c>
      <c r="B1827">
        <v>63796</v>
      </c>
      <c r="C1827">
        <v>215516</v>
      </c>
      <c r="P1827">
        <v>0</v>
      </c>
      <c r="Q1827">
        <v>5</v>
      </c>
      <c r="T1827">
        <v>45</v>
      </c>
      <c r="U1827">
        <v>124</v>
      </c>
      <c r="X1827">
        <v>4</v>
      </c>
      <c r="Y1827">
        <v>6</v>
      </c>
    </row>
    <row r="1828" spans="1:25" x14ac:dyDescent="0.25">
      <c r="A1828" s="1">
        <v>40718</v>
      </c>
      <c r="B1828">
        <v>41003</v>
      </c>
      <c r="C1828">
        <v>213844</v>
      </c>
      <c r="P1828">
        <v>0</v>
      </c>
      <c r="Q1828">
        <v>5</v>
      </c>
      <c r="T1828">
        <v>8</v>
      </c>
      <c r="U1828">
        <v>125</v>
      </c>
      <c r="X1828">
        <v>0</v>
      </c>
      <c r="Y1828">
        <v>6</v>
      </c>
    </row>
    <row r="1829" spans="1:25" x14ac:dyDescent="0.25">
      <c r="A1829" s="1">
        <v>40721</v>
      </c>
      <c r="B1829">
        <v>31020</v>
      </c>
      <c r="C1829">
        <v>213580</v>
      </c>
      <c r="P1829">
        <v>0</v>
      </c>
      <c r="Q1829">
        <v>5</v>
      </c>
      <c r="T1829">
        <v>30</v>
      </c>
      <c r="U1829">
        <v>126</v>
      </c>
      <c r="X1829">
        <v>0</v>
      </c>
      <c r="Y1829">
        <v>6</v>
      </c>
    </row>
    <row r="1830" spans="1:25" x14ac:dyDescent="0.25">
      <c r="A1830" s="1">
        <v>40722</v>
      </c>
      <c r="B1830">
        <v>33429</v>
      </c>
      <c r="C1830">
        <v>212119</v>
      </c>
      <c r="P1830">
        <v>0</v>
      </c>
      <c r="Q1830">
        <v>5</v>
      </c>
      <c r="T1830">
        <v>33</v>
      </c>
      <c r="U1830">
        <v>104</v>
      </c>
      <c r="X1830">
        <v>0</v>
      </c>
      <c r="Y1830">
        <v>6</v>
      </c>
    </row>
    <row r="1831" spans="1:25" x14ac:dyDescent="0.25">
      <c r="A1831" s="1">
        <v>40723</v>
      </c>
      <c r="B1831">
        <v>61702</v>
      </c>
      <c r="C1831">
        <v>216502</v>
      </c>
      <c r="P1831">
        <v>0</v>
      </c>
      <c r="Q1831">
        <v>5</v>
      </c>
      <c r="T1831">
        <v>40</v>
      </c>
      <c r="U1831">
        <v>84</v>
      </c>
      <c r="X1831">
        <v>0</v>
      </c>
      <c r="Y1831">
        <v>6</v>
      </c>
    </row>
    <row r="1832" spans="1:25" x14ac:dyDescent="0.25">
      <c r="A1832" s="1">
        <v>40724</v>
      </c>
      <c r="B1832">
        <v>56512</v>
      </c>
      <c r="C1832">
        <v>219660</v>
      </c>
      <c r="P1832">
        <v>0</v>
      </c>
      <c r="Q1832">
        <v>5</v>
      </c>
      <c r="T1832">
        <v>85</v>
      </c>
      <c r="U1832">
        <v>113</v>
      </c>
      <c r="X1832">
        <v>0</v>
      </c>
      <c r="Y1832">
        <v>6</v>
      </c>
    </row>
    <row r="1833" spans="1:25" x14ac:dyDescent="0.25">
      <c r="A1833" s="1">
        <v>40725</v>
      </c>
      <c r="B1833">
        <v>56147</v>
      </c>
      <c r="C1833">
        <v>224112</v>
      </c>
      <c r="P1833">
        <v>0</v>
      </c>
      <c r="Q1833">
        <v>5</v>
      </c>
      <c r="T1833">
        <v>37</v>
      </c>
      <c r="U1833">
        <v>120</v>
      </c>
      <c r="X1833">
        <v>0</v>
      </c>
      <c r="Y1833">
        <v>6</v>
      </c>
    </row>
    <row r="1834" spans="1:25" x14ac:dyDescent="0.25">
      <c r="A1834" s="1">
        <v>40729</v>
      </c>
      <c r="B1834">
        <v>40162</v>
      </c>
      <c r="C1834">
        <v>212295</v>
      </c>
      <c r="P1834">
        <v>0</v>
      </c>
      <c r="Q1834">
        <v>5</v>
      </c>
      <c r="T1834">
        <v>33</v>
      </c>
      <c r="U1834">
        <v>135</v>
      </c>
      <c r="X1834">
        <v>0</v>
      </c>
      <c r="Y1834">
        <v>6</v>
      </c>
    </row>
    <row r="1835" spans="1:25" x14ac:dyDescent="0.25">
      <c r="A1835" s="1">
        <v>40730</v>
      </c>
      <c r="B1835">
        <v>38998</v>
      </c>
      <c r="C1835">
        <v>214405</v>
      </c>
      <c r="P1835">
        <v>0</v>
      </c>
      <c r="Q1835">
        <v>5</v>
      </c>
      <c r="T1835">
        <v>2</v>
      </c>
      <c r="U1835">
        <v>136</v>
      </c>
      <c r="X1835">
        <v>0</v>
      </c>
      <c r="Y1835">
        <v>6</v>
      </c>
    </row>
    <row r="1836" spans="1:25" x14ac:dyDescent="0.25">
      <c r="A1836" s="1">
        <v>40731</v>
      </c>
      <c r="B1836">
        <v>44562</v>
      </c>
      <c r="C1836">
        <v>222117</v>
      </c>
      <c r="P1836">
        <v>0</v>
      </c>
      <c r="Q1836">
        <v>5</v>
      </c>
      <c r="T1836">
        <v>18</v>
      </c>
      <c r="U1836">
        <v>142</v>
      </c>
      <c r="X1836">
        <v>10</v>
      </c>
      <c r="Y1836">
        <v>16</v>
      </c>
    </row>
    <row r="1837" spans="1:25" x14ac:dyDescent="0.25">
      <c r="A1837" s="1">
        <v>40732</v>
      </c>
      <c r="B1837">
        <v>48369</v>
      </c>
      <c r="C1837">
        <v>228985</v>
      </c>
      <c r="P1837">
        <v>0</v>
      </c>
      <c r="Q1837">
        <v>5</v>
      </c>
      <c r="T1837">
        <v>24</v>
      </c>
      <c r="U1837">
        <v>142</v>
      </c>
      <c r="X1837">
        <v>0</v>
      </c>
      <c r="Y1837">
        <v>16</v>
      </c>
    </row>
    <row r="1838" spans="1:25" x14ac:dyDescent="0.25">
      <c r="A1838" s="1">
        <v>40735</v>
      </c>
      <c r="B1838">
        <v>79964</v>
      </c>
      <c r="C1838">
        <v>232305</v>
      </c>
      <c r="P1838">
        <v>0</v>
      </c>
      <c r="Q1838">
        <v>5</v>
      </c>
      <c r="T1838">
        <v>49</v>
      </c>
      <c r="U1838">
        <v>129</v>
      </c>
      <c r="X1838">
        <v>0</v>
      </c>
      <c r="Y1838">
        <v>16</v>
      </c>
    </row>
    <row r="1839" spans="1:25" x14ac:dyDescent="0.25">
      <c r="A1839" s="1">
        <v>40736</v>
      </c>
      <c r="B1839">
        <v>69195</v>
      </c>
      <c r="C1839">
        <v>230043</v>
      </c>
      <c r="P1839">
        <v>0</v>
      </c>
      <c r="Q1839">
        <v>5</v>
      </c>
      <c r="T1839">
        <v>26</v>
      </c>
      <c r="U1839">
        <v>134</v>
      </c>
      <c r="X1839">
        <v>0</v>
      </c>
      <c r="Y1839">
        <v>16</v>
      </c>
    </row>
    <row r="1840" spans="1:25" x14ac:dyDescent="0.25">
      <c r="A1840" s="1">
        <v>40737</v>
      </c>
      <c r="B1840">
        <v>53130</v>
      </c>
      <c r="C1840">
        <v>229286</v>
      </c>
      <c r="P1840">
        <v>0</v>
      </c>
      <c r="Q1840">
        <v>5</v>
      </c>
      <c r="T1840">
        <v>24</v>
      </c>
      <c r="U1840">
        <v>124</v>
      </c>
      <c r="X1840">
        <v>0</v>
      </c>
      <c r="Y1840">
        <v>16</v>
      </c>
    </row>
    <row r="1841" spans="1:25" x14ac:dyDescent="0.25">
      <c r="A1841" s="1">
        <v>40738</v>
      </c>
      <c r="B1841">
        <v>104773</v>
      </c>
      <c r="C1841">
        <v>236581</v>
      </c>
      <c r="P1841">
        <v>0</v>
      </c>
      <c r="Q1841">
        <v>5</v>
      </c>
      <c r="T1841">
        <v>38</v>
      </c>
      <c r="U1841">
        <v>144</v>
      </c>
      <c r="X1841">
        <v>0</v>
      </c>
      <c r="Y1841">
        <v>16</v>
      </c>
    </row>
    <row r="1842" spans="1:25" x14ac:dyDescent="0.25">
      <c r="A1842" s="1">
        <v>40739</v>
      </c>
      <c r="B1842">
        <v>74493</v>
      </c>
      <c r="C1842">
        <v>230947</v>
      </c>
      <c r="P1842">
        <v>0</v>
      </c>
      <c r="Q1842">
        <v>5</v>
      </c>
      <c r="T1842">
        <v>14</v>
      </c>
      <c r="U1842">
        <v>253</v>
      </c>
      <c r="X1842">
        <v>0</v>
      </c>
      <c r="Y1842">
        <v>16</v>
      </c>
    </row>
    <row r="1843" spans="1:25" x14ac:dyDescent="0.25">
      <c r="A1843" s="1">
        <v>40742</v>
      </c>
      <c r="B1843">
        <v>72113</v>
      </c>
      <c r="C1843">
        <v>232256</v>
      </c>
      <c r="P1843">
        <v>0</v>
      </c>
      <c r="Q1843">
        <v>5</v>
      </c>
      <c r="T1843">
        <v>31</v>
      </c>
      <c r="U1843">
        <v>215</v>
      </c>
      <c r="X1843">
        <v>0</v>
      </c>
      <c r="Y1843">
        <v>16</v>
      </c>
    </row>
    <row r="1844" spans="1:25" x14ac:dyDescent="0.25">
      <c r="A1844" s="1">
        <v>40743</v>
      </c>
      <c r="B1844">
        <v>72486</v>
      </c>
      <c r="C1844">
        <v>227512</v>
      </c>
      <c r="P1844">
        <v>0</v>
      </c>
      <c r="Q1844">
        <v>5</v>
      </c>
      <c r="T1844">
        <v>35</v>
      </c>
      <c r="U1844">
        <v>203</v>
      </c>
      <c r="X1844">
        <v>0</v>
      </c>
      <c r="Y1844">
        <v>16</v>
      </c>
    </row>
    <row r="1845" spans="1:25" x14ac:dyDescent="0.25">
      <c r="A1845" s="1">
        <v>40744</v>
      </c>
      <c r="B1845">
        <v>42850</v>
      </c>
      <c r="C1845">
        <v>232856</v>
      </c>
      <c r="P1845">
        <v>0</v>
      </c>
      <c r="Q1845">
        <v>5</v>
      </c>
      <c r="T1845">
        <v>9</v>
      </c>
      <c r="U1845">
        <v>206</v>
      </c>
      <c r="X1845">
        <v>0</v>
      </c>
      <c r="Y1845">
        <v>16</v>
      </c>
    </row>
    <row r="1846" spans="1:25" x14ac:dyDescent="0.25">
      <c r="A1846" s="1">
        <v>40745</v>
      </c>
      <c r="B1846">
        <v>49555</v>
      </c>
      <c r="C1846">
        <v>216933</v>
      </c>
      <c r="P1846">
        <v>0</v>
      </c>
      <c r="Q1846">
        <v>0</v>
      </c>
      <c r="T1846">
        <v>44</v>
      </c>
      <c r="U1846">
        <v>90</v>
      </c>
      <c r="X1846">
        <v>0</v>
      </c>
      <c r="Y1846">
        <v>16</v>
      </c>
    </row>
    <row r="1847" spans="1:25" x14ac:dyDescent="0.25">
      <c r="A1847" s="1">
        <v>40746</v>
      </c>
      <c r="B1847">
        <v>41650</v>
      </c>
      <c r="C1847">
        <v>215160</v>
      </c>
      <c r="P1847">
        <v>0</v>
      </c>
      <c r="Q1847">
        <v>0</v>
      </c>
      <c r="T1847">
        <v>31</v>
      </c>
      <c r="U1847">
        <v>94</v>
      </c>
      <c r="X1847">
        <v>0</v>
      </c>
      <c r="Y1847">
        <v>16</v>
      </c>
    </row>
    <row r="1848" spans="1:25" x14ac:dyDescent="0.25">
      <c r="A1848" s="1">
        <v>40749</v>
      </c>
      <c r="B1848">
        <v>38697</v>
      </c>
      <c r="C1848">
        <v>216659</v>
      </c>
      <c r="P1848">
        <v>0</v>
      </c>
      <c r="Q1848">
        <v>0</v>
      </c>
      <c r="T1848">
        <v>31</v>
      </c>
      <c r="U1848">
        <v>93</v>
      </c>
      <c r="X1848">
        <v>2</v>
      </c>
      <c r="Y1848">
        <v>16</v>
      </c>
    </row>
    <row r="1849" spans="1:25" x14ac:dyDescent="0.25">
      <c r="A1849" s="1">
        <v>40750</v>
      </c>
      <c r="B1849">
        <v>45351</v>
      </c>
      <c r="C1849">
        <v>220533</v>
      </c>
      <c r="P1849">
        <v>0</v>
      </c>
      <c r="Q1849">
        <v>0</v>
      </c>
      <c r="T1849">
        <v>13</v>
      </c>
      <c r="U1849">
        <v>97</v>
      </c>
      <c r="X1849">
        <v>0</v>
      </c>
      <c r="Y1849">
        <v>16</v>
      </c>
    </row>
    <row r="1850" spans="1:25" x14ac:dyDescent="0.25">
      <c r="A1850" s="1">
        <v>40751</v>
      </c>
      <c r="B1850">
        <v>63354</v>
      </c>
      <c r="C1850">
        <v>219396</v>
      </c>
      <c r="P1850">
        <v>0</v>
      </c>
      <c r="Q1850">
        <v>0</v>
      </c>
      <c r="T1850">
        <v>51</v>
      </c>
      <c r="U1850">
        <v>98</v>
      </c>
      <c r="X1850">
        <v>0</v>
      </c>
      <c r="Y1850">
        <v>16</v>
      </c>
    </row>
    <row r="1851" spans="1:25" x14ac:dyDescent="0.25">
      <c r="A1851" s="1">
        <v>40752</v>
      </c>
      <c r="B1851">
        <v>50875</v>
      </c>
      <c r="C1851">
        <v>215778</v>
      </c>
      <c r="P1851">
        <v>0</v>
      </c>
      <c r="Q1851">
        <v>0</v>
      </c>
      <c r="T1851">
        <v>14</v>
      </c>
      <c r="U1851">
        <v>107</v>
      </c>
      <c r="X1851">
        <v>0</v>
      </c>
      <c r="Y1851">
        <v>16</v>
      </c>
    </row>
    <row r="1852" spans="1:25" x14ac:dyDescent="0.25">
      <c r="A1852" s="1">
        <v>40753</v>
      </c>
      <c r="B1852">
        <v>82340</v>
      </c>
      <c r="C1852">
        <v>216864</v>
      </c>
      <c r="P1852">
        <v>0</v>
      </c>
      <c r="Q1852">
        <v>0</v>
      </c>
      <c r="T1852">
        <v>50</v>
      </c>
      <c r="U1852">
        <v>138</v>
      </c>
      <c r="X1852">
        <v>0</v>
      </c>
      <c r="Y1852">
        <v>16</v>
      </c>
    </row>
    <row r="1853" spans="1:25" x14ac:dyDescent="0.25">
      <c r="A1853" s="1">
        <v>40756</v>
      </c>
      <c r="B1853">
        <v>76489</v>
      </c>
      <c r="C1853">
        <v>217794</v>
      </c>
      <c r="P1853">
        <v>0</v>
      </c>
      <c r="Q1853">
        <v>0</v>
      </c>
      <c r="T1853">
        <v>43</v>
      </c>
      <c r="U1853">
        <v>137</v>
      </c>
      <c r="X1853">
        <v>0</v>
      </c>
      <c r="Y1853">
        <v>16</v>
      </c>
    </row>
    <row r="1854" spans="1:25" x14ac:dyDescent="0.25">
      <c r="A1854" s="1">
        <v>40757</v>
      </c>
      <c r="B1854">
        <v>64025</v>
      </c>
      <c r="C1854">
        <v>213494</v>
      </c>
      <c r="P1854">
        <v>0</v>
      </c>
      <c r="Q1854">
        <v>0</v>
      </c>
      <c r="T1854">
        <v>21</v>
      </c>
      <c r="U1854">
        <v>149</v>
      </c>
      <c r="X1854">
        <v>0</v>
      </c>
      <c r="Y1854">
        <v>16</v>
      </c>
    </row>
    <row r="1855" spans="1:25" x14ac:dyDescent="0.25">
      <c r="A1855" s="1">
        <v>40758</v>
      </c>
      <c r="B1855">
        <v>88025</v>
      </c>
      <c r="C1855">
        <v>208128</v>
      </c>
      <c r="P1855">
        <v>0</v>
      </c>
      <c r="Q1855">
        <v>0</v>
      </c>
      <c r="T1855">
        <v>51</v>
      </c>
      <c r="U1855">
        <v>152</v>
      </c>
      <c r="X1855">
        <v>0</v>
      </c>
      <c r="Y1855">
        <v>16</v>
      </c>
    </row>
    <row r="1856" spans="1:25" x14ac:dyDescent="0.25">
      <c r="A1856" s="1">
        <v>40759</v>
      </c>
      <c r="B1856">
        <v>137132</v>
      </c>
      <c r="C1856">
        <v>204962</v>
      </c>
      <c r="P1856">
        <v>0</v>
      </c>
      <c r="Q1856">
        <v>0</v>
      </c>
      <c r="T1856">
        <v>164</v>
      </c>
      <c r="U1856">
        <v>210</v>
      </c>
      <c r="X1856">
        <v>0</v>
      </c>
      <c r="Y1856">
        <v>16</v>
      </c>
    </row>
    <row r="1857" spans="1:25" x14ac:dyDescent="0.25">
      <c r="A1857" s="1">
        <v>40760</v>
      </c>
      <c r="B1857">
        <v>152067</v>
      </c>
      <c r="C1857">
        <v>202694</v>
      </c>
      <c r="P1857">
        <v>0</v>
      </c>
      <c r="Q1857">
        <v>0</v>
      </c>
      <c r="T1857">
        <v>64</v>
      </c>
      <c r="U1857">
        <v>499</v>
      </c>
      <c r="X1857">
        <v>3</v>
      </c>
      <c r="Y1857">
        <v>16</v>
      </c>
    </row>
    <row r="1858" spans="1:25" x14ac:dyDescent="0.25">
      <c r="A1858" s="1">
        <v>40763</v>
      </c>
      <c r="B1858">
        <v>138959</v>
      </c>
      <c r="C1858">
        <v>197631</v>
      </c>
      <c r="P1858">
        <v>0</v>
      </c>
      <c r="Q1858">
        <v>0</v>
      </c>
      <c r="T1858">
        <v>43</v>
      </c>
      <c r="U1858">
        <v>457</v>
      </c>
      <c r="X1858">
        <v>0</v>
      </c>
      <c r="Y1858">
        <v>13</v>
      </c>
    </row>
    <row r="1859" spans="1:25" x14ac:dyDescent="0.25">
      <c r="A1859" s="1">
        <v>40764</v>
      </c>
      <c r="B1859">
        <v>125387</v>
      </c>
      <c r="C1859">
        <v>199055</v>
      </c>
      <c r="P1859">
        <v>0</v>
      </c>
      <c r="Q1859">
        <v>0</v>
      </c>
      <c r="T1859">
        <v>70</v>
      </c>
      <c r="U1859">
        <v>439</v>
      </c>
      <c r="X1859">
        <v>0</v>
      </c>
      <c r="Y1859">
        <v>13</v>
      </c>
    </row>
    <row r="1860" spans="1:25" x14ac:dyDescent="0.25">
      <c r="A1860" s="1">
        <v>40765</v>
      </c>
      <c r="B1860">
        <v>102588</v>
      </c>
      <c r="C1860">
        <v>203963</v>
      </c>
      <c r="P1860">
        <v>0</v>
      </c>
      <c r="Q1860">
        <v>0</v>
      </c>
      <c r="T1860">
        <v>49</v>
      </c>
      <c r="U1860">
        <v>438</v>
      </c>
      <c r="X1860">
        <v>0</v>
      </c>
      <c r="Y1860">
        <v>13</v>
      </c>
    </row>
    <row r="1861" spans="1:25" x14ac:dyDescent="0.25">
      <c r="A1861" s="1">
        <v>40766</v>
      </c>
      <c r="B1861">
        <v>97304</v>
      </c>
      <c r="C1861">
        <v>200983</v>
      </c>
      <c r="P1861">
        <v>0</v>
      </c>
      <c r="Q1861">
        <v>0</v>
      </c>
      <c r="T1861">
        <v>30</v>
      </c>
      <c r="U1861">
        <v>445</v>
      </c>
      <c r="X1861">
        <v>0</v>
      </c>
      <c r="Y1861">
        <v>13</v>
      </c>
    </row>
    <row r="1862" spans="1:25" x14ac:dyDescent="0.25">
      <c r="A1862" s="1">
        <v>40767</v>
      </c>
      <c r="B1862">
        <v>69192</v>
      </c>
      <c r="C1862">
        <v>201353</v>
      </c>
      <c r="P1862">
        <v>0</v>
      </c>
      <c r="Q1862">
        <v>0</v>
      </c>
      <c r="T1862">
        <v>17</v>
      </c>
      <c r="U1862">
        <v>1421</v>
      </c>
      <c r="X1862">
        <v>0</v>
      </c>
      <c r="Y1862">
        <v>13</v>
      </c>
    </row>
    <row r="1863" spans="1:25" x14ac:dyDescent="0.25">
      <c r="A1863" s="1">
        <v>40770</v>
      </c>
      <c r="B1863">
        <v>65290</v>
      </c>
      <c r="C1863">
        <v>198834</v>
      </c>
      <c r="P1863">
        <v>0</v>
      </c>
      <c r="Q1863">
        <v>0</v>
      </c>
      <c r="T1863">
        <v>42</v>
      </c>
      <c r="U1863">
        <v>474</v>
      </c>
      <c r="X1863">
        <v>0</v>
      </c>
      <c r="Y1863">
        <v>13</v>
      </c>
    </row>
    <row r="1864" spans="1:25" x14ac:dyDescent="0.25">
      <c r="A1864" s="1">
        <v>40771</v>
      </c>
      <c r="B1864">
        <v>61764</v>
      </c>
      <c r="C1864">
        <v>199173</v>
      </c>
      <c r="P1864">
        <v>0</v>
      </c>
      <c r="Q1864">
        <v>0</v>
      </c>
      <c r="T1864">
        <v>55</v>
      </c>
      <c r="U1864">
        <v>488</v>
      </c>
      <c r="X1864">
        <v>0</v>
      </c>
      <c r="Y1864">
        <v>13</v>
      </c>
    </row>
    <row r="1865" spans="1:25" x14ac:dyDescent="0.25">
      <c r="A1865" s="1">
        <v>40772</v>
      </c>
      <c r="B1865">
        <v>51003</v>
      </c>
      <c r="C1865">
        <v>196435</v>
      </c>
      <c r="P1865">
        <v>0</v>
      </c>
      <c r="Q1865">
        <v>0</v>
      </c>
      <c r="T1865">
        <v>19</v>
      </c>
      <c r="U1865">
        <v>489</v>
      </c>
      <c r="X1865">
        <v>0</v>
      </c>
      <c r="Y1865">
        <v>13</v>
      </c>
    </row>
    <row r="1866" spans="1:25" x14ac:dyDescent="0.25">
      <c r="A1866" s="1">
        <v>40773</v>
      </c>
      <c r="B1866">
        <v>98813</v>
      </c>
      <c r="C1866">
        <v>157847</v>
      </c>
      <c r="P1866">
        <v>0</v>
      </c>
      <c r="Q1866">
        <v>0</v>
      </c>
      <c r="T1866">
        <v>118</v>
      </c>
      <c r="U1866">
        <v>130</v>
      </c>
      <c r="X1866">
        <v>0</v>
      </c>
      <c r="Y1866">
        <v>13</v>
      </c>
    </row>
    <row r="1867" spans="1:25" x14ac:dyDescent="0.25">
      <c r="A1867" s="1">
        <v>40774</v>
      </c>
      <c r="B1867">
        <v>74435</v>
      </c>
      <c r="C1867">
        <v>151988</v>
      </c>
      <c r="P1867">
        <v>0</v>
      </c>
      <c r="Q1867">
        <v>0</v>
      </c>
      <c r="T1867">
        <v>32</v>
      </c>
      <c r="U1867">
        <v>138</v>
      </c>
      <c r="X1867">
        <v>0</v>
      </c>
      <c r="Y1867">
        <v>13</v>
      </c>
    </row>
    <row r="1868" spans="1:25" x14ac:dyDescent="0.25">
      <c r="A1868" s="1">
        <v>40777</v>
      </c>
      <c r="B1868">
        <v>57649</v>
      </c>
      <c r="C1868">
        <v>149635</v>
      </c>
      <c r="P1868">
        <v>0</v>
      </c>
      <c r="Q1868">
        <v>0</v>
      </c>
      <c r="T1868">
        <v>35</v>
      </c>
      <c r="U1868">
        <v>135</v>
      </c>
      <c r="X1868">
        <v>0</v>
      </c>
      <c r="Y1868">
        <v>13</v>
      </c>
    </row>
    <row r="1869" spans="1:25" x14ac:dyDescent="0.25">
      <c r="A1869" s="1">
        <v>40778</v>
      </c>
      <c r="B1869">
        <v>78221</v>
      </c>
      <c r="C1869">
        <v>166998</v>
      </c>
      <c r="P1869">
        <v>0</v>
      </c>
      <c r="Q1869">
        <v>0</v>
      </c>
      <c r="T1869">
        <v>38</v>
      </c>
      <c r="U1869">
        <v>138</v>
      </c>
      <c r="X1869">
        <v>0</v>
      </c>
      <c r="Y1869">
        <v>13</v>
      </c>
    </row>
    <row r="1870" spans="1:25" x14ac:dyDescent="0.25">
      <c r="A1870" s="1">
        <v>40779</v>
      </c>
      <c r="B1870">
        <v>60970</v>
      </c>
      <c r="C1870">
        <v>171246</v>
      </c>
      <c r="P1870">
        <v>0</v>
      </c>
      <c r="Q1870">
        <v>0</v>
      </c>
      <c r="T1870">
        <v>35</v>
      </c>
      <c r="U1870">
        <v>128</v>
      </c>
      <c r="X1870">
        <v>0</v>
      </c>
      <c r="Y1870">
        <v>13</v>
      </c>
    </row>
    <row r="1871" spans="1:25" x14ac:dyDescent="0.25">
      <c r="A1871" s="1">
        <v>40780</v>
      </c>
      <c r="B1871">
        <v>58334</v>
      </c>
      <c r="C1871">
        <v>162636</v>
      </c>
      <c r="P1871">
        <v>0</v>
      </c>
      <c r="Q1871">
        <v>0</v>
      </c>
      <c r="T1871">
        <v>21</v>
      </c>
      <c r="U1871">
        <v>127</v>
      </c>
      <c r="X1871">
        <v>0</v>
      </c>
      <c r="Y1871">
        <v>13</v>
      </c>
    </row>
    <row r="1872" spans="1:25" x14ac:dyDescent="0.25">
      <c r="A1872" s="1">
        <v>40781</v>
      </c>
      <c r="B1872">
        <v>59502</v>
      </c>
      <c r="C1872">
        <v>163642</v>
      </c>
      <c r="P1872">
        <v>0</v>
      </c>
      <c r="Q1872">
        <v>0</v>
      </c>
      <c r="T1872">
        <v>17</v>
      </c>
      <c r="U1872">
        <v>145</v>
      </c>
      <c r="X1872">
        <v>0</v>
      </c>
      <c r="Y1872">
        <v>13</v>
      </c>
    </row>
    <row r="1873" spans="1:25" x14ac:dyDescent="0.25">
      <c r="A1873" s="1">
        <v>40784</v>
      </c>
      <c r="B1873">
        <v>29799</v>
      </c>
      <c r="C1873">
        <v>164905</v>
      </c>
      <c r="P1873">
        <v>0</v>
      </c>
      <c r="Q1873">
        <v>0</v>
      </c>
      <c r="T1873">
        <v>15</v>
      </c>
      <c r="U1873">
        <v>118</v>
      </c>
      <c r="X1873">
        <v>0</v>
      </c>
      <c r="Y1873">
        <v>13</v>
      </c>
    </row>
    <row r="1874" spans="1:25" x14ac:dyDescent="0.25">
      <c r="A1874" s="1">
        <v>40785</v>
      </c>
      <c r="B1874">
        <v>34529</v>
      </c>
      <c r="C1874">
        <v>162292</v>
      </c>
      <c r="P1874">
        <v>0</v>
      </c>
      <c r="Q1874">
        <v>0</v>
      </c>
      <c r="T1874">
        <v>15</v>
      </c>
      <c r="U1874">
        <v>113</v>
      </c>
      <c r="X1874">
        <v>0</v>
      </c>
      <c r="Y1874">
        <v>13</v>
      </c>
    </row>
    <row r="1875" spans="1:25" x14ac:dyDescent="0.25">
      <c r="A1875" s="1">
        <v>40786</v>
      </c>
      <c r="B1875">
        <v>44390</v>
      </c>
      <c r="C1875">
        <v>166009</v>
      </c>
      <c r="P1875">
        <v>0</v>
      </c>
      <c r="Q1875">
        <v>0</v>
      </c>
      <c r="T1875">
        <v>12</v>
      </c>
      <c r="U1875">
        <v>114</v>
      </c>
      <c r="X1875">
        <v>0</v>
      </c>
      <c r="Y1875">
        <v>13</v>
      </c>
    </row>
    <row r="1876" spans="1:25" x14ac:dyDescent="0.25">
      <c r="A1876" s="1">
        <v>40787</v>
      </c>
      <c r="B1876">
        <v>56820</v>
      </c>
      <c r="C1876">
        <v>168317</v>
      </c>
      <c r="P1876">
        <v>0</v>
      </c>
      <c r="Q1876">
        <v>0</v>
      </c>
      <c r="T1876">
        <v>14</v>
      </c>
      <c r="U1876">
        <v>110</v>
      </c>
      <c r="X1876">
        <v>0</v>
      </c>
      <c r="Y1876">
        <v>13</v>
      </c>
    </row>
    <row r="1877" spans="1:25" x14ac:dyDescent="0.25">
      <c r="A1877" s="1">
        <v>40788</v>
      </c>
      <c r="B1877">
        <v>41923</v>
      </c>
      <c r="C1877">
        <v>167406</v>
      </c>
      <c r="P1877">
        <v>0</v>
      </c>
      <c r="Q1877">
        <v>0</v>
      </c>
      <c r="T1877">
        <v>14</v>
      </c>
      <c r="U1877">
        <v>309</v>
      </c>
      <c r="X1877">
        <v>0</v>
      </c>
      <c r="Y1877">
        <v>13</v>
      </c>
    </row>
    <row r="1878" spans="1:25" x14ac:dyDescent="0.25">
      <c r="A1878" s="1">
        <v>40792</v>
      </c>
      <c r="B1878">
        <v>49096</v>
      </c>
      <c r="C1878">
        <v>166198</v>
      </c>
      <c r="P1878">
        <v>0</v>
      </c>
      <c r="Q1878">
        <v>0</v>
      </c>
      <c r="T1878">
        <v>27</v>
      </c>
      <c r="U1878">
        <v>149</v>
      </c>
      <c r="X1878">
        <v>0</v>
      </c>
      <c r="Y1878">
        <v>13</v>
      </c>
    </row>
    <row r="1879" spans="1:25" x14ac:dyDescent="0.25">
      <c r="A1879" s="1">
        <v>40793</v>
      </c>
      <c r="B1879">
        <v>36244</v>
      </c>
      <c r="C1879">
        <v>163499</v>
      </c>
      <c r="P1879">
        <v>0</v>
      </c>
      <c r="Q1879">
        <v>0</v>
      </c>
      <c r="T1879">
        <v>9</v>
      </c>
      <c r="U1879">
        <v>148</v>
      </c>
      <c r="X1879">
        <v>0</v>
      </c>
      <c r="Y1879">
        <v>13</v>
      </c>
    </row>
    <row r="1880" spans="1:25" x14ac:dyDescent="0.25">
      <c r="A1880" s="1">
        <v>40794</v>
      </c>
      <c r="B1880">
        <v>38286</v>
      </c>
      <c r="C1880">
        <v>163381</v>
      </c>
      <c r="P1880">
        <v>0</v>
      </c>
      <c r="Q1880">
        <v>0</v>
      </c>
      <c r="T1880">
        <v>22</v>
      </c>
      <c r="U1880">
        <v>157</v>
      </c>
      <c r="X1880">
        <v>0</v>
      </c>
      <c r="Y1880">
        <v>13</v>
      </c>
    </row>
    <row r="1881" spans="1:25" x14ac:dyDescent="0.25">
      <c r="A1881" s="1">
        <v>40795</v>
      </c>
      <c r="B1881">
        <v>53193</v>
      </c>
      <c r="C1881">
        <v>167236</v>
      </c>
      <c r="P1881">
        <v>0</v>
      </c>
      <c r="Q1881">
        <v>0</v>
      </c>
      <c r="T1881">
        <v>58</v>
      </c>
      <c r="U1881">
        <v>164</v>
      </c>
      <c r="X1881">
        <v>0</v>
      </c>
      <c r="Y1881">
        <v>13</v>
      </c>
    </row>
    <row r="1882" spans="1:25" x14ac:dyDescent="0.25">
      <c r="A1882" s="1">
        <v>40798</v>
      </c>
      <c r="B1882">
        <v>63642</v>
      </c>
      <c r="C1882">
        <v>166479</v>
      </c>
      <c r="P1882">
        <v>0</v>
      </c>
      <c r="Q1882">
        <v>0</v>
      </c>
      <c r="T1882">
        <v>54</v>
      </c>
      <c r="U1882">
        <v>175</v>
      </c>
      <c r="X1882">
        <v>0</v>
      </c>
      <c r="Y1882">
        <v>13</v>
      </c>
    </row>
    <row r="1883" spans="1:25" x14ac:dyDescent="0.25">
      <c r="A1883" s="1">
        <v>40799</v>
      </c>
      <c r="B1883">
        <v>50632</v>
      </c>
      <c r="C1883">
        <v>165892</v>
      </c>
      <c r="P1883">
        <v>0</v>
      </c>
      <c r="Q1883">
        <v>0</v>
      </c>
      <c r="T1883">
        <v>21</v>
      </c>
      <c r="U1883">
        <v>184</v>
      </c>
      <c r="X1883">
        <v>0</v>
      </c>
      <c r="Y1883">
        <v>13</v>
      </c>
    </row>
    <row r="1884" spans="1:25" x14ac:dyDescent="0.25">
      <c r="A1884" s="1">
        <v>40800</v>
      </c>
      <c r="B1884">
        <v>46878</v>
      </c>
      <c r="C1884">
        <v>169093</v>
      </c>
      <c r="P1884">
        <v>0</v>
      </c>
      <c r="Q1884">
        <v>0</v>
      </c>
      <c r="T1884">
        <v>40</v>
      </c>
      <c r="U1884">
        <v>181</v>
      </c>
      <c r="X1884">
        <v>0</v>
      </c>
      <c r="Y1884">
        <v>13</v>
      </c>
    </row>
    <row r="1885" spans="1:25" x14ac:dyDescent="0.25">
      <c r="A1885" s="1">
        <v>40801</v>
      </c>
      <c r="B1885">
        <v>35465</v>
      </c>
      <c r="C1885">
        <v>169703</v>
      </c>
      <c r="P1885">
        <v>0</v>
      </c>
      <c r="Q1885">
        <v>0</v>
      </c>
      <c r="T1885">
        <v>44</v>
      </c>
      <c r="U1885">
        <v>212</v>
      </c>
      <c r="X1885">
        <v>0</v>
      </c>
      <c r="Y1885">
        <v>13</v>
      </c>
    </row>
    <row r="1886" spans="1:25" x14ac:dyDescent="0.25">
      <c r="A1886" s="1">
        <v>40802</v>
      </c>
      <c r="B1886">
        <v>62225</v>
      </c>
      <c r="C1886">
        <v>180478</v>
      </c>
      <c r="P1886">
        <v>0</v>
      </c>
      <c r="Q1886">
        <v>0</v>
      </c>
      <c r="T1886">
        <v>46</v>
      </c>
      <c r="U1886">
        <v>190</v>
      </c>
      <c r="X1886">
        <v>0</v>
      </c>
      <c r="Y1886">
        <v>13</v>
      </c>
    </row>
    <row r="1887" spans="1:25" x14ac:dyDescent="0.25">
      <c r="A1887" s="1">
        <v>40805</v>
      </c>
      <c r="B1887">
        <v>50703</v>
      </c>
      <c r="C1887">
        <v>179253</v>
      </c>
      <c r="P1887">
        <v>0</v>
      </c>
      <c r="Q1887">
        <v>0</v>
      </c>
      <c r="T1887">
        <v>44</v>
      </c>
      <c r="U1887">
        <v>204</v>
      </c>
      <c r="X1887">
        <v>0</v>
      </c>
      <c r="Y1887">
        <v>10</v>
      </c>
    </row>
    <row r="1888" spans="1:25" x14ac:dyDescent="0.25">
      <c r="A1888" s="1">
        <v>40806</v>
      </c>
      <c r="B1888">
        <v>47561</v>
      </c>
      <c r="C1888">
        <v>178964</v>
      </c>
      <c r="P1888">
        <v>0</v>
      </c>
      <c r="Q1888">
        <v>0</v>
      </c>
      <c r="T1888">
        <v>56</v>
      </c>
      <c r="U1888">
        <v>215</v>
      </c>
      <c r="X1888">
        <v>0</v>
      </c>
      <c r="Y1888">
        <v>10</v>
      </c>
    </row>
    <row r="1889" spans="1:25" x14ac:dyDescent="0.25">
      <c r="A1889" s="1">
        <v>40807</v>
      </c>
      <c r="B1889">
        <v>44182</v>
      </c>
      <c r="C1889">
        <v>177177</v>
      </c>
      <c r="P1889">
        <v>0</v>
      </c>
      <c r="Q1889">
        <v>0</v>
      </c>
      <c r="T1889">
        <v>12</v>
      </c>
      <c r="U1889">
        <v>218</v>
      </c>
      <c r="X1889">
        <v>0</v>
      </c>
      <c r="Y1889">
        <v>10</v>
      </c>
    </row>
    <row r="1890" spans="1:25" x14ac:dyDescent="0.25">
      <c r="A1890" s="1">
        <v>40808</v>
      </c>
      <c r="B1890">
        <v>72190</v>
      </c>
      <c r="C1890">
        <v>150177</v>
      </c>
      <c r="P1890">
        <v>0</v>
      </c>
      <c r="Q1890">
        <v>0</v>
      </c>
      <c r="T1890">
        <v>54</v>
      </c>
      <c r="U1890">
        <v>133</v>
      </c>
      <c r="X1890">
        <v>0</v>
      </c>
      <c r="Y1890">
        <v>10</v>
      </c>
    </row>
    <row r="1891" spans="1:25" x14ac:dyDescent="0.25">
      <c r="A1891" s="1">
        <v>40809</v>
      </c>
      <c r="B1891">
        <v>47022</v>
      </c>
      <c r="C1891">
        <v>147986</v>
      </c>
      <c r="P1891">
        <v>0</v>
      </c>
      <c r="Q1891">
        <v>0</v>
      </c>
      <c r="T1891">
        <v>24</v>
      </c>
      <c r="U1891">
        <v>278</v>
      </c>
      <c r="X1891">
        <v>0</v>
      </c>
      <c r="Y1891">
        <v>10</v>
      </c>
    </row>
    <row r="1892" spans="1:25" x14ac:dyDescent="0.25">
      <c r="A1892" s="1">
        <v>40812</v>
      </c>
      <c r="B1892">
        <v>32435</v>
      </c>
      <c r="C1892">
        <v>148302</v>
      </c>
      <c r="P1892">
        <v>0</v>
      </c>
      <c r="Q1892">
        <v>0</v>
      </c>
      <c r="T1892">
        <v>48</v>
      </c>
      <c r="U1892">
        <v>137</v>
      </c>
      <c r="X1892">
        <v>0</v>
      </c>
      <c r="Y1892">
        <v>10</v>
      </c>
    </row>
    <row r="1893" spans="1:25" x14ac:dyDescent="0.25">
      <c r="A1893" s="1">
        <v>40813</v>
      </c>
      <c r="B1893">
        <v>34855</v>
      </c>
      <c r="C1893">
        <v>149240</v>
      </c>
      <c r="P1893">
        <v>0</v>
      </c>
      <c r="Q1893">
        <v>0</v>
      </c>
      <c r="T1893">
        <v>43</v>
      </c>
      <c r="U1893">
        <v>133</v>
      </c>
      <c r="X1893">
        <v>0</v>
      </c>
      <c r="Y1893">
        <v>10</v>
      </c>
    </row>
    <row r="1894" spans="1:25" x14ac:dyDescent="0.25">
      <c r="A1894" s="1">
        <v>40814</v>
      </c>
      <c r="B1894">
        <v>35674</v>
      </c>
      <c r="C1894">
        <v>149904</v>
      </c>
      <c r="P1894">
        <v>0</v>
      </c>
      <c r="Q1894">
        <v>0</v>
      </c>
      <c r="T1894">
        <v>30</v>
      </c>
      <c r="U1894">
        <v>144</v>
      </c>
      <c r="X1894">
        <v>0</v>
      </c>
      <c r="Y1894">
        <v>10</v>
      </c>
    </row>
    <row r="1895" spans="1:25" x14ac:dyDescent="0.25">
      <c r="A1895" s="1">
        <v>40815</v>
      </c>
      <c r="B1895">
        <v>39753</v>
      </c>
      <c r="C1895">
        <v>149415</v>
      </c>
      <c r="P1895">
        <v>0</v>
      </c>
      <c r="Q1895">
        <v>0</v>
      </c>
      <c r="T1895">
        <v>20</v>
      </c>
      <c r="U1895">
        <v>151</v>
      </c>
      <c r="X1895">
        <v>0</v>
      </c>
      <c r="Y1895">
        <v>10</v>
      </c>
    </row>
    <row r="1896" spans="1:25" x14ac:dyDescent="0.25">
      <c r="A1896" s="1">
        <v>40816</v>
      </c>
      <c r="B1896">
        <v>43849</v>
      </c>
      <c r="C1896">
        <v>148002</v>
      </c>
      <c r="P1896">
        <v>0</v>
      </c>
      <c r="Q1896">
        <v>0</v>
      </c>
      <c r="T1896">
        <v>41</v>
      </c>
      <c r="U1896">
        <v>215</v>
      </c>
      <c r="X1896">
        <v>0</v>
      </c>
      <c r="Y1896">
        <v>10</v>
      </c>
    </row>
    <row r="1897" spans="1:25" x14ac:dyDescent="0.25">
      <c r="A1897" s="1">
        <v>40819</v>
      </c>
      <c r="B1897">
        <v>50891</v>
      </c>
      <c r="C1897">
        <v>150690</v>
      </c>
      <c r="P1897">
        <v>0</v>
      </c>
      <c r="Q1897">
        <v>0</v>
      </c>
      <c r="T1897">
        <v>64</v>
      </c>
      <c r="U1897">
        <v>193</v>
      </c>
      <c r="X1897">
        <v>0</v>
      </c>
      <c r="Y1897">
        <v>10</v>
      </c>
    </row>
    <row r="1898" spans="1:25" x14ac:dyDescent="0.25">
      <c r="A1898" s="1">
        <v>40820</v>
      </c>
      <c r="B1898">
        <v>66105</v>
      </c>
      <c r="C1898">
        <v>146895</v>
      </c>
      <c r="P1898">
        <v>0</v>
      </c>
      <c r="Q1898">
        <v>0</v>
      </c>
      <c r="T1898">
        <v>54</v>
      </c>
      <c r="U1898">
        <v>200</v>
      </c>
      <c r="X1898">
        <v>0</v>
      </c>
      <c r="Y1898">
        <v>10</v>
      </c>
    </row>
    <row r="1899" spans="1:25" x14ac:dyDescent="0.25">
      <c r="A1899" s="1">
        <v>40821</v>
      </c>
      <c r="B1899">
        <v>45123</v>
      </c>
      <c r="C1899">
        <v>148411</v>
      </c>
      <c r="P1899">
        <v>0</v>
      </c>
      <c r="Q1899">
        <v>0</v>
      </c>
      <c r="T1899">
        <v>23</v>
      </c>
      <c r="U1899">
        <v>196</v>
      </c>
      <c r="X1899">
        <v>0</v>
      </c>
      <c r="Y1899">
        <v>10</v>
      </c>
    </row>
    <row r="1900" spans="1:25" x14ac:dyDescent="0.25">
      <c r="A1900" s="1">
        <v>40822</v>
      </c>
      <c r="B1900">
        <v>30677</v>
      </c>
      <c r="C1900">
        <v>149154</v>
      </c>
      <c r="P1900">
        <v>0</v>
      </c>
      <c r="Q1900">
        <v>0</v>
      </c>
      <c r="T1900">
        <v>28</v>
      </c>
      <c r="U1900">
        <v>189</v>
      </c>
      <c r="X1900">
        <v>0</v>
      </c>
      <c r="Y1900">
        <v>10</v>
      </c>
    </row>
    <row r="1901" spans="1:25" x14ac:dyDescent="0.25">
      <c r="A1901" s="1">
        <v>40823</v>
      </c>
      <c r="B1901">
        <v>41598</v>
      </c>
      <c r="C1901">
        <v>150321</v>
      </c>
      <c r="P1901">
        <v>0</v>
      </c>
      <c r="Q1901">
        <v>0</v>
      </c>
      <c r="T1901">
        <v>13</v>
      </c>
      <c r="U1901">
        <v>217</v>
      </c>
      <c r="X1901">
        <v>0</v>
      </c>
      <c r="Y1901">
        <v>10</v>
      </c>
    </row>
    <row r="1902" spans="1:25" x14ac:dyDescent="0.25">
      <c r="A1902" s="1">
        <v>40826</v>
      </c>
      <c r="B1902">
        <v>32909</v>
      </c>
      <c r="C1902">
        <v>152134</v>
      </c>
      <c r="P1902">
        <v>0</v>
      </c>
      <c r="Q1902">
        <v>0</v>
      </c>
      <c r="T1902">
        <v>20</v>
      </c>
      <c r="U1902">
        <v>205</v>
      </c>
      <c r="X1902">
        <v>0</v>
      </c>
      <c r="Y1902">
        <v>10</v>
      </c>
    </row>
    <row r="1903" spans="1:25" x14ac:dyDescent="0.25">
      <c r="A1903" s="1">
        <v>40827</v>
      </c>
      <c r="B1903">
        <v>38954</v>
      </c>
      <c r="C1903">
        <v>154210</v>
      </c>
      <c r="P1903">
        <v>0</v>
      </c>
      <c r="Q1903">
        <v>0</v>
      </c>
      <c r="T1903">
        <v>16</v>
      </c>
      <c r="U1903">
        <v>206</v>
      </c>
      <c r="X1903">
        <v>0</v>
      </c>
      <c r="Y1903">
        <v>10</v>
      </c>
    </row>
    <row r="1904" spans="1:25" x14ac:dyDescent="0.25">
      <c r="A1904" s="1">
        <v>40828</v>
      </c>
      <c r="B1904">
        <v>54602</v>
      </c>
      <c r="C1904">
        <v>153115</v>
      </c>
      <c r="P1904">
        <v>0</v>
      </c>
      <c r="Q1904">
        <v>0</v>
      </c>
      <c r="T1904">
        <v>62</v>
      </c>
      <c r="U1904">
        <v>186</v>
      </c>
      <c r="X1904">
        <v>0</v>
      </c>
      <c r="Y1904">
        <v>10</v>
      </c>
    </row>
    <row r="1905" spans="1:25" x14ac:dyDescent="0.25">
      <c r="A1905" s="1">
        <v>40829</v>
      </c>
      <c r="B1905">
        <v>38525</v>
      </c>
      <c r="C1905">
        <v>153476</v>
      </c>
      <c r="P1905">
        <v>0</v>
      </c>
      <c r="Q1905">
        <v>0</v>
      </c>
      <c r="T1905">
        <v>32</v>
      </c>
      <c r="U1905">
        <v>189</v>
      </c>
      <c r="X1905">
        <v>0</v>
      </c>
      <c r="Y1905">
        <v>10</v>
      </c>
    </row>
    <row r="1906" spans="1:25" x14ac:dyDescent="0.25">
      <c r="A1906" s="1">
        <v>40830</v>
      </c>
      <c r="B1906">
        <v>41614</v>
      </c>
      <c r="C1906">
        <v>154652</v>
      </c>
      <c r="P1906">
        <v>0</v>
      </c>
      <c r="Q1906">
        <v>0</v>
      </c>
      <c r="T1906">
        <v>29</v>
      </c>
      <c r="U1906">
        <v>153</v>
      </c>
      <c r="X1906">
        <v>0</v>
      </c>
      <c r="Y1906">
        <v>10</v>
      </c>
    </row>
    <row r="1907" spans="1:25" x14ac:dyDescent="0.25">
      <c r="A1907" s="1">
        <v>40833</v>
      </c>
      <c r="B1907">
        <v>70574</v>
      </c>
      <c r="C1907">
        <v>154579</v>
      </c>
      <c r="P1907">
        <v>0</v>
      </c>
      <c r="Q1907">
        <v>0</v>
      </c>
      <c r="T1907">
        <v>64</v>
      </c>
      <c r="U1907">
        <v>169</v>
      </c>
      <c r="X1907">
        <v>0</v>
      </c>
      <c r="Y1907">
        <v>10</v>
      </c>
    </row>
    <row r="1908" spans="1:25" x14ac:dyDescent="0.25">
      <c r="A1908" s="1">
        <v>40834</v>
      </c>
      <c r="B1908">
        <v>58139</v>
      </c>
      <c r="C1908">
        <v>148583</v>
      </c>
      <c r="P1908">
        <v>0</v>
      </c>
      <c r="Q1908">
        <v>0</v>
      </c>
      <c r="T1908">
        <v>61</v>
      </c>
      <c r="U1908">
        <v>165</v>
      </c>
      <c r="X1908">
        <v>0</v>
      </c>
      <c r="Y1908">
        <v>10</v>
      </c>
    </row>
    <row r="1909" spans="1:25" x14ac:dyDescent="0.25">
      <c r="A1909" s="1">
        <v>40835</v>
      </c>
      <c r="B1909">
        <v>50707</v>
      </c>
      <c r="C1909">
        <v>154960</v>
      </c>
      <c r="P1909">
        <v>0</v>
      </c>
      <c r="Q1909">
        <v>0</v>
      </c>
      <c r="T1909">
        <v>33</v>
      </c>
      <c r="U1909">
        <v>179</v>
      </c>
      <c r="X1909">
        <v>0</v>
      </c>
      <c r="Y1909">
        <v>10</v>
      </c>
    </row>
    <row r="1910" spans="1:25" x14ac:dyDescent="0.25">
      <c r="A1910" s="1">
        <v>40836</v>
      </c>
      <c r="B1910">
        <v>34700</v>
      </c>
      <c r="C1910">
        <v>127249</v>
      </c>
      <c r="P1910">
        <v>0</v>
      </c>
      <c r="Q1910">
        <v>0</v>
      </c>
      <c r="T1910">
        <v>24</v>
      </c>
      <c r="U1910">
        <v>98</v>
      </c>
      <c r="X1910">
        <v>0</v>
      </c>
      <c r="Y1910">
        <v>10</v>
      </c>
    </row>
    <row r="1911" spans="1:25" x14ac:dyDescent="0.25">
      <c r="A1911" s="1">
        <v>40837</v>
      </c>
      <c r="B1911">
        <v>24712</v>
      </c>
      <c r="C1911">
        <v>128183</v>
      </c>
      <c r="P1911">
        <v>0</v>
      </c>
      <c r="Q1911">
        <v>0</v>
      </c>
      <c r="T1911">
        <v>24</v>
      </c>
      <c r="U1911">
        <v>95</v>
      </c>
      <c r="X1911">
        <v>0</v>
      </c>
      <c r="Y1911">
        <v>10</v>
      </c>
    </row>
    <row r="1912" spans="1:25" x14ac:dyDescent="0.25">
      <c r="A1912" s="1">
        <v>40840</v>
      </c>
      <c r="B1912">
        <v>29887</v>
      </c>
      <c r="C1912">
        <v>131645</v>
      </c>
      <c r="P1912">
        <v>0</v>
      </c>
      <c r="Q1912">
        <v>0</v>
      </c>
      <c r="T1912">
        <v>30</v>
      </c>
      <c r="U1912">
        <v>86</v>
      </c>
      <c r="X1912">
        <v>0</v>
      </c>
      <c r="Y1912">
        <v>10</v>
      </c>
    </row>
    <row r="1913" spans="1:25" x14ac:dyDescent="0.25">
      <c r="A1913" s="1">
        <v>40841</v>
      </c>
      <c r="B1913">
        <v>33869</v>
      </c>
      <c r="C1913">
        <v>133700</v>
      </c>
      <c r="P1913">
        <v>0</v>
      </c>
      <c r="Q1913">
        <v>0</v>
      </c>
      <c r="T1913">
        <v>15</v>
      </c>
      <c r="U1913">
        <v>88</v>
      </c>
      <c r="X1913">
        <v>0</v>
      </c>
      <c r="Y1913">
        <v>10</v>
      </c>
    </row>
    <row r="1914" spans="1:25" x14ac:dyDescent="0.25">
      <c r="A1914" s="1">
        <v>40842</v>
      </c>
      <c r="B1914">
        <v>30322</v>
      </c>
      <c r="C1914">
        <v>135131</v>
      </c>
      <c r="P1914">
        <v>0</v>
      </c>
      <c r="Q1914">
        <v>0</v>
      </c>
      <c r="T1914">
        <v>8</v>
      </c>
      <c r="U1914">
        <v>94</v>
      </c>
      <c r="X1914">
        <v>0</v>
      </c>
      <c r="Y1914">
        <v>10</v>
      </c>
    </row>
    <row r="1915" spans="1:25" x14ac:dyDescent="0.25">
      <c r="A1915" s="1">
        <v>40843</v>
      </c>
      <c r="B1915">
        <v>56697</v>
      </c>
      <c r="C1915">
        <v>143100</v>
      </c>
      <c r="P1915">
        <v>0</v>
      </c>
      <c r="Q1915">
        <v>0</v>
      </c>
      <c r="T1915">
        <v>62</v>
      </c>
      <c r="U1915">
        <v>88</v>
      </c>
      <c r="X1915">
        <v>0</v>
      </c>
      <c r="Y1915">
        <v>10</v>
      </c>
    </row>
    <row r="1916" spans="1:25" x14ac:dyDescent="0.25">
      <c r="A1916" s="1">
        <v>40844</v>
      </c>
      <c r="B1916">
        <v>29430</v>
      </c>
      <c r="C1916">
        <v>141873</v>
      </c>
      <c r="P1916">
        <v>0</v>
      </c>
      <c r="Q1916">
        <v>0</v>
      </c>
      <c r="T1916">
        <v>70</v>
      </c>
      <c r="U1916">
        <v>82</v>
      </c>
      <c r="X1916">
        <v>0</v>
      </c>
      <c r="Y1916">
        <v>10</v>
      </c>
    </row>
    <row r="1917" spans="1:25" x14ac:dyDescent="0.25">
      <c r="A1917" s="1">
        <v>40847</v>
      </c>
      <c r="B1917">
        <v>37631</v>
      </c>
      <c r="C1917">
        <v>140563</v>
      </c>
      <c r="P1917">
        <v>0</v>
      </c>
      <c r="Q1917">
        <v>0</v>
      </c>
      <c r="T1917">
        <v>11</v>
      </c>
      <c r="U1917">
        <v>89</v>
      </c>
      <c r="X1917">
        <v>0</v>
      </c>
      <c r="Y1917">
        <v>10</v>
      </c>
    </row>
    <row r="1918" spans="1:25" x14ac:dyDescent="0.25">
      <c r="A1918" s="1">
        <v>40848</v>
      </c>
      <c r="B1918">
        <v>80170</v>
      </c>
      <c r="C1918">
        <v>146654</v>
      </c>
      <c r="P1918">
        <v>0</v>
      </c>
      <c r="Q1918">
        <v>0</v>
      </c>
      <c r="T1918">
        <v>114</v>
      </c>
      <c r="U1918">
        <v>127</v>
      </c>
      <c r="X1918">
        <v>0</v>
      </c>
      <c r="Y1918">
        <v>10</v>
      </c>
    </row>
    <row r="1919" spans="1:25" x14ac:dyDescent="0.25">
      <c r="A1919" s="1">
        <v>40849</v>
      </c>
      <c r="B1919">
        <v>28578</v>
      </c>
      <c r="C1919">
        <v>136656</v>
      </c>
      <c r="P1919">
        <v>0</v>
      </c>
      <c r="Q1919">
        <v>0</v>
      </c>
      <c r="T1919">
        <v>13</v>
      </c>
      <c r="U1919">
        <v>119</v>
      </c>
      <c r="X1919">
        <v>0</v>
      </c>
      <c r="Y1919">
        <v>10</v>
      </c>
    </row>
    <row r="1920" spans="1:25" x14ac:dyDescent="0.25">
      <c r="A1920" s="1">
        <v>40850</v>
      </c>
      <c r="B1920">
        <v>35445</v>
      </c>
      <c r="C1920">
        <v>134065</v>
      </c>
      <c r="P1920">
        <v>0</v>
      </c>
      <c r="Q1920">
        <v>0</v>
      </c>
      <c r="T1920">
        <v>33</v>
      </c>
      <c r="U1920">
        <v>144</v>
      </c>
      <c r="X1920">
        <v>0</v>
      </c>
      <c r="Y1920">
        <v>10</v>
      </c>
    </row>
    <row r="1921" spans="1:25" x14ac:dyDescent="0.25">
      <c r="A1921" s="1">
        <v>40851</v>
      </c>
      <c r="B1921">
        <v>24483</v>
      </c>
      <c r="C1921">
        <v>133953</v>
      </c>
      <c r="P1921">
        <v>0</v>
      </c>
      <c r="Q1921">
        <v>0</v>
      </c>
      <c r="T1921">
        <v>11</v>
      </c>
      <c r="U1921">
        <v>146</v>
      </c>
      <c r="X1921">
        <v>0</v>
      </c>
      <c r="Y1921">
        <v>10</v>
      </c>
    </row>
    <row r="1922" spans="1:25" x14ac:dyDescent="0.25">
      <c r="A1922" s="1">
        <v>40854</v>
      </c>
      <c r="B1922">
        <v>23843</v>
      </c>
      <c r="C1922">
        <v>134506</v>
      </c>
      <c r="P1922">
        <v>0</v>
      </c>
      <c r="Q1922">
        <v>0</v>
      </c>
      <c r="T1922">
        <v>27</v>
      </c>
      <c r="U1922">
        <v>149</v>
      </c>
      <c r="X1922">
        <v>0</v>
      </c>
      <c r="Y1922">
        <v>10</v>
      </c>
    </row>
    <row r="1923" spans="1:25" x14ac:dyDescent="0.25">
      <c r="A1923" s="1">
        <v>40855</v>
      </c>
      <c r="B1923">
        <v>45618</v>
      </c>
      <c r="C1923">
        <v>138086</v>
      </c>
      <c r="P1923">
        <v>0</v>
      </c>
      <c r="Q1923">
        <v>0</v>
      </c>
      <c r="T1923">
        <v>40</v>
      </c>
      <c r="U1923">
        <v>139</v>
      </c>
      <c r="X1923">
        <v>0</v>
      </c>
      <c r="Y1923">
        <v>10</v>
      </c>
    </row>
    <row r="1924" spans="1:25" x14ac:dyDescent="0.25">
      <c r="A1924" s="1">
        <v>40856</v>
      </c>
      <c r="B1924">
        <v>62425</v>
      </c>
      <c r="C1924">
        <v>140051</v>
      </c>
      <c r="P1924">
        <v>0</v>
      </c>
      <c r="Q1924">
        <v>0</v>
      </c>
      <c r="T1924">
        <v>51</v>
      </c>
      <c r="U1924">
        <v>146</v>
      </c>
      <c r="X1924">
        <v>0</v>
      </c>
      <c r="Y1924">
        <v>10</v>
      </c>
    </row>
    <row r="1925" spans="1:25" x14ac:dyDescent="0.25">
      <c r="A1925" s="1">
        <v>40857</v>
      </c>
      <c r="B1925">
        <v>56741</v>
      </c>
      <c r="C1925">
        <v>138705</v>
      </c>
      <c r="P1925">
        <v>0</v>
      </c>
      <c r="Q1925">
        <v>0</v>
      </c>
      <c r="T1925">
        <v>50</v>
      </c>
      <c r="U1925">
        <v>145</v>
      </c>
      <c r="X1925">
        <v>0</v>
      </c>
      <c r="Y1925">
        <v>10</v>
      </c>
    </row>
    <row r="1926" spans="1:25" x14ac:dyDescent="0.25">
      <c r="A1926" s="1">
        <v>40858</v>
      </c>
      <c r="B1926">
        <v>25322</v>
      </c>
      <c r="C1926">
        <v>138252</v>
      </c>
      <c r="P1926">
        <v>0</v>
      </c>
      <c r="Q1926">
        <v>0</v>
      </c>
      <c r="T1926">
        <v>28</v>
      </c>
      <c r="U1926">
        <v>145</v>
      </c>
      <c r="X1926">
        <v>0</v>
      </c>
      <c r="Y1926">
        <v>10</v>
      </c>
    </row>
    <row r="1927" spans="1:25" x14ac:dyDescent="0.25">
      <c r="A1927" s="1">
        <v>40861</v>
      </c>
      <c r="B1927">
        <v>47653</v>
      </c>
      <c r="C1927">
        <v>141468</v>
      </c>
      <c r="P1927">
        <v>0</v>
      </c>
      <c r="Q1927">
        <v>0</v>
      </c>
      <c r="T1927">
        <v>65</v>
      </c>
      <c r="U1927">
        <v>155</v>
      </c>
      <c r="X1927">
        <v>0</v>
      </c>
      <c r="Y1927">
        <v>10</v>
      </c>
    </row>
    <row r="1928" spans="1:25" x14ac:dyDescent="0.25">
      <c r="A1928" s="1">
        <v>40862</v>
      </c>
      <c r="B1928">
        <v>71876</v>
      </c>
      <c r="C1928">
        <v>147703</v>
      </c>
      <c r="P1928">
        <v>0</v>
      </c>
      <c r="Q1928">
        <v>0</v>
      </c>
      <c r="T1928">
        <v>44</v>
      </c>
      <c r="U1928">
        <v>128</v>
      </c>
      <c r="X1928">
        <v>0</v>
      </c>
      <c r="Y1928">
        <v>10</v>
      </c>
    </row>
    <row r="1929" spans="1:25" x14ac:dyDescent="0.25">
      <c r="A1929" s="1">
        <v>40863</v>
      </c>
      <c r="B1929">
        <v>32468</v>
      </c>
      <c r="C1929">
        <v>148510</v>
      </c>
      <c r="P1929">
        <v>0</v>
      </c>
      <c r="Q1929">
        <v>0</v>
      </c>
      <c r="T1929">
        <v>27</v>
      </c>
      <c r="U1929">
        <v>142</v>
      </c>
      <c r="X1929">
        <v>0</v>
      </c>
      <c r="Y1929">
        <v>10</v>
      </c>
    </row>
    <row r="1930" spans="1:25" x14ac:dyDescent="0.25">
      <c r="A1930" s="1">
        <v>40864</v>
      </c>
      <c r="B1930">
        <v>45645</v>
      </c>
      <c r="C1930">
        <v>127974</v>
      </c>
      <c r="P1930">
        <v>0</v>
      </c>
      <c r="Q1930">
        <v>0</v>
      </c>
      <c r="T1930">
        <v>57</v>
      </c>
      <c r="U1930">
        <v>74</v>
      </c>
      <c r="X1930">
        <v>0</v>
      </c>
      <c r="Y1930">
        <v>10</v>
      </c>
    </row>
    <row r="1931" spans="1:25" x14ac:dyDescent="0.25">
      <c r="A1931" s="1">
        <v>40865</v>
      </c>
      <c r="B1931">
        <v>36876</v>
      </c>
      <c r="C1931">
        <v>129410</v>
      </c>
      <c r="P1931">
        <v>0</v>
      </c>
      <c r="Q1931">
        <v>0</v>
      </c>
      <c r="T1931">
        <v>12</v>
      </c>
      <c r="U1931">
        <v>76</v>
      </c>
      <c r="X1931">
        <v>0</v>
      </c>
      <c r="Y1931">
        <v>10</v>
      </c>
    </row>
    <row r="1932" spans="1:25" x14ac:dyDescent="0.25">
      <c r="A1932" s="1">
        <v>40868</v>
      </c>
      <c r="B1932">
        <v>34544</v>
      </c>
      <c r="C1932">
        <v>131582</v>
      </c>
      <c r="P1932">
        <v>0</v>
      </c>
      <c r="Q1932">
        <v>0</v>
      </c>
      <c r="T1932">
        <v>42</v>
      </c>
      <c r="U1932">
        <v>83</v>
      </c>
      <c r="X1932">
        <v>0</v>
      </c>
      <c r="Y1932">
        <v>10</v>
      </c>
    </row>
    <row r="1933" spans="1:25" x14ac:dyDescent="0.25">
      <c r="A1933" s="1">
        <v>40869</v>
      </c>
      <c r="B1933">
        <v>33330</v>
      </c>
      <c r="C1933">
        <v>133931</v>
      </c>
      <c r="P1933">
        <v>0</v>
      </c>
      <c r="Q1933">
        <v>0</v>
      </c>
      <c r="T1933">
        <v>27</v>
      </c>
      <c r="U1933">
        <v>81</v>
      </c>
      <c r="X1933">
        <v>0</v>
      </c>
      <c r="Y1933">
        <v>10</v>
      </c>
    </row>
    <row r="1934" spans="1:25" x14ac:dyDescent="0.25">
      <c r="A1934" s="1">
        <v>40870</v>
      </c>
      <c r="B1934">
        <v>31208</v>
      </c>
      <c r="C1934">
        <v>138002</v>
      </c>
      <c r="P1934">
        <v>0</v>
      </c>
      <c r="Q1934">
        <v>0</v>
      </c>
      <c r="T1934">
        <v>28</v>
      </c>
      <c r="U1934">
        <v>92</v>
      </c>
      <c r="X1934">
        <v>0</v>
      </c>
      <c r="Y1934">
        <v>10</v>
      </c>
    </row>
    <row r="1935" spans="1:25" x14ac:dyDescent="0.25">
      <c r="A1935" s="1">
        <v>40872</v>
      </c>
      <c r="B1935">
        <v>15344</v>
      </c>
      <c r="C1935">
        <v>137220</v>
      </c>
      <c r="P1935">
        <v>0</v>
      </c>
      <c r="Q1935">
        <v>0</v>
      </c>
      <c r="T1935">
        <v>12</v>
      </c>
      <c r="U1935">
        <v>86</v>
      </c>
      <c r="X1935">
        <v>0</v>
      </c>
      <c r="Y1935">
        <v>10</v>
      </c>
    </row>
    <row r="1936" spans="1:25" x14ac:dyDescent="0.25">
      <c r="A1936" s="1">
        <v>40875</v>
      </c>
      <c r="B1936">
        <v>28235</v>
      </c>
      <c r="C1936">
        <v>137678</v>
      </c>
      <c r="P1936">
        <v>0</v>
      </c>
      <c r="Q1936">
        <v>0</v>
      </c>
      <c r="T1936">
        <v>12</v>
      </c>
      <c r="U1936">
        <v>89</v>
      </c>
      <c r="X1936">
        <v>0</v>
      </c>
      <c r="Y1936">
        <v>10</v>
      </c>
    </row>
    <row r="1937" spans="1:25" x14ac:dyDescent="0.25">
      <c r="A1937" s="1">
        <v>40876</v>
      </c>
      <c r="B1937">
        <v>23533</v>
      </c>
      <c r="C1937">
        <v>138609</v>
      </c>
      <c r="P1937">
        <v>0</v>
      </c>
      <c r="Q1937">
        <v>0</v>
      </c>
      <c r="T1937">
        <v>11</v>
      </c>
      <c r="U1937">
        <v>89</v>
      </c>
      <c r="X1937">
        <v>0</v>
      </c>
      <c r="Y1937">
        <v>10</v>
      </c>
    </row>
    <row r="1938" spans="1:25" x14ac:dyDescent="0.25">
      <c r="A1938" s="1">
        <v>40877</v>
      </c>
      <c r="B1938">
        <v>38784</v>
      </c>
      <c r="C1938">
        <v>143724</v>
      </c>
      <c r="P1938">
        <v>0</v>
      </c>
      <c r="Q1938">
        <v>0</v>
      </c>
      <c r="T1938">
        <v>51</v>
      </c>
      <c r="U1938">
        <v>90</v>
      </c>
      <c r="X1938">
        <v>0</v>
      </c>
      <c r="Y1938">
        <v>10</v>
      </c>
    </row>
    <row r="1939" spans="1:25" x14ac:dyDescent="0.25">
      <c r="A1939" s="1">
        <v>40878</v>
      </c>
      <c r="B1939">
        <v>33047</v>
      </c>
      <c r="C1939">
        <v>147041</v>
      </c>
      <c r="P1939">
        <v>0</v>
      </c>
      <c r="Q1939">
        <v>0</v>
      </c>
      <c r="T1939">
        <v>18</v>
      </c>
      <c r="U1939">
        <v>71</v>
      </c>
      <c r="X1939">
        <v>0</v>
      </c>
      <c r="Y1939">
        <v>10</v>
      </c>
    </row>
    <row r="1940" spans="1:25" x14ac:dyDescent="0.25">
      <c r="A1940" s="1">
        <v>40879</v>
      </c>
      <c r="B1940">
        <v>31945</v>
      </c>
      <c r="C1940">
        <v>149986</v>
      </c>
      <c r="P1940">
        <v>0</v>
      </c>
      <c r="Q1940">
        <v>0</v>
      </c>
      <c r="T1940">
        <v>26</v>
      </c>
      <c r="U1940">
        <v>67</v>
      </c>
      <c r="X1940">
        <v>0</v>
      </c>
      <c r="Y1940">
        <v>10</v>
      </c>
    </row>
    <row r="1941" spans="1:25" x14ac:dyDescent="0.25">
      <c r="A1941" s="1">
        <v>40882</v>
      </c>
      <c r="B1941">
        <v>24175</v>
      </c>
      <c r="C1941">
        <v>149317</v>
      </c>
      <c r="P1941">
        <v>0</v>
      </c>
      <c r="Q1941">
        <v>0</v>
      </c>
      <c r="T1941">
        <v>22</v>
      </c>
      <c r="U1941">
        <v>73</v>
      </c>
      <c r="X1941">
        <v>0</v>
      </c>
      <c r="Y1941">
        <v>10</v>
      </c>
    </row>
    <row r="1942" spans="1:25" x14ac:dyDescent="0.25">
      <c r="A1942" s="1">
        <v>40883</v>
      </c>
      <c r="B1942">
        <v>21340</v>
      </c>
      <c r="C1942">
        <v>148494</v>
      </c>
      <c r="P1942">
        <v>0</v>
      </c>
      <c r="Q1942">
        <v>0</v>
      </c>
      <c r="T1942">
        <v>6</v>
      </c>
      <c r="U1942">
        <v>76</v>
      </c>
      <c r="X1942">
        <v>0</v>
      </c>
      <c r="Y1942">
        <v>10</v>
      </c>
    </row>
    <row r="1943" spans="1:25" x14ac:dyDescent="0.25">
      <c r="A1943" s="1">
        <v>40884</v>
      </c>
      <c r="B1943">
        <v>36255</v>
      </c>
      <c r="C1943">
        <v>152069</v>
      </c>
      <c r="P1943">
        <v>0</v>
      </c>
      <c r="Q1943">
        <v>0</v>
      </c>
      <c r="T1943">
        <v>18</v>
      </c>
      <c r="U1943">
        <v>71</v>
      </c>
      <c r="X1943">
        <v>0</v>
      </c>
      <c r="Y1943">
        <v>10</v>
      </c>
    </row>
    <row r="1944" spans="1:25" x14ac:dyDescent="0.25">
      <c r="A1944" s="1">
        <v>40885</v>
      </c>
      <c r="B1944">
        <v>33470</v>
      </c>
      <c r="C1944">
        <v>149183</v>
      </c>
      <c r="P1944">
        <v>0</v>
      </c>
      <c r="Q1944">
        <v>0</v>
      </c>
      <c r="T1944">
        <v>12</v>
      </c>
      <c r="U1944">
        <v>66</v>
      </c>
      <c r="X1944">
        <v>0</v>
      </c>
      <c r="Y1944">
        <v>10</v>
      </c>
    </row>
    <row r="1945" spans="1:25" x14ac:dyDescent="0.25">
      <c r="A1945" s="1">
        <v>40886</v>
      </c>
      <c r="B1945">
        <v>30711</v>
      </c>
      <c r="C1945">
        <v>147583</v>
      </c>
      <c r="P1945">
        <v>0</v>
      </c>
      <c r="Q1945">
        <v>0</v>
      </c>
      <c r="T1945">
        <v>20</v>
      </c>
      <c r="U1945">
        <v>64</v>
      </c>
      <c r="X1945">
        <v>0</v>
      </c>
      <c r="Y1945">
        <v>10</v>
      </c>
    </row>
    <row r="1946" spans="1:25" x14ac:dyDescent="0.25">
      <c r="A1946" s="1">
        <v>40889</v>
      </c>
      <c r="B1946">
        <v>35341</v>
      </c>
      <c r="C1946">
        <v>152678</v>
      </c>
      <c r="P1946">
        <v>0</v>
      </c>
      <c r="Q1946">
        <v>0</v>
      </c>
      <c r="T1946">
        <v>18</v>
      </c>
      <c r="U1946">
        <v>67</v>
      </c>
      <c r="X1946">
        <v>0</v>
      </c>
      <c r="Y1946">
        <v>10</v>
      </c>
    </row>
    <row r="1947" spans="1:25" x14ac:dyDescent="0.25">
      <c r="A1947" s="1">
        <v>40890</v>
      </c>
      <c r="B1947">
        <v>60865</v>
      </c>
      <c r="C1947">
        <v>150430</v>
      </c>
      <c r="P1947">
        <v>0</v>
      </c>
      <c r="Q1947">
        <v>0</v>
      </c>
      <c r="T1947">
        <v>10</v>
      </c>
      <c r="U1947">
        <v>68</v>
      </c>
      <c r="X1947">
        <v>0</v>
      </c>
      <c r="Y1947">
        <v>10</v>
      </c>
    </row>
    <row r="1948" spans="1:25" x14ac:dyDescent="0.25">
      <c r="A1948" s="1">
        <v>40891</v>
      </c>
      <c r="B1948">
        <v>39369</v>
      </c>
      <c r="C1948">
        <v>153995</v>
      </c>
      <c r="P1948">
        <v>0</v>
      </c>
      <c r="Q1948">
        <v>0</v>
      </c>
      <c r="T1948">
        <v>44</v>
      </c>
      <c r="U1948">
        <v>91</v>
      </c>
      <c r="X1948">
        <v>0</v>
      </c>
      <c r="Y1948">
        <v>10</v>
      </c>
    </row>
    <row r="1949" spans="1:25" x14ac:dyDescent="0.25">
      <c r="A1949" s="1">
        <v>40892</v>
      </c>
      <c r="B1949">
        <v>24590</v>
      </c>
      <c r="C1949">
        <v>157026</v>
      </c>
      <c r="P1949">
        <v>0</v>
      </c>
      <c r="Q1949">
        <v>0</v>
      </c>
      <c r="T1949">
        <v>27</v>
      </c>
      <c r="U1949">
        <v>83</v>
      </c>
      <c r="X1949">
        <v>0</v>
      </c>
      <c r="Y1949">
        <v>10</v>
      </c>
    </row>
    <row r="1950" spans="1:25" x14ac:dyDescent="0.25">
      <c r="A1950" s="1">
        <v>40893</v>
      </c>
      <c r="B1950">
        <v>35484</v>
      </c>
      <c r="C1950">
        <v>156129</v>
      </c>
      <c r="P1950">
        <v>0</v>
      </c>
      <c r="Q1950">
        <v>0</v>
      </c>
      <c r="T1950">
        <v>14</v>
      </c>
      <c r="U1950">
        <v>82</v>
      </c>
      <c r="X1950">
        <v>1</v>
      </c>
      <c r="Y1950">
        <v>10</v>
      </c>
    </row>
    <row r="1951" spans="1:25" x14ac:dyDescent="0.25">
      <c r="A1951" s="1">
        <v>40896</v>
      </c>
      <c r="B1951">
        <v>44417</v>
      </c>
      <c r="C1951">
        <v>156829</v>
      </c>
      <c r="P1951">
        <v>0</v>
      </c>
      <c r="Q1951">
        <v>0</v>
      </c>
      <c r="T1951">
        <v>58</v>
      </c>
      <c r="U1951">
        <v>77</v>
      </c>
      <c r="X1951">
        <v>0</v>
      </c>
      <c r="Y1951">
        <v>10</v>
      </c>
    </row>
    <row r="1952" spans="1:25" x14ac:dyDescent="0.25">
      <c r="A1952" s="1">
        <v>40897</v>
      </c>
      <c r="B1952">
        <v>48387</v>
      </c>
      <c r="C1952">
        <v>156992</v>
      </c>
      <c r="P1952">
        <v>0</v>
      </c>
      <c r="Q1952">
        <v>0</v>
      </c>
      <c r="T1952">
        <v>35</v>
      </c>
      <c r="U1952">
        <v>71</v>
      </c>
      <c r="X1952">
        <v>0</v>
      </c>
      <c r="Y1952">
        <v>10</v>
      </c>
    </row>
    <row r="1953" spans="1:25" x14ac:dyDescent="0.25">
      <c r="A1953" s="1">
        <v>40898</v>
      </c>
      <c r="B1953">
        <v>35909</v>
      </c>
      <c r="C1953">
        <v>158117</v>
      </c>
      <c r="P1953">
        <v>0</v>
      </c>
      <c r="Q1953">
        <v>0</v>
      </c>
      <c r="T1953">
        <v>25</v>
      </c>
      <c r="U1953">
        <v>74</v>
      </c>
      <c r="X1953">
        <v>0</v>
      </c>
      <c r="Y1953">
        <v>10</v>
      </c>
    </row>
    <row r="1954" spans="1:25" x14ac:dyDescent="0.25">
      <c r="A1954" s="1">
        <v>40899</v>
      </c>
      <c r="B1954">
        <v>30777</v>
      </c>
      <c r="C1954">
        <v>133343</v>
      </c>
      <c r="P1954">
        <v>0</v>
      </c>
      <c r="Q1954">
        <v>0</v>
      </c>
      <c r="T1954">
        <v>40</v>
      </c>
      <c r="U1954">
        <v>67</v>
      </c>
      <c r="X1954">
        <v>0</v>
      </c>
      <c r="Y1954">
        <v>10</v>
      </c>
    </row>
    <row r="1955" spans="1:25" x14ac:dyDescent="0.25">
      <c r="A1955" s="1">
        <v>40900</v>
      </c>
      <c r="B1955">
        <v>21007</v>
      </c>
      <c r="C1955">
        <v>129065</v>
      </c>
      <c r="P1955">
        <v>0</v>
      </c>
      <c r="Q1955">
        <v>0</v>
      </c>
      <c r="T1955">
        <v>20</v>
      </c>
      <c r="U1955">
        <v>65</v>
      </c>
      <c r="X1955">
        <v>0</v>
      </c>
      <c r="Y1955">
        <v>10</v>
      </c>
    </row>
    <row r="1956" spans="1:25" x14ac:dyDescent="0.25">
      <c r="A1956" s="1">
        <v>40904</v>
      </c>
      <c r="B1956">
        <v>13764</v>
      </c>
      <c r="C1956">
        <v>127438</v>
      </c>
      <c r="P1956">
        <v>0</v>
      </c>
      <c r="Q1956">
        <v>0</v>
      </c>
      <c r="T1956">
        <v>4</v>
      </c>
      <c r="U1956">
        <v>68</v>
      </c>
      <c r="X1956">
        <v>1</v>
      </c>
      <c r="Y1956">
        <v>11</v>
      </c>
    </row>
    <row r="1957" spans="1:25" x14ac:dyDescent="0.25">
      <c r="A1957" s="1">
        <v>40905</v>
      </c>
      <c r="B1957">
        <v>21466</v>
      </c>
      <c r="C1957">
        <v>124684</v>
      </c>
      <c r="P1957">
        <v>0</v>
      </c>
      <c r="Q1957">
        <v>0</v>
      </c>
      <c r="T1957">
        <v>26</v>
      </c>
      <c r="U1957">
        <v>65</v>
      </c>
      <c r="X1957">
        <v>0</v>
      </c>
      <c r="Y1957">
        <v>11</v>
      </c>
    </row>
    <row r="1958" spans="1:25" x14ac:dyDescent="0.25">
      <c r="A1958" s="1">
        <v>40906</v>
      </c>
      <c r="B1958">
        <v>13950</v>
      </c>
      <c r="C1958">
        <v>125325</v>
      </c>
      <c r="P1958">
        <v>0</v>
      </c>
      <c r="Q1958">
        <v>0</v>
      </c>
      <c r="T1958">
        <v>23</v>
      </c>
      <c r="U1958">
        <v>71</v>
      </c>
      <c r="X1958">
        <v>0</v>
      </c>
      <c r="Y1958">
        <v>10</v>
      </c>
    </row>
    <row r="1959" spans="1:25" x14ac:dyDescent="0.25">
      <c r="A1959" s="1">
        <v>40907</v>
      </c>
      <c r="B1959">
        <v>11801</v>
      </c>
      <c r="C1959">
        <v>125881</v>
      </c>
      <c r="P1959">
        <v>0</v>
      </c>
      <c r="Q1959">
        <v>0</v>
      </c>
      <c r="T1959">
        <v>2</v>
      </c>
      <c r="U1959">
        <v>68</v>
      </c>
      <c r="X1959">
        <v>0</v>
      </c>
      <c r="Y1959">
        <v>10</v>
      </c>
    </row>
    <row r="1960" spans="1:25" x14ac:dyDescent="0.25">
      <c r="A1960" s="1">
        <v>40911</v>
      </c>
      <c r="B1960">
        <v>28467</v>
      </c>
      <c r="C1960">
        <v>128268</v>
      </c>
      <c r="P1960">
        <v>0</v>
      </c>
      <c r="Q1960">
        <v>0</v>
      </c>
      <c r="T1960">
        <v>24</v>
      </c>
      <c r="U1960">
        <v>70</v>
      </c>
      <c r="X1960">
        <v>0</v>
      </c>
      <c r="Y1960">
        <v>10</v>
      </c>
    </row>
    <row r="1961" spans="1:25" x14ac:dyDescent="0.25">
      <c r="A1961" s="1">
        <v>40912</v>
      </c>
      <c r="B1961">
        <v>27679</v>
      </c>
      <c r="C1961">
        <v>126113</v>
      </c>
      <c r="P1961">
        <v>0</v>
      </c>
      <c r="Q1961">
        <v>0</v>
      </c>
      <c r="T1961">
        <v>13</v>
      </c>
      <c r="U1961">
        <v>72</v>
      </c>
      <c r="X1961">
        <v>0</v>
      </c>
      <c r="Y1961">
        <v>10</v>
      </c>
    </row>
    <row r="1962" spans="1:25" x14ac:dyDescent="0.25">
      <c r="A1962" s="1">
        <v>40913</v>
      </c>
      <c r="B1962">
        <v>30321</v>
      </c>
      <c r="C1962">
        <v>127795</v>
      </c>
      <c r="P1962">
        <v>0</v>
      </c>
      <c r="Q1962">
        <v>0</v>
      </c>
      <c r="T1962">
        <v>33</v>
      </c>
      <c r="U1962">
        <v>79</v>
      </c>
      <c r="X1962">
        <v>0</v>
      </c>
      <c r="Y1962">
        <v>10</v>
      </c>
    </row>
    <row r="1963" spans="1:25" x14ac:dyDescent="0.25">
      <c r="A1963" s="1">
        <v>40914</v>
      </c>
      <c r="B1963">
        <v>31707</v>
      </c>
      <c r="C1963">
        <v>130059</v>
      </c>
      <c r="P1963">
        <v>0</v>
      </c>
      <c r="Q1963">
        <v>0</v>
      </c>
      <c r="T1963">
        <v>22</v>
      </c>
      <c r="U1963">
        <v>94</v>
      </c>
      <c r="X1963">
        <v>0</v>
      </c>
      <c r="Y1963">
        <v>10</v>
      </c>
    </row>
    <row r="1964" spans="1:25" x14ac:dyDescent="0.25">
      <c r="A1964" s="1">
        <v>40917</v>
      </c>
      <c r="B1964">
        <v>23720</v>
      </c>
      <c r="C1964">
        <v>131621</v>
      </c>
      <c r="P1964">
        <v>0</v>
      </c>
      <c r="Q1964">
        <v>0</v>
      </c>
      <c r="T1964">
        <v>15</v>
      </c>
      <c r="U1964">
        <v>99</v>
      </c>
      <c r="X1964">
        <v>0</v>
      </c>
      <c r="Y1964">
        <v>10</v>
      </c>
    </row>
    <row r="1965" spans="1:25" x14ac:dyDescent="0.25">
      <c r="A1965" s="1">
        <v>40918</v>
      </c>
      <c r="B1965">
        <v>44395</v>
      </c>
      <c r="C1965">
        <v>144035</v>
      </c>
      <c r="H1965">
        <v>196</v>
      </c>
      <c r="I1965">
        <v>98</v>
      </c>
      <c r="P1965">
        <v>0</v>
      </c>
      <c r="Q1965">
        <v>0</v>
      </c>
      <c r="T1965">
        <v>14</v>
      </c>
      <c r="U1965">
        <v>104</v>
      </c>
      <c r="X1965">
        <v>0</v>
      </c>
      <c r="Y1965">
        <v>10</v>
      </c>
    </row>
    <row r="1966" spans="1:25" x14ac:dyDescent="0.25">
      <c r="A1966" s="1">
        <v>40919</v>
      </c>
      <c r="B1966">
        <v>26417</v>
      </c>
      <c r="C1966">
        <v>135290</v>
      </c>
      <c r="H1966">
        <v>1105</v>
      </c>
      <c r="I1966">
        <v>387</v>
      </c>
      <c r="P1966">
        <v>0</v>
      </c>
      <c r="Q1966">
        <v>0</v>
      </c>
      <c r="T1966">
        <v>18</v>
      </c>
      <c r="U1966">
        <v>103</v>
      </c>
      <c r="X1966">
        <v>0</v>
      </c>
      <c r="Y1966">
        <v>10</v>
      </c>
    </row>
    <row r="1967" spans="1:25" x14ac:dyDescent="0.25">
      <c r="A1967" s="1">
        <v>40920</v>
      </c>
      <c r="B1967">
        <v>42727</v>
      </c>
      <c r="C1967">
        <v>141087</v>
      </c>
      <c r="H1967">
        <v>83</v>
      </c>
      <c r="I1967">
        <v>370</v>
      </c>
      <c r="P1967">
        <v>0</v>
      </c>
      <c r="Q1967">
        <v>0</v>
      </c>
      <c r="T1967">
        <v>12</v>
      </c>
      <c r="U1967">
        <v>92</v>
      </c>
      <c r="X1967">
        <v>0</v>
      </c>
      <c r="Y1967">
        <v>10</v>
      </c>
    </row>
    <row r="1968" spans="1:25" x14ac:dyDescent="0.25">
      <c r="A1968" s="1">
        <v>40921</v>
      </c>
      <c r="B1968">
        <v>61143</v>
      </c>
      <c r="C1968">
        <v>147097</v>
      </c>
      <c r="H1968">
        <v>138</v>
      </c>
      <c r="I1968">
        <v>380</v>
      </c>
      <c r="P1968">
        <v>0</v>
      </c>
      <c r="Q1968">
        <v>0</v>
      </c>
      <c r="T1968">
        <v>28</v>
      </c>
      <c r="U1968">
        <v>95</v>
      </c>
      <c r="X1968">
        <v>3</v>
      </c>
      <c r="Y1968">
        <v>10</v>
      </c>
    </row>
    <row r="1969" spans="1:25" x14ac:dyDescent="0.25">
      <c r="A1969" s="1">
        <v>40925</v>
      </c>
      <c r="B1969">
        <v>84642</v>
      </c>
      <c r="C1969">
        <v>154301</v>
      </c>
      <c r="H1969">
        <v>56</v>
      </c>
      <c r="I1969">
        <v>368</v>
      </c>
      <c r="P1969">
        <v>0</v>
      </c>
      <c r="Q1969">
        <v>0</v>
      </c>
      <c r="T1969">
        <v>54</v>
      </c>
      <c r="U1969">
        <v>83</v>
      </c>
      <c r="X1969">
        <v>0</v>
      </c>
      <c r="Y1969">
        <v>10</v>
      </c>
    </row>
    <row r="1970" spans="1:25" x14ac:dyDescent="0.25">
      <c r="A1970" s="1">
        <v>40926</v>
      </c>
      <c r="B1970">
        <v>36851</v>
      </c>
      <c r="C1970">
        <v>151501</v>
      </c>
      <c r="H1970">
        <v>59</v>
      </c>
      <c r="I1970">
        <v>333</v>
      </c>
      <c r="P1970">
        <v>0</v>
      </c>
      <c r="Q1970">
        <v>0</v>
      </c>
      <c r="T1970">
        <v>42</v>
      </c>
      <c r="U1970">
        <v>117</v>
      </c>
      <c r="X1970">
        <v>0</v>
      </c>
      <c r="Y1970">
        <v>10</v>
      </c>
    </row>
    <row r="1971" spans="1:25" x14ac:dyDescent="0.25">
      <c r="A1971" s="1">
        <v>40927</v>
      </c>
      <c r="B1971">
        <v>34401</v>
      </c>
      <c r="C1971">
        <v>141199</v>
      </c>
      <c r="H1971">
        <v>36</v>
      </c>
      <c r="I1971">
        <v>323</v>
      </c>
      <c r="P1971">
        <v>0</v>
      </c>
      <c r="Q1971">
        <v>0</v>
      </c>
      <c r="T1971">
        <v>65</v>
      </c>
      <c r="U1971">
        <v>105</v>
      </c>
      <c r="X1971">
        <v>0</v>
      </c>
      <c r="Y1971">
        <v>10</v>
      </c>
    </row>
    <row r="1972" spans="1:25" x14ac:dyDescent="0.25">
      <c r="A1972" s="1">
        <v>40928</v>
      </c>
      <c r="B1972">
        <v>31887</v>
      </c>
      <c r="C1972">
        <v>145388</v>
      </c>
      <c r="H1972">
        <v>40</v>
      </c>
      <c r="I1972">
        <v>324</v>
      </c>
      <c r="P1972">
        <v>0</v>
      </c>
      <c r="Q1972">
        <v>0</v>
      </c>
      <c r="T1972">
        <v>28</v>
      </c>
      <c r="U1972">
        <v>109</v>
      </c>
      <c r="X1972">
        <v>0</v>
      </c>
      <c r="Y1972">
        <v>10</v>
      </c>
    </row>
    <row r="1973" spans="1:25" x14ac:dyDescent="0.25">
      <c r="A1973" s="1">
        <v>40931</v>
      </c>
      <c r="B1973">
        <v>36984</v>
      </c>
      <c r="C1973">
        <v>150733</v>
      </c>
      <c r="H1973">
        <v>27</v>
      </c>
      <c r="I1973">
        <v>333</v>
      </c>
      <c r="P1973">
        <v>0</v>
      </c>
      <c r="Q1973">
        <v>0</v>
      </c>
      <c r="T1973">
        <v>19</v>
      </c>
      <c r="U1973">
        <v>119</v>
      </c>
      <c r="X1973">
        <v>0</v>
      </c>
      <c r="Y1973">
        <v>10</v>
      </c>
    </row>
    <row r="1974" spans="1:25" x14ac:dyDescent="0.25">
      <c r="A1974" s="1">
        <v>40932</v>
      </c>
      <c r="B1974">
        <v>34697</v>
      </c>
      <c r="C1974">
        <v>151622</v>
      </c>
      <c r="H1974">
        <v>32</v>
      </c>
      <c r="I1974">
        <v>334</v>
      </c>
      <c r="P1974">
        <v>0</v>
      </c>
      <c r="Q1974">
        <v>0</v>
      </c>
      <c r="T1974">
        <v>9</v>
      </c>
      <c r="U1974">
        <v>126</v>
      </c>
      <c r="X1974">
        <v>0</v>
      </c>
      <c r="Y1974">
        <v>10</v>
      </c>
    </row>
    <row r="1975" spans="1:25" x14ac:dyDescent="0.25">
      <c r="A1975" s="1">
        <v>40933</v>
      </c>
      <c r="B1975">
        <v>59473</v>
      </c>
      <c r="C1975">
        <v>149335</v>
      </c>
      <c r="H1975">
        <v>70</v>
      </c>
      <c r="I1975">
        <v>333</v>
      </c>
      <c r="P1975">
        <v>0</v>
      </c>
      <c r="Q1975">
        <v>0</v>
      </c>
      <c r="T1975">
        <v>49</v>
      </c>
      <c r="U1975">
        <v>156</v>
      </c>
      <c r="X1975">
        <v>0</v>
      </c>
      <c r="Y1975">
        <v>10</v>
      </c>
    </row>
    <row r="1976" spans="1:25" x14ac:dyDescent="0.25">
      <c r="A1976" s="1">
        <v>40934</v>
      </c>
      <c r="B1976">
        <v>52647</v>
      </c>
      <c r="C1976">
        <v>161554</v>
      </c>
      <c r="H1976">
        <v>31</v>
      </c>
      <c r="I1976">
        <v>334</v>
      </c>
      <c r="P1976">
        <v>0</v>
      </c>
      <c r="Q1976">
        <v>0</v>
      </c>
      <c r="T1976">
        <v>30</v>
      </c>
      <c r="U1976">
        <v>162</v>
      </c>
      <c r="X1976">
        <v>0</v>
      </c>
      <c r="Y1976">
        <v>10</v>
      </c>
    </row>
    <row r="1977" spans="1:25" x14ac:dyDescent="0.25">
      <c r="A1977" s="1">
        <v>40935</v>
      </c>
      <c r="B1977">
        <v>43021</v>
      </c>
      <c r="C1977">
        <v>168882</v>
      </c>
      <c r="H1977">
        <v>35</v>
      </c>
      <c r="I1977">
        <v>315</v>
      </c>
      <c r="P1977">
        <v>0</v>
      </c>
      <c r="Q1977">
        <v>0</v>
      </c>
      <c r="T1977">
        <v>14</v>
      </c>
      <c r="U1977">
        <v>165</v>
      </c>
      <c r="X1977">
        <v>0</v>
      </c>
      <c r="Y1977">
        <v>10</v>
      </c>
    </row>
    <row r="1978" spans="1:25" x14ac:dyDescent="0.25">
      <c r="A1978" s="1">
        <v>40938</v>
      </c>
      <c r="B1978">
        <v>41339</v>
      </c>
      <c r="C1978">
        <v>169910</v>
      </c>
      <c r="H1978">
        <v>17</v>
      </c>
      <c r="I1978">
        <v>309</v>
      </c>
      <c r="P1978">
        <v>0</v>
      </c>
      <c r="Q1978">
        <v>0</v>
      </c>
      <c r="T1978">
        <v>19</v>
      </c>
      <c r="U1978">
        <v>173</v>
      </c>
      <c r="X1978">
        <v>0</v>
      </c>
      <c r="Y1978">
        <v>10</v>
      </c>
    </row>
    <row r="1979" spans="1:25" x14ac:dyDescent="0.25">
      <c r="A1979" s="1">
        <v>40939</v>
      </c>
      <c r="B1979">
        <v>36266</v>
      </c>
      <c r="C1979">
        <v>171354</v>
      </c>
      <c r="H1979">
        <v>31</v>
      </c>
      <c r="I1979">
        <v>307</v>
      </c>
      <c r="P1979">
        <v>0</v>
      </c>
      <c r="Q1979">
        <v>0</v>
      </c>
      <c r="T1979">
        <v>10</v>
      </c>
      <c r="U1979">
        <v>170</v>
      </c>
      <c r="X1979">
        <v>0</v>
      </c>
      <c r="Y1979">
        <v>10</v>
      </c>
    </row>
    <row r="1980" spans="1:25" x14ac:dyDescent="0.25">
      <c r="A1980" s="1">
        <v>40940</v>
      </c>
      <c r="B1980">
        <v>40811</v>
      </c>
      <c r="C1980">
        <v>176547</v>
      </c>
      <c r="H1980">
        <v>54</v>
      </c>
      <c r="I1980">
        <v>281</v>
      </c>
      <c r="P1980">
        <v>0</v>
      </c>
      <c r="Q1980">
        <v>0</v>
      </c>
      <c r="T1980">
        <v>16</v>
      </c>
      <c r="U1980">
        <v>181</v>
      </c>
      <c r="X1980">
        <v>0</v>
      </c>
      <c r="Y1980">
        <v>10</v>
      </c>
    </row>
    <row r="1981" spans="1:25" x14ac:dyDescent="0.25">
      <c r="A1981" s="1">
        <v>40941</v>
      </c>
      <c r="B1981">
        <v>43513</v>
      </c>
      <c r="C1981">
        <v>179315</v>
      </c>
      <c r="H1981">
        <v>14</v>
      </c>
      <c r="I1981">
        <v>281</v>
      </c>
      <c r="P1981">
        <v>0</v>
      </c>
      <c r="Q1981">
        <v>0</v>
      </c>
      <c r="T1981">
        <v>9</v>
      </c>
      <c r="U1981">
        <v>188</v>
      </c>
      <c r="X1981">
        <v>0</v>
      </c>
      <c r="Y1981">
        <v>10</v>
      </c>
    </row>
    <row r="1982" spans="1:25" x14ac:dyDescent="0.25">
      <c r="A1982" s="1">
        <v>40942</v>
      </c>
      <c r="B1982">
        <v>69156</v>
      </c>
      <c r="C1982">
        <v>190249</v>
      </c>
      <c r="H1982">
        <v>36</v>
      </c>
      <c r="I1982">
        <v>292</v>
      </c>
      <c r="P1982">
        <v>0</v>
      </c>
      <c r="Q1982">
        <v>0</v>
      </c>
      <c r="T1982">
        <v>143</v>
      </c>
      <c r="U1982">
        <v>315</v>
      </c>
      <c r="X1982">
        <v>0</v>
      </c>
      <c r="Y1982">
        <v>10</v>
      </c>
    </row>
    <row r="1983" spans="1:25" x14ac:dyDescent="0.25">
      <c r="A1983" s="1">
        <v>40945</v>
      </c>
      <c r="B1983">
        <v>41195</v>
      </c>
      <c r="C1983">
        <v>190412</v>
      </c>
      <c r="H1983">
        <v>41</v>
      </c>
      <c r="I1983">
        <v>268</v>
      </c>
      <c r="P1983">
        <v>0</v>
      </c>
      <c r="Q1983">
        <v>0</v>
      </c>
      <c r="T1983">
        <v>43</v>
      </c>
      <c r="U1983">
        <v>319</v>
      </c>
      <c r="X1983">
        <v>0</v>
      </c>
      <c r="Y1983">
        <v>10</v>
      </c>
    </row>
    <row r="1984" spans="1:25" x14ac:dyDescent="0.25">
      <c r="A1984" s="1">
        <v>40946</v>
      </c>
      <c r="B1984">
        <v>49047</v>
      </c>
      <c r="C1984">
        <v>191134</v>
      </c>
      <c r="H1984">
        <v>49</v>
      </c>
      <c r="I1984">
        <v>265</v>
      </c>
      <c r="P1984">
        <v>0</v>
      </c>
      <c r="Q1984">
        <v>0</v>
      </c>
      <c r="T1984">
        <v>23</v>
      </c>
      <c r="U1984">
        <v>324</v>
      </c>
      <c r="X1984">
        <v>0</v>
      </c>
      <c r="Y1984">
        <v>10</v>
      </c>
    </row>
    <row r="1985" spans="1:25" x14ac:dyDescent="0.25">
      <c r="A1985" s="1">
        <v>40947</v>
      </c>
      <c r="B1985">
        <v>53362</v>
      </c>
      <c r="C1985">
        <v>196575</v>
      </c>
      <c r="H1985">
        <v>27</v>
      </c>
      <c r="I1985">
        <v>250</v>
      </c>
      <c r="P1985">
        <v>0</v>
      </c>
      <c r="Q1985">
        <v>0</v>
      </c>
      <c r="T1985">
        <v>64</v>
      </c>
      <c r="U1985">
        <v>303</v>
      </c>
      <c r="X1985">
        <v>0</v>
      </c>
      <c r="Y1985">
        <v>10</v>
      </c>
    </row>
    <row r="1986" spans="1:25" x14ac:dyDescent="0.25">
      <c r="A1986" s="1">
        <v>40948</v>
      </c>
      <c r="B1986">
        <v>65775</v>
      </c>
      <c r="C1986">
        <v>202187</v>
      </c>
      <c r="H1986">
        <v>11</v>
      </c>
      <c r="I1986">
        <v>240</v>
      </c>
      <c r="P1986">
        <v>0</v>
      </c>
      <c r="Q1986">
        <v>0</v>
      </c>
      <c r="T1986">
        <v>124</v>
      </c>
      <c r="U1986">
        <v>260</v>
      </c>
      <c r="X1986">
        <v>0</v>
      </c>
      <c r="Y1986">
        <v>10</v>
      </c>
    </row>
    <row r="1987" spans="1:25" x14ac:dyDescent="0.25">
      <c r="A1987" s="1">
        <v>40949</v>
      </c>
      <c r="B1987">
        <v>99889</v>
      </c>
      <c r="C1987">
        <v>205247</v>
      </c>
      <c r="H1987">
        <v>34</v>
      </c>
      <c r="I1987">
        <v>237</v>
      </c>
      <c r="P1987">
        <v>0</v>
      </c>
      <c r="Q1987">
        <v>0</v>
      </c>
      <c r="T1987">
        <v>124</v>
      </c>
      <c r="U1987">
        <v>186</v>
      </c>
      <c r="V1987">
        <v>0</v>
      </c>
      <c r="W1987">
        <v>20</v>
      </c>
      <c r="X1987">
        <v>0</v>
      </c>
      <c r="Y1987">
        <v>10</v>
      </c>
    </row>
    <row r="1988" spans="1:25" x14ac:dyDescent="0.25">
      <c r="A1988" s="1">
        <v>40952</v>
      </c>
      <c r="B1988">
        <v>100477</v>
      </c>
      <c r="C1988">
        <v>205380</v>
      </c>
      <c r="H1988">
        <v>38</v>
      </c>
      <c r="I1988">
        <v>208</v>
      </c>
      <c r="P1988">
        <v>0</v>
      </c>
      <c r="Q1988">
        <v>0</v>
      </c>
      <c r="T1988">
        <v>70</v>
      </c>
      <c r="U1988">
        <v>194</v>
      </c>
      <c r="V1988">
        <v>0</v>
      </c>
      <c r="W1988">
        <v>20</v>
      </c>
      <c r="X1988">
        <v>0</v>
      </c>
      <c r="Y1988">
        <v>10</v>
      </c>
    </row>
    <row r="1989" spans="1:25" x14ac:dyDescent="0.25">
      <c r="A1989" s="1">
        <v>40953</v>
      </c>
      <c r="B1989">
        <v>104602</v>
      </c>
      <c r="C1989">
        <v>209554</v>
      </c>
      <c r="H1989">
        <v>33</v>
      </c>
      <c r="I1989">
        <v>214</v>
      </c>
      <c r="P1989">
        <v>0</v>
      </c>
      <c r="Q1989">
        <v>0</v>
      </c>
      <c r="T1989">
        <v>47</v>
      </c>
      <c r="U1989">
        <v>194</v>
      </c>
      <c r="V1989">
        <v>0</v>
      </c>
      <c r="W1989">
        <v>20</v>
      </c>
      <c r="X1989">
        <v>0</v>
      </c>
      <c r="Y1989">
        <v>10</v>
      </c>
    </row>
    <row r="1990" spans="1:25" x14ac:dyDescent="0.25">
      <c r="A1990" s="1">
        <v>40954</v>
      </c>
      <c r="B1990">
        <v>79160</v>
      </c>
      <c r="C1990">
        <v>208608</v>
      </c>
      <c r="H1990">
        <v>0</v>
      </c>
      <c r="I1990">
        <v>214</v>
      </c>
      <c r="P1990">
        <v>0</v>
      </c>
      <c r="Q1990">
        <v>0</v>
      </c>
      <c r="T1990">
        <v>35</v>
      </c>
      <c r="U1990">
        <v>197</v>
      </c>
      <c r="V1990">
        <v>0</v>
      </c>
      <c r="W1990">
        <v>20</v>
      </c>
      <c r="X1990">
        <v>0</v>
      </c>
      <c r="Y1990">
        <v>10</v>
      </c>
    </row>
    <row r="1991" spans="1:25" x14ac:dyDescent="0.25">
      <c r="A1991" s="1">
        <v>40955</v>
      </c>
      <c r="B1991">
        <v>66756</v>
      </c>
      <c r="C1991">
        <v>189355</v>
      </c>
      <c r="H1991">
        <v>36</v>
      </c>
      <c r="I1991">
        <v>221</v>
      </c>
      <c r="N1991">
        <v>0</v>
      </c>
      <c r="O1991">
        <v>0</v>
      </c>
      <c r="P1991">
        <v>0</v>
      </c>
      <c r="Q1991">
        <v>0</v>
      </c>
      <c r="R1991">
        <v>0</v>
      </c>
      <c r="S1991">
        <v>0</v>
      </c>
      <c r="T1991">
        <v>51</v>
      </c>
      <c r="U1991">
        <v>159</v>
      </c>
      <c r="V1991">
        <v>0</v>
      </c>
      <c r="W1991">
        <v>20</v>
      </c>
      <c r="X1991">
        <v>0</v>
      </c>
      <c r="Y1991">
        <v>10</v>
      </c>
    </row>
    <row r="1992" spans="1:25" x14ac:dyDescent="0.25">
      <c r="A1992" s="1">
        <v>40956</v>
      </c>
      <c r="B1992">
        <v>57623</v>
      </c>
      <c r="C1992">
        <v>196115</v>
      </c>
      <c r="H1992">
        <v>24</v>
      </c>
      <c r="I1992">
        <v>223</v>
      </c>
      <c r="N1992">
        <v>0</v>
      </c>
      <c r="O1992">
        <v>0</v>
      </c>
      <c r="P1992">
        <v>0</v>
      </c>
      <c r="Q1992">
        <v>0</v>
      </c>
      <c r="R1992">
        <v>0</v>
      </c>
      <c r="S1992">
        <v>0</v>
      </c>
      <c r="T1992">
        <v>28</v>
      </c>
      <c r="U1992">
        <v>162</v>
      </c>
      <c r="V1992">
        <v>0</v>
      </c>
      <c r="W1992">
        <v>20</v>
      </c>
      <c r="X1992">
        <v>0</v>
      </c>
      <c r="Y1992">
        <v>10</v>
      </c>
    </row>
    <row r="1993" spans="1:25" x14ac:dyDescent="0.25">
      <c r="A1993" s="1">
        <v>40960</v>
      </c>
      <c r="B1993">
        <v>64915</v>
      </c>
      <c r="C1993">
        <v>204578</v>
      </c>
      <c r="H1993">
        <v>16</v>
      </c>
      <c r="I1993">
        <v>2103</v>
      </c>
      <c r="N1993">
        <v>0</v>
      </c>
      <c r="O1993">
        <v>0</v>
      </c>
      <c r="P1993">
        <v>0</v>
      </c>
      <c r="Q1993">
        <v>0</v>
      </c>
      <c r="R1993">
        <v>0</v>
      </c>
      <c r="S1993">
        <v>0</v>
      </c>
      <c r="T1993">
        <v>93</v>
      </c>
      <c r="U1993">
        <v>142</v>
      </c>
      <c r="V1993">
        <v>0</v>
      </c>
      <c r="W1993">
        <v>20</v>
      </c>
      <c r="X1993">
        <v>0</v>
      </c>
      <c r="Y1993">
        <v>10</v>
      </c>
    </row>
    <row r="1994" spans="1:25" x14ac:dyDescent="0.25">
      <c r="A1994" s="1">
        <v>40961</v>
      </c>
      <c r="B1994">
        <v>61611</v>
      </c>
      <c r="C1994">
        <v>207461</v>
      </c>
      <c r="H1994">
        <v>16</v>
      </c>
      <c r="I1994">
        <v>2231</v>
      </c>
      <c r="N1994">
        <v>0</v>
      </c>
      <c r="O1994">
        <v>0</v>
      </c>
      <c r="P1994">
        <v>0</v>
      </c>
      <c r="Q1994">
        <v>0</v>
      </c>
      <c r="R1994">
        <v>0</v>
      </c>
      <c r="S1994">
        <v>0</v>
      </c>
      <c r="T1994">
        <v>21</v>
      </c>
      <c r="U1994">
        <v>151</v>
      </c>
      <c r="V1994">
        <v>0</v>
      </c>
      <c r="W1994">
        <v>20</v>
      </c>
      <c r="X1994">
        <v>0</v>
      </c>
      <c r="Y1994">
        <v>10</v>
      </c>
    </row>
    <row r="1995" spans="1:25" x14ac:dyDescent="0.25">
      <c r="A1995" s="1">
        <v>40962</v>
      </c>
      <c r="B1995">
        <v>80151</v>
      </c>
      <c r="C1995">
        <v>216012</v>
      </c>
      <c r="H1995">
        <v>114</v>
      </c>
      <c r="I1995">
        <v>2283</v>
      </c>
      <c r="N1995">
        <v>0</v>
      </c>
      <c r="O1995">
        <v>0</v>
      </c>
      <c r="P1995">
        <v>0</v>
      </c>
      <c r="Q1995">
        <v>0</v>
      </c>
      <c r="R1995">
        <v>0</v>
      </c>
      <c r="S1995">
        <v>0</v>
      </c>
      <c r="T1995">
        <v>17</v>
      </c>
      <c r="U1995">
        <v>163</v>
      </c>
      <c r="V1995">
        <v>0</v>
      </c>
      <c r="W1995">
        <v>20</v>
      </c>
      <c r="X1995">
        <v>0</v>
      </c>
      <c r="Y1995">
        <v>10</v>
      </c>
    </row>
    <row r="1996" spans="1:25" x14ac:dyDescent="0.25">
      <c r="A1996" s="1">
        <v>40963</v>
      </c>
      <c r="B1996">
        <v>64804</v>
      </c>
      <c r="C1996">
        <v>219947</v>
      </c>
      <c r="H1996">
        <v>100</v>
      </c>
      <c r="I1996">
        <v>2183</v>
      </c>
      <c r="N1996">
        <v>0</v>
      </c>
      <c r="O1996">
        <v>0</v>
      </c>
      <c r="P1996">
        <v>0</v>
      </c>
      <c r="Q1996">
        <v>0</v>
      </c>
      <c r="R1996">
        <v>0</v>
      </c>
      <c r="S1996">
        <v>0</v>
      </c>
      <c r="T1996">
        <v>42</v>
      </c>
      <c r="U1996">
        <v>170</v>
      </c>
      <c r="V1996">
        <v>0</v>
      </c>
      <c r="W1996">
        <v>20</v>
      </c>
      <c r="X1996">
        <v>0</v>
      </c>
      <c r="Y1996">
        <v>10</v>
      </c>
    </row>
    <row r="1997" spans="1:25" x14ac:dyDescent="0.25">
      <c r="A1997" s="1">
        <v>40966</v>
      </c>
      <c r="B1997">
        <v>60098</v>
      </c>
      <c r="C1997">
        <v>228021</v>
      </c>
      <c r="H1997">
        <v>207</v>
      </c>
      <c r="I1997">
        <v>2096</v>
      </c>
      <c r="N1997">
        <v>0</v>
      </c>
      <c r="O1997">
        <v>0</v>
      </c>
      <c r="P1997">
        <v>0</v>
      </c>
      <c r="Q1997">
        <v>0</v>
      </c>
      <c r="T1997">
        <v>30</v>
      </c>
      <c r="U1997">
        <v>179</v>
      </c>
      <c r="V1997">
        <v>0</v>
      </c>
      <c r="W1997">
        <v>20</v>
      </c>
      <c r="X1997">
        <v>0</v>
      </c>
      <c r="Y1997">
        <v>10</v>
      </c>
    </row>
    <row r="1998" spans="1:25" x14ac:dyDescent="0.25">
      <c r="A1998" s="1">
        <v>40967</v>
      </c>
      <c r="B1998">
        <v>48360</v>
      </c>
      <c r="C1998">
        <v>236528</v>
      </c>
      <c r="H1998">
        <v>140</v>
      </c>
      <c r="I1998">
        <v>2156</v>
      </c>
      <c r="N1998">
        <v>0</v>
      </c>
      <c r="O1998">
        <v>0</v>
      </c>
      <c r="P1998">
        <v>0</v>
      </c>
      <c r="Q1998">
        <v>0</v>
      </c>
      <c r="T1998">
        <v>10</v>
      </c>
      <c r="U1998">
        <v>171</v>
      </c>
      <c r="V1998">
        <v>0</v>
      </c>
      <c r="W1998">
        <v>20</v>
      </c>
      <c r="X1998">
        <v>0</v>
      </c>
      <c r="Y1998">
        <v>10</v>
      </c>
    </row>
    <row r="1999" spans="1:25" x14ac:dyDescent="0.25">
      <c r="A1999" s="1">
        <v>40968</v>
      </c>
      <c r="B1999">
        <v>87166</v>
      </c>
      <c r="C1999">
        <v>249348</v>
      </c>
      <c r="H1999">
        <v>135</v>
      </c>
      <c r="I1999">
        <v>2041</v>
      </c>
      <c r="N1999">
        <v>100</v>
      </c>
      <c r="O1999">
        <v>100</v>
      </c>
      <c r="P1999">
        <v>0</v>
      </c>
      <c r="Q1999">
        <v>0</v>
      </c>
      <c r="T1999">
        <v>52</v>
      </c>
      <c r="U1999">
        <v>190</v>
      </c>
      <c r="V1999">
        <v>0</v>
      </c>
      <c r="W1999">
        <v>20</v>
      </c>
      <c r="X1999">
        <v>0</v>
      </c>
      <c r="Y1999">
        <v>10</v>
      </c>
    </row>
    <row r="2000" spans="1:25" x14ac:dyDescent="0.25">
      <c r="A2000" s="1">
        <v>40969</v>
      </c>
      <c r="B2000">
        <v>58544</v>
      </c>
      <c r="C2000">
        <v>256870</v>
      </c>
      <c r="H2000">
        <v>50</v>
      </c>
      <c r="I2000">
        <v>1996</v>
      </c>
      <c r="N2000">
        <v>0</v>
      </c>
      <c r="O2000">
        <v>100</v>
      </c>
      <c r="P2000">
        <v>0</v>
      </c>
      <c r="Q2000">
        <v>0</v>
      </c>
      <c r="T2000">
        <v>35</v>
      </c>
      <c r="U2000">
        <v>217</v>
      </c>
      <c r="V2000">
        <v>0</v>
      </c>
      <c r="W2000">
        <v>20</v>
      </c>
      <c r="X2000">
        <v>0</v>
      </c>
      <c r="Y2000">
        <v>10</v>
      </c>
    </row>
    <row r="2001" spans="1:25" x14ac:dyDescent="0.25">
      <c r="A2001" s="1">
        <v>40970</v>
      </c>
      <c r="B2001">
        <v>58536</v>
      </c>
      <c r="C2001">
        <v>265366</v>
      </c>
      <c r="H2001">
        <v>16</v>
      </c>
      <c r="I2001">
        <v>2007</v>
      </c>
      <c r="N2001">
        <v>0</v>
      </c>
      <c r="O2001">
        <v>100</v>
      </c>
      <c r="P2001">
        <v>0</v>
      </c>
      <c r="Q2001">
        <v>0</v>
      </c>
      <c r="T2001">
        <v>36</v>
      </c>
      <c r="U2001">
        <v>244</v>
      </c>
      <c r="V2001">
        <v>0</v>
      </c>
      <c r="W2001">
        <v>20</v>
      </c>
      <c r="X2001">
        <v>0</v>
      </c>
      <c r="Y2001">
        <v>10</v>
      </c>
    </row>
    <row r="2002" spans="1:25" x14ac:dyDescent="0.25">
      <c r="A2002" s="1">
        <v>40973</v>
      </c>
      <c r="B2002">
        <v>53132</v>
      </c>
      <c r="C2002">
        <v>282314</v>
      </c>
      <c r="H2002">
        <v>300</v>
      </c>
      <c r="I2002">
        <v>2107</v>
      </c>
      <c r="N2002">
        <v>0</v>
      </c>
      <c r="O2002">
        <v>100</v>
      </c>
      <c r="P2002">
        <v>0</v>
      </c>
      <c r="Q2002">
        <v>0</v>
      </c>
      <c r="T2002">
        <v>26</v>
      </c>
      <c r="U2002">
        <v>256</v>
      </c>
      <c r="V2002">
        <v>0</v>
      </c>
      <c r="W2002">
        <v>20</v>
      </c>
      <c r="X2002">
        <v>0</v>
      </c>
      <c r="Y2002">
        <v>10</v>
      </c>
    </row>
    <row r="2003" spans="1:25" x14ac:dyDescent="0.25">
      <c r="A2003" s="1">
        <v>40974</v>
      </c>
      <c r="B2003">
        <v>86049</v>
      </c>
      <c r="C2003">
        <v>271074</v>
      </c>
      <c r="H2003">
        <v>189</v>
      </c>
      <c r="I2003">
        <v>2036</v>
      </c>
      <c r="N2003">
        <v>0</v>
      </c>
      <c r="O2003">
        <v>100</v>
      </c>
      <c r="P2003">
        <v>0</v>
      </c>
      <c r="Q2003">
        <v>0</v>
      </c>
      <c r="T2003">
        <v>50</v>
      </c>
      <c r="U2003">
        <v>248</v>
      </c>
      <c r="V2003">
        <v>0</v>
      </c>
      <c r="W2003">
        <v>20</v>
      </c>
      <c r="X2003">
        <v>0</v>
      </c>
      <c r="Y2003">
        <v>10</v>
      </c>
    </row>
    <row r="2004" spans="1:25" x14ac:dyDescent="0.25">
      <c r="A2004" s="1">
        <v>40975</v>
      </c>
      <c r="B2004">
        <v>61420</v>
      </c>
      <c r="C2004">
        <v>269157</v>
      </c>
      <c r="H2004">
        <v>331</v>
      </c>
      <c r="I2004">
        <v>2036</v>
      </c>
      <c r="N2004">
        <v>0</v>
      </c>
      <c r="O2004">
        <v>100</v>
      </c>
      <c r="P2004">
        <v>0</v>
      </c>
      <c r="Q2004">
        <v>0</v>
      </c>
      <c r="T2004">
        <v>24</v>
      </c>
      <c r="U2004">
        <v>249</v>
      </c>
      <c r="V2004">
        <v>0</v>
      </c>
      <c r="W2004">
        <v>20</v>
      </c>
      <c r="X2004">
        <v>0</v>
      </c>
      <c r="Y2004">
        <v>10</v>
      </c>
    </row>
    <row r="2005" spans="1:25" x14ac:dyDescent="0.25">
      <c r="A2005" s="1">
        <v>40976</v>
      </c>
      <c r="B2005">
        <v>62003</v>
      </c>
      <c r="C2005">
        <v>277541</v>
      </c>
      <c r="H2005">
        <v>332</v>
      </c>
      <c r="I2005">
        <v>1730</v>
      </c>
      <c r="N2005">
        <v>0</v>
      </c>
      <c r="O2005">
        <v>100</v>
      </c>
      <c r="P2005">
        <v>0</v>
      </c>
      <c r="Q2005">
        <v>0</v>
      </c>
      <c r="T2005">
        <v>32</v>
      </c>
      <c r="U2005">
        <v>239</v>
      </c>
      <c r="V2005">
        <v>0</v>
      </c>
      <c r="W2005">
        <v>20</v>
      </c>
      <c r="X2005">
        <v>0</v>
      </c>
      <c r="Y2005">
        <v>10</v>
      </c>
    </row>
    <row r="2006" spans="1:25" x14ac:dyDescent="0.25">
      <c r="A2006" s="1">
        <v>40977</v>
      </c>
      <c r="B2006">
        <v>77353</v>
      </c>
      <c r="C2006">
        <v>280580</v>
      </c>
      <c r="H2006">
        <v>615</v>
      </c>
      <c r="I2006">
        <v>1525</v>
      </c>
      <c r="N2006">
        <v>0</v>
      </c>
      <c r="O2006">
        <v>100</v>
      </c>
      <c r="P2006">
        <v>0</v>
      </c>
      <c r="Q2006">
        <v>0</v>
      </c>
      <c r="T2006">
        <v>73</v>
      </c>
      <c r="U2006">
        <v>249</v>
      </c>
      <c r="V2006">
        <v>0</v>
      </c>
      <c r="W2006">
        <v>20</v>
      </c>
      <c r="X2006">
        <v>0</v>
      </c>
      <c r="Y2006">
        <v>10</v>
      </c>
    </row>
    <row r="2007" spans="1:25" x14ac:dyDescent="0.25">
      <c r="A2007" s="1">
        <v>40980</v>
      </c>
      <c r="B2007">
        <v>88405</v>
      </c>
      <c r="C2007">
        <v>297412</v>
      </c>
      <c r="H2007">
        <v>200</v>
      </c>
      <c r="I2007">
        <v>1725</v>
      </c>
      <c r="N2007">
        <v>0</v>
      </c>
      <c r="O2007">
        <v>100</v>
      </c>
      <c r="P2007">
        <v>0</v>
      </c>
      <c r="Q2007">
        <v>0</v>
      </c>
      <c r="T2007">
        <v>64</v>
      </c>
      <c r="U2007">
        <v>269</v>
      </c>
      <c r="V2007">
        <v>0</v>
      </c>
      <c r="W2007">
        <v>20</v>
      </c>
      <c r="X2007">
        <v>0</v>
      </c>
      <c r="Y2007">
        <v>10</v>
      </c>
    </row>
    <row r="2008" spans="1:25" x14ac:dyDescent="0.25">
      <c r="A2008" s="1">
        <v>40981</v>
      </c>
      <c r="B2008">
        <v>92833</v>
      </c>
      <c r="C2008">
        <v>308953</v>
      </c>
      <c r="H2008">
        <v>537</v>
      </c>
      <c r="I2008">
        <v>1473</v>
      </c>
      <c r="N2008">
        <v>0</v>
      </c>
      <c r="O2008">
        <v>100</v>
      </c>
      <c r="P2008">
        <v>0</v>
      </c>
      <c r="Q2008">
        <v>0</v>
      </c>
      <c r="T2008">
        <v>89</v>
      </c>
      <c r="U2008">
        <v>269</v>
      </c>
      <c r="V2008">
        <v>0</v>
      </c>
      <c r="W2008">
        <v>20</v>
      </c>
      <c r="X2008">
        <v>0</v>
      </c>
      <c r="Y2008">
        <v>10</v>
      </c>
    </row>
    <row r="2009" spans="1:25" x14ac:dyDescent="0.25">
      <c r="A2009" s="1">
        <v>40982</v>
      </c>
      <c r="B2009">
        <v>107503</v>
      </c>
      <c r="C2009">
        <v>323500</v>
      </c>
      <c r="H2009">
        <v>257</v>
      </c>
      <c r="I2009">
        <v>1528</v>
      </c>
      <c r="N2009">
        <v>100</v>
      </c>
      <c r="O2009">
        <v>200</v>
      </c>
      <c r="P2009">
        <v>0</v>
      </c>
      <c r="Q2009">
        <v>0</v>
      </c>
      <c r="T2009">
        <v>187</v>
      </c>
      <c r="U2009">
        <v>274</v>
      </c>
      <c r="V2009">
        <v>0</v>
      </c>
      <c r="W2009">
        <v>20</v>
      </c>
      <c r="X2009">
        <v>25</v>
      </c>
      <c r="Y2009">
        <v>35</v>
      </c>
    </row>
    <row r="2010" spans="1:25" x14ac:dyDescent="0.25">
      <c r="A2010" s="1">
        <v>40983</v>
      </c>
      <c r="B2010">
        <v>84064</v>
      </c>
      <c r="C2010">
        <v>332948</v>
      </c>
      <c r="H2010">
        <v>105</v>
      </c>
      <c r="I2010">
        <v>1533</v>
      </c>
      <c r="N2010">
        <v>196</v>
      </c>
      <c r="O2010">
        <v>396</v>
      </c>
      <c r="P2010">
        <v>0</v>
      </c>
      <c r="Q2010">
        <v>0</v>
      </c>
      <c r="T2010">
        <v>127</v>
      </c>
      <c r="U2010">
        <v>288</v>
      </c>
      <c r="V2010">
        <v>0</v>
      </c>
      <c r="W2010">
        <v>20</v>
      </c>
      <c r="X2010">
        <v>0</v>
      </c>
      <c r="Y2010">
        <v>35</v>
      </c>
    </row>
    <row r="2011" spans="1:25" x14ac:dyDescent="0.25">
      <c r="A2011" s="1">
        <v>40984</v>
      </c>
      <c r="B2011">
        <v>77415</v>
      </c>
      <c r="C2011">
        <v>343573</v>
      </c>
      <c r="H2011">
        <v>191</v>
      </c>
      <c r="I2011">
        <v>1483</v>
      </c>
      <c r="N2011">
        <v>0</v>
      </c>
      <c r="O2011">
        <v>396</v>
      </c>
      <c r="P2011">
        <v>0</v>
      </c>
      <c r="Q2011">
        <v>0</v>
      </c>
      <c r="T2011">
        <v>102</v>
      </c>
      <c r="U2011">
        <v>326</v>
      </c>
      <c r="V2011">
        <v>0</v>
      </c>
      <c r="W2011">
        <v>20</v>
      </c>
      <c r="X2011">
        <v>0</v>
      </c>
      <c r="Y2011">
        <v>35</v>
      </c>
    </row>
    <row r="2012" spans="1:25" x14ac:dyDescent="0.25">
      <c r="A2012" s="1">
        <v>40987</v>
      </c>
      <c r="B2012">
        <v>114147</v>
      </c>
      <c r="C2012">
        <v>355393</v>
      </c>
      <c r="H2012">
        <v>405</v>
      </c>
      <c r="I2012">
        <v>1238</v>
      </c>
      <c r="N2012">
        <v>0</v>
      </c>
      <c r="O2012">
        <v>396</v>
      </c>
      <c r="P2012">
        <v>0</v>
      </c>
      <c r="Q2012">
        <v>0</v>
      </c>
      <c r="T2012">
        <v>89</v>
      </c>
      <c r="U2012">
        <v>337</v>
      </c>
      <c r="V2012">
        <v>0</v>
      </c>
      <c r="W2012">
        <v>20</v>
      </c>
      <c r="X2012">
        <v>5</v>
      </c>
      <c r="Y2012">
        <v>30</v>
      </c>
    </row>
    <row r="2013" spans="1:25" x14ac:dyDescent="0.25">
      <c r="A2013" s="1">
        <v>40988</v>
      </c>
      <c r="B2013">
        <v>117018</v>
      </c>
      <c r="C2013">
        <v>363883</v>
      </c>
      <c r="H2013">
        <v>50</v>
      </c>
      <c r="I2013">
        <v>1288</v>
      </c>
      <c r="N2013">
        <v>0</v>
      </c>
      <c r="O2013">
        <v>396</v>
      </c>
      <c r="P2013">
        <v>0</v>
      </c>
      <c r="Q2013">
        <v>0</v>
      </c>
      <c r="T2013">
        <v>267</v>
      </c>
      <c r="U2013">
        <v>298</v>
      </c>
      <c r="V2013">
        <v>0</v>
      </c>
      <c r="W2013">
        <v>20</v>
      </c>
      <c r="X2013">
        <v>0</v>
      </c>
      <c r="Y2013">
        <v>30</v>
      </c>
    </row>
    <row r="2014" spans="1:25" x14ac:dyDescent="0.25">
      <c r="A2014" s="1">
        <v>40989</v>
      </c>
      <c r="B2014">
        <v>111695</v>
      </c>
      <c r="C2014">
        <v>355622</v>
      </c>
      <c r="H2014">
        <v>150</v>
      </c>
      <c r="I2014">
        <v>1238</v>
      </c>
      <c r="N2014">
        <v>0</v>
      </c>
      <c r="O2014">
        <v>396</v>
      </c>
      <c r="P2014">
        <v>0</v>
      </c>
      <c r="Q2014">
        <v>0</v>
      </c>
      <c r="T2014">
        <v>65</v>
      </c>
      <c r="U2014">
        <v>310</v>
      </c>
      <c r="V2014">
        <v>0</v>
      </c>
      <c r="W2014">
        <v>20</v>
      </c>
      <c r="X2014">
        <v>0</v>
      </c>
      <c r="Y2014">
        <v>30</v>
      </c>
    </row>
    <row r="2015" spans="1:25" x14ac:dyDescent="0.25">
      <c r="A2015" s="1">
        <v>40990</v>
      </c>
      <c r="B2015">
        <v>90609</v>
      </c>
      <c r="C2015">
        <v>320215</v>
      </c>
      <c r="H2015">
        <v>214</v>
      </c>
      <c r="I2015">
        <v>542</v>
      </c>
      <c r="N2015">
        <v>250</v>
      </c>
      <c r="O2015">
        <v>646</v>
      </c>
      <c r="P2015">
        <v>0</v>
      </c>
      <c r="Q2015">
        <v>0</v>
      </c>
      <c r="T2015">
        <v>74</v>
      </c>
      <c r="U2015">
        <v>271</v>
      </c>
      <c r="V2015">
        <v>0</v>
      </c>
      <c r="W2015">
        <v>20</v>
      </c>
      <c r="X2015">
        <v>0</v>
      </c>
      <c r="Y2015">
        <v>30</v>
      </c>
    </row>
    <row r="2016" spans="1:25" x14ac:dyDescent="0.25">
      <c r="A2016" s="1">
        <v>40991</v>
      </c>
      <c r="B2016">
        <v>116337</v>
      </c>
      <c r="C2016">
        <v>314562</v>
      </c>
      <c r="H2016">
        <v>63</v>
      </c>
      <c r="I2016">
        <v>605</v>
      </c>
      <c r="N2016">
        <v>0</v>
      </c>
      <c r="O2016">
        <v>646</v>
      </c>
      <c r="P2016">
        <v>0</v>
      </c>
      <c r="Q2016">
        <v>0</v>
      </c>
      <c r="T2016">
        <v>56</v>
      </c>
      <c r="U2016">
        <v>266</v>
      </c>
      <c r="V2016">
        <v>0</v>
      </c>
      <c r="W2016">
        <v>20</v>
      </c>
      <c r="X2016">
        <v>0</v>
      </c>
      <c r="Y2016">
        <v>30</v>
      </c>
    </row>
    <row r="2017" spans="1:25" x14ac:dyDescent="0.25">
      <c r="A2017" s="1">
        <v>40994</v>
      </c>
      <c r="B2017">
        <v>119901</v>
      </c>
      <c r="C2017">
        <v>304588</v>
      </c>
      <c r="H2017">
        <v>451</v>
      </c>
      <c r="I2017">
        <v>620</v>
      </c>
      <c r="N2017">
        <v>100</v>
      </c>
      <c r="O2017">
        <v>706</v>
      </c>
      <c r="P2017">
        <v>1</v>
      </c>
      <c r="Q2017">
        <v>1</v>
      </c>
      <c r="R2017">
        <v>0</v>
      </c>
      <c r="S2017">
        <v>0</v>
      </c>
      <c r="T2017">
        <v>162</v>
      </c>
      <c r="U2017">
        <v>275</v>
      </c>
      <c r="V2017">
        <v>20</v>
      </c>
      <c r="W2017">
        <v>40</v>
      </c>
      <c r="X2017">
        <v>0</v>
      </c>
      <c r="Y2017">
        <v>30</v>
      </c>
    </row>
    <row r="2018" spans="1:25" x14ac:dyDescent="0.25">
      <c r="A2018" s="1">
        <v>40995</v>
      </c>
      <c r="B2018">
        <v>112121</v>
      </c>
      <c r="C2018">
        <v>304339</v>
      </c>
      <c r="H2018">
        <v>154</v>
      </c>
      <c r="I2018">
        <v>670</v>
      </c>
      <c r="N2018">
        <v>0</v>
      </c>
      <c r="O2018">
        <v>706</v>
      </c>
      <c r="P2018">
        <v>0</v>
      </c>
      <c r="Q2018">
        <v>1</v>
      </c>
      <c r="R2018">
        <v>0</v>
      </c>
      <c r="S2018">
        <v>0</v>
      </c>
      <c r="T2018">
        <v>58</v>
      </c>
      <c r="U2018">
        <v>266</v>
      </c>
      <c r="V2018">
        <v>0</v>
      </c>
      <c r="W2018">
        <v>40</v>
      </c>
      <c r="X2018">
        <v>0</v>
      </c>
      <c r="Y2018">
        <v>30</v>
      </c>
    </row>
    <row r="2019" spans="1:25" x14ac:dyDescent="0.25">
      <c r="A2019" s="1">
        <v>40996</v>
      </c>
      <c r="B2019">
        <v>105108</v>
      </c>
      <c r="C2019">
        <v>297494</v>
      </c>
      <c r="H2019">
        <v>201</v>
      </c>
      <c r="I2019">
        <v>708</v>
      </c>
      <c r="N2019">
        <v>22</v>
      </c>
      <c r="O2019">
        <v>728</v>
      </c>
      <c r="P2019">
        <v>0</v>
      </c>
      <c r="Q2019">
        <v>1</v>
      </c>
      <c r="R2019">
        <v>0</v>
      </c>
      <c r="S2019">
        <v>0</v>
      </c>
      <c r="T2019">
        <v>93</v>
      </c>
      <c r="U2019">
        <v>283</v>
      </c>
      <c r="V2019">
        <v>0</v>
      </c>
      <c r="W2019">
        <v>40</v>
      </c>
      <c r="X2019">
        <v>0</v>
      </c>
      <c r="Y2019">
        <v>30</v>
      </c>
    </row>
    <row r="2020" spans="1:25" x14ac:dyDescent="0.25">
      <c r="A2020" s="1">
        <v>40997</v>
      </c>
      <c r="B2020">
        <v>83842</v>
      </c>
      <c r="C2020">
        <v>292427</v>
      </c>
      <c r="H2020">
        <v>120</v>
      </c>
      <c r="I2020">
        <v>718</v>
      </c>
      <c r="N2020">
        <v>15</v>
      </c>
      <c r="O2020">
        <v>743</v>
      </c>
      <c r="P2020">
        <v>0</v>
      </c>
      <c r="Q2020">
        <v>1</v>
      </c>
      <c r="R2020">
        <v>0</v>
      </c>
      <c r="S2020">
        <v>0</v>
      </c>
      <c r="T2020">
        <v>118</v>
      </c>
      <c r="U2020">
        <v>282</v>
      </c>
      <c r="V2020">
        <v>0</v>
      </c>
      <c r="W2020">
        <v>40</v>
      </c>
      <c r="X2020">
        <v>0</v>
      </c>
      <c r="Y2020">
        <v>30</v>
      </c>
    </row>
    <row r="2021" spans="1:25" x14ac:dyDescent="0.25">
      <c r="A2021" s="1">
        <v>40998</v>
      </c>
      <c r="B2021">
        <v>85858</v>
      </c>
      <c r="C2021">
        <v>296124</v>
      </c>
      <c r="H2021">
        <v>30</v>
      </c>
      <c r="I2021">
        <v>668</v>
      </c>
      <c r="N2021">
        <v>20</v>
      </c>
      <c r="O2021">
        <v>723</v>
      </c>
      <c r="P2021">
        <v>0</v>
      </c>
      <c r="Q2021">
        <v>1</v>
      </c>
      <c r="R2021">
        <v>0</v>
      </c>
      <c r="S2021">
        <v>0</v>
      </c>
      <c r="T2021">
        <v>128</v>
      </c>
      <c r="U2021">
        <v>305</v>
      </c>
      <c r="V2021">
        <v>0</v>
      </c>
      <c r="W2021">
        <v>40</v>
      </c>
      <c r="X2021">
        <v>0</v>
      </c>
      <c r="Y2021">
        <v>30</v>
      </c>
    </row>
    <row r="2022" spans="1:25" x14ac:dyDescent="0.25">
      <c r="A2022" s="1">
        <v>41001</v>
      </c>
      <c r="B2022">
        <v>77166</v>
      </c>
      <c r="C2022">
        <v>305502</v>
      </c>
      <c r="H2022">
        <v>106</v>
      </c>
      <c r="I2022">
        <v>692</v>
      </c>
      <c r="N2022">
        <v>80</v>
      </c>
      <c r="O2022">
        <v>743</v>
      </c>
      <c r="P2022">
        <v>5</v>
      </c>
      <c r="Q2022">
        <v>6</v>
      </c>
      <c r="R2022">
        <v>0</v>
      </c>
      <c r="S2022">
        <v>0</v>
      </c>
      <c r="T2022">
        <v>45</v>
      </c>
      <c r="U2022">
        <v>315</v>
      </c>
      <c r="V2022">
        <v>0</v>
      </c>
      <c r="W2022">
        <v>40</v>
      </c>
      <c r="X2022">
        <v>0</v>
      </c>
      <c r="Y2022">
        <v>30</v>
      </c>
    </row>
    <row r="2023" spans="1:25" x14ac:dyDescent="0.25">
      <c r="A2023" s="1">
        <v>41002</v>
      </c>
      <c r="B2023">
        <v>85746</v>
      </c>
      <c r="C2023">
        <v>310512</v>
      </c>
      <c r="H2023">
        <v>198</v>
      </c>
      <c r="I2023">
        <v>692</v>
      </c>
      <c r="N2023">
        <v>95</v>
      </c>
      <c r="O2023">
        <v>718</v>
      </c>
      <c r="P2023">
        <v>10</v>
      </c>
      <c r="Q2023">
        <v>16</v>
      </c>
      <c r="R2023">
        <v>0</v>
      </c>
      <c r="S2023">
        <v>0</v>
      </c>
      <c r="T2023">
        <v>80</v>
      </c>
      <c r="U2023">
        <v>311</v>
      </c>
      <c r="V2023">
        <v>0</v>
      </c>
      <c r="W2023">
        <v>40</v>
      </c>
      <c r="X2023">
        <v>0</v>
      </c>
      <c r="Y2023">
        <v>30</v>
      </c>
    </row>
    <row r="2024" spans="1:25" x14ac:dyDescent="0.25">
      <c r="A2024" s="1">
        <v>41003</v>
      </c>
      <c r="B2024">
        <v>93677</v>
      </c>
      <c r="C2024">
        <v>314668</v>
      </c>
      <c r="H2024">
        <v>100</v>
      </c>
      <c r="I2024">
        <v>792</v>
      </c>
      <c r="N2024">
        <v>8</v>
      </c>
      <c r="O2024">
        <v>726</v>
      </c>
      <c r="P2024">
        <v>0</v>
      </c>
      <c r="Q2024">
        <v>16</v>
      </c>
      <c r="R2024">
        <v>0</v>
      </c>
      <c r="S2024">
        <v>0</v>
      </c>
      <c r="T2024">
        <v>54</v>
      </c>
      <c r="U2024">
        <v>313</v>
      </c>
      <c r="V2024">
        <v>0</v>
      </c>
      <c r="W2024">
        <v>40</v>
      </c>
      <c r="X2024">
        <v>0</v>
      </c>
      <c r="Y2024">
        <v>30</v>
      </c>
    </row>
    <row r="2025" spans="1:25" x14ac:dyDescent="0.25">
      <c r="A2025" s="1">
        <v>41004</v>
      </c>
      <c r="B2025">
        <v>74567</v>
      </c>
      <c r="C2025">
        <v>314263</v>
      </c>
      <c r="H2025">
        <v>200</v>
      </c>
      <c r="I2025">
        <v>912</v>
      </c>
      <c r="N2025">
        <v>0</v>
      </c>
      <c r="O2025">
        <v>726</v>
      </c>
      <c r="P2025">
        <v>0</v>
      </c>
      <c r="Q2025">
        <v>16</v>
      </c>
      <c r="R2025">
        <v>0</v>
      </c>
      <c r="S2025">
        <v>0</v>
      </c>
      <c r="T2025">
        <v>86</v>
      </c>
      <c r="U2025">
        <v>309</v>
      </c>
      <c r="V2025">
        <v>0</v>
      </c>
      <c r="W2025">
        <v>40</v>
      </c>
      <c r="X2025">
        <v>0</v>
      </c>
      <c r="Y2025">
        <v>30</v>
      </c>
    </row>
    <row r="2026" spans="1:25" x14ac:dyDescent="0.25">
      <c r="A2026" s="1">
        <v>41008</v>
      </c>
      <c r="B2026">
        <v>71222</v>
      </c>
      <c r="C2026">
        <v>318303</v>
      </c>
      <c r="H2026">
        <v>250</v>
      </c>
      <c r="I2026">
        <v>962</v>
      </c>
      <c r="N2026">
        <v>5</v>
      </c>
      <c r="O2026">
        <v>731</v>
      </c>
      <c r="P2026">
        <v>11</v>
      </c>
      <c r="Q2026">
        <v>16</v>
      </c>
      <c r="R2026">
        <v>0</v>
      </c>
      <c r="S2026">
        <v>0</v>
      </c>
      <c r="T2026">
        <v>98</v>
      </c>
      <c r="U2026">
        <v>290</v>
      </c>
      <c r="V2026">
        <v>0</v>
      </c>
      <c r="W2026">
        <v>40</v>
      </c>
      <c r="X2026">
        <v>0</v>
      </c>
      <c r="Y2026">
        <v>30</v>
      </c>
    </row>
    <row r="2027" spans="1:25" x14ac:dyDescent="0.25">
      <c r="A2027" s="1">
        <v>41009</v>
      </c>
      <c r="B2027">
        <v>110306</v>
      </c>
      <c r="C2027">
        <v>322529</v>
      </c>
      <c r="H2027">
        <v>654</v>
      </c>
      <c r="I2027">
        <v>1114</v>
      </c>
      <c r="N2027">
        <v>40</v>
      </c>
      <c r="O2027">
        <v>771</v>
      </c>
      <c r="P2027">
        <v>0</v>
      </c>
      <c r="Q2027">
        <v>5</v>
      </c>
      <c r="R2027">
        <v>0</v>
      </c>
      <c r="S2027">
        <v>0</v>
      </c>
      <c r="T2027">
        <v>145</v>
      </c>
      <c r="U2027">
        <v>293</v>
      </c>
      <c r="V2027">
        <v>0</v>
      </c>
      <c r="W2027">
        <v>40</v>
      </c>
      <c r="X2027">
        <v>0</v>
      </c>
      <c r="Y2027">
        <v>30</v>
      </c>
    </row>
    <row r="2028" spans="1:25" x14ac:dyDescent="0.25">
      <c r="A2028" s="1">
        <v>41010</v>
      </c>
      <c r="B2028">
        <v>76962</v>
      </c>
      <c r="C2028">
        <v>322464</v>
      </c>
      <c r="H2028">
        <v>455</v>
      </c>
      <c r="I2028">
        <v>1169</v>
      </c>
      <c r="N2028">
        <v>10</v>
      </c>
      <c r="O2028">
        <v>761</v>
      </c>
      <c r="P2028">
        <v>0</v>
      </c>
      <c r="Q2028">
        <v>5</v>
      </c>
      <c r="R2028">
        <v>0</v>
      </c>
      <c r="S2028">
        <v>0</v>
      </c>
      <c r="T2028">
        <v>61</v>
      </c>
      <c r="U2028">
        <v>309</v>
      </c>
      <c r="V2028">
        <v>0</v>
      </c>
      <c r="W2028">
        <v>40</v>
      </c>
      <c r="X2028">
        <v>0</v>
      </c>
      <c r="Y2028">
        <v>30</v>
      </c>
    </row>
    <row r="2029" spans="1:25" x14ac:dyDescent="0.25">
      <c r="A2029" s="1">
        <v>41011</v>
      </c>
      <c r="B2029">
        <v>115141</v>
      </c>
      <c r="C2029">
        <v>327685</v>
      </c>
      <c r="H2029">
        <v>550</v>
      </c>
      <c r="I2029">
        <v>1091</v>
      </c>
      <c r="N2029">
        <v>10</v>
      </c>
      <c r="O2029">
        <v>751</v>
      </c>
      <c r="P2029">
        <v>5</v>
      </c>
      <c r="Q2029">
        <v>5</v>
      </c>
      <c r="R2029">
        <v>0</v>
      </c>
      <c r="S2029">
        <v>0</v>
      </c>
      <c r="T2029">
        <v>90</v>
      </c>
      <c r="U2029">
        <v>282</v>
      </c>
      <c r="V2029">
        <v>0</v>
      </c>
      <c r="W2029">
        <v>40</v>
      </c>
      <c r="X2029">
        <v>0</v>
      </c>
      <c r="Y2029">
        <v>30</v>
      </c>
    </row>
    <row r="2030" spans="1:25" x14ac:dyDescent="0.25">
      <c r="A2030" s="1">
        <v>41012</v>
      </c>
      <c r="B2030">
        <v>99415</v>
      </c>
      <c r="C2030">
        <v>333846</v>
      </c>
      <c r="H2030">
        <v>405</v>
      </c>
      <c r="I2030">
        <v>1271</v>
      </c>
      <c r="N2030">
        <v>0</v>
      </c>
      <c r="O2030">
        <v>751</v>
      </c>
      <c r="P2030">
        <v>0</v>
      </c>
      <c r="Q2030">
        <v>0</v>
      </c>
      <c r="R2030">
        <v>0</v>
      </c>
      <c r="S2030">
        <v>0</v>
      </c>
      <c r="T2030">
        <v>108</v>
      </c>
      <c r="U2030">
        <v>280</v>
      </c>
      <c r="V2030">
        <v>0</v>
      </c>
      <c r="W2030">
        <v>40</v>
      </c>
      <c r="X2030">
        <v>0</v>
      </c>
      <c r="Y2030">
        <v>30</v>
      </c>
    </row>
    <row r="2031" spans="1:25" x14ac:dyDescent="0.25">
      <c r="A2031" s="1">
        <v>41015</v>
      </c>
      <c r="B2031">
        <v>118833</v>
      </c>
      <c r="C2031">
        <v>338922</v>
      </c>
      <c r="H2031">
        <v>270</v>
      </c>
      <c r="I2031">
        <v>1101</v>
      </c>
      <c r="N2031">
        <v>10</v>
      </c>
      <c r="O2031">
        <v>761</v>
      </c>
      <c r="P2031">
        <v>0</v>
      </c>
      <c r="Q2031">
        <v>0</v>
      </c>
      <c r="R2031">
        <v>0</v>
      </c>
      <c r="S2031">
        <v>0</v>
      </c>
      <c r="T2031">
        <v>91</v>
      </c>
      <c r="U2031">
        <v>256</v>
      </c>
      <c r="V2031">
        <v>0</v>
      </c>
      <c r="W2031">
        <v>40</v>
      </c>
      <c r="X2031">
        <v>0</v>
      </c>
      <c r="Y2031">
        <v>30</v>
      </c>
    </row>
    <row r="2032" spans="1:25" x14ac:dyDescent="0.25">
      <c r="A2032" s="1">
        <v>41016</v>
      </c>
      <c r="B2032">
        <v>114502</v>
      </c>
      <c r="C2032">
        <v>340437</v>
      </c>
      <c r="H2032">
        <v>712</v>
      </c>
      <c r="I2032">
        <v>1176</v>
      </c>
      <c r="N2032">
        <v>13</v>
      </c>
      <c r="O2032">
        <v>748</v>
      </c>
      <c r="P2032">
        <v>0</v>
      </c>
      <c r="Q2032">
        <v>0</v>
      </c>
      <c r="R2032">
        <v>0</v>
      </c>
      <c r="S2032">
        <v>0</v>
      </c>
      <c r="T2032">
        <v>152</v>
      </c>
      <c r="U2032">
        <v>199</v>
      </c>
      <c r="V2032">
        <v>0</v>
      </c>
      <c r="W2032">
        <v>40</v>
      </c>
      <c r="X2032">
        <v>0</v>
      </c>
      <c r="Y2032">
        <v>30</v>
      </c>
    </row>
    <row r="2033" spans="1:25" x14ac:dyDescent="0.25">
      <c r="A2033" s="1">
        <v>41017</v>
      </c>
      <c r="B2033">
        <v>82698</v>
      </c>
      <c r="C2033">
        <v>334679</v>
      </c>
      <c r="H2033">
        <v>890</v>
      </c>
      <c r="I2033">
        <v>1366</v>
      </c>
      <c r="N2033">
        <v>0</v>
      </c>
      <c r="O2033">
        <v>748</v>
      </c>
      <c r="P2033">
        <v>0</v>
      </c>
      <c r="Q2033">
        <v>0</v>
      </c>
      <c r="R2033">
        <v>1</v>
      </c>
      <c r="S2033">
        <v>1</v>
      </c>
      <c r="T2033">
        <v>66</v>
      </c>
      <c r="U2033">
        <v>182</v>
      </c>
      <c r="V2033">
        <v>0</v>
      </c>
      <c r="W2033">
        <v>40</v>
      </c>
      <c r="X2033">
        <v>0</v>
      </c>
      <c r="Y2033">
        <v>30</v>
      </c>
    </row>
    <row r="2034" spans="1:25" x14ac:dyDescent="0.25">
      <c r="A2034" s="1">
        <v>41018</v>
      </c>
      <c r="B2034">
        <v>80810</v>
      </c>
      <c r="C2034">
        <v>297836</v>
      </c>
      <c r="H2034">
        <v>740</v>
      </c>
      <c r="I2034">
        <v>749</v>
      </c>
      <c r="N2034">
        <v>10</v>
      </c>
      <c r="O2034">
        <v>262</v>
      </c>
      <c r="P2034">
        <v>0</v>
      </c>
      <c r="Q2034">
        <v>0</v>
      </c>
      <c r="R2034">
        <v>2</v>
      </c>
      <c r="S2034">
        <v>3</v>
      </c>
      <c r="T2034">
        <v>54</v>
      </c>
      <c r="U2034">
        <v>129</v>
      </c>
      <c r="V2034">
        <v>0</v>
      </c>
      <c r="W2034">
        <v>40</v>
      </c>
      <c r="X2034">
        <v>0</v>
      </c>
      <c r="Y2034">
        <v>30</v>
      </c>
    </row>
    <row r="2035" spans="1:25" x14ac:dyDescent="0.25">
      <c r="A2035" s="1">
        <v>41019</v>
      </c>
      <c r="B2035">
        <v>64210</v>
      </c>
      <c r="C2035">
        <v>303418</v>
      </c>
      <c r="H2035">
        <v>360</v>
      </c>
      <c r="I2035">
        <v>410</v>
      </c>
      <c r="N2035">
        <v>10</v>
      </c>
      <c r="O2035">
        <v>252</v>
      </c>
      <c r="P2035">
        <v>0</v>
      </c>
      <c r="Q2035">
        <v>0</v>
      </c>
      <c r="R2035">
        <v>0</v>
      </c>
      <c r="S2035">
        <v>3</v>
      </c>
      <c r="T2035">
        <v>44</v>
      </c>
      <c r="U2035">
        <v>139</v>
      </c>
      <c r="V2035">
        <v>20</v>
      </c>
      <c r="W2035">
        <v>60</v>
      </c>
      <c r="X2035">
        <v>0</v>
      </c>
      <c r="Y2035">
        <v>30</v>
      </c>
    </row>
    <row r="2036" spans="1:25" x14ac:dyDescent="0.25">
      <c r="A2036" s="1">
        <v>41022</v>
      </c>
      <c r="B2036">
        <v>76375</v>
      </c>
      <c r="C2036">
        <v>302634</v>
      </c>
      <c r="H2036">
        <v>163</v>
      </c>
      <c r="I2036">
        <v>410</v>
      </c>
      <c r="N2036">
        <v>11</v>
      </c>
      <c r="O2036">
        <v>263</v>
      </c>
      <c r="P2036">
        <v>0</v>
      </c>
      <c r="Q2036">
        <v>0</v>
      </c>
      <c r="R2036">
        <v>0</v>
      </c>
      <c r="S2036">
        <v>3</v>
      </c>
      <c r="T2036">
        <v>55</v>
      </c>
      <c r="U2036">
        <v>145</v>
      </c>
      <c r="V2036">
        <v>0</v>
      </c>
      <c r="W2036">
        <v>60</v>
      </c>
      <c r="X2036">
        <v>0</v>
      </c>
      <c r="Y2036">
        <v>30</v>
      </c>
    </row>
    <row r="2037" spans="1:25" x14ac:dyDescent="0.25">
      <c r="A2037" s="1">
        <v>41023</v>
      </c>
      <c r="B2037">
        <v>60852</v>
      </c>
      <c r="C2037">
        <v>300629</v>
      </c>
      <c r="H2037">
        <v>410</v>
      </c>
      <c r="I2037">
        <v>680</v>
      </c>
      <c r="N2037">
        <v>10</v>
      </c>
      <c r="O2037">
        <v>253</v>
      </c>
      <c r="P2037">
        <v>0</v>
      </c>
      <c r="Q2037">
        <v>0</v>
      </c>
      <c r="R2037">
        <v>5</v>
      </c>
      <c r="S2037">
        <v>8</v>
      </c>
      <c r="T2037">
        <v>24</v>
      </c>
      <c r="U2037">
        <v>155</v>
      </c>
      <c r="V2037">
        <v>0</v>
      </c>
      <c r="W2037">
        <v>60</v>
      </c>
      <c r="X2037">
        <v>0</v>
      </c>
      <c r="Y2037">
        <v>30</v>
      </c>
    </row>
    <row r="2038" spans="1:25" x14ac:dyDescent="0.25">
      <c r="A2038" s="1">
        <v>41024</v>
      </c>
      <c r="B2038">
        <v>83146</v>
      </c>
      <c r="C2038">
        <v>304834</v>
      </c>
      <c r="H2038">
        <v>509</v>
      </c>
      <c r="I2038">
        <v>534</v>
      </c>
      <c r="N2038">
        <v>0</v>
      </c>
      <c r="O2038">
        <v>253</v>
      </c>
      <c r="P2038">
        <v>7</v>
      </c>
      <c r="Q2038">
        <v>4</v>
      </c>
      <c r="R2038">
        <v>500</v>
      </c>
      <c r="S2038">
        <v>508</v>
      </c>
      <c r="T2038">
        <v>36</v>
      </c>
      <c r="U2038">
        <v>154</v>
      </c>
      <c r="V2038">
        <v>0</v>
      </c>
      <c r="W2038">
        <v>60</v>
      </c>
      <c r="X2038">
        <v>0</v>
      </c>
      <c r="Y2038">
        <v>30</v>
      </c>
    </row>
    <row r="2039" spans="1:25" x14ac:dyDescent="0.25">
      <c r="A2039" s="1">
        <v>41025</v>
      </c>
      <c r="B2039">
        <v>71812</v>
      </c>
      <c r="C2039">
        <v>307904</v>
      </c>
      <c r="H2039">
        <v>190</v>
      </c>
      <c r="I2039">
        <v>344</v>
      </c>
      <c r="N2039">
        <v>10</v>
      </c>
      <c r="O2039">
        <v>243</v>
      </c>
      <c r="P2039">
        <v>0</v>
      </c>
      <c r="Q2039">
        <v>4</v>
      </c>
      <c r="R2039">
        <v>0</v>
      </c>
      <c r="S2039">
        <v>508</v>
      </c>
      <c r="T2039">
        <v>48</v>
      </c>
      <c r="U2039">
        <v>170</v>
      </c>
      <c r="V2039">
        <v>0</v>
      </c>
      <c r="W2039">
        <v>60</v>
      </c>
      <c r="X2039">
        <v>0</v>
      </c>
      <c r="Y2039">
        <v>30</v>
      </c>
    </row>
    <row r="2040" spans="1:25" x14ac:dyDescent="0.25">
      <c r="A2040" s="1">
        <v>41026</v>
      </c>
      <c r="B2040">
        <v>63403</v>
      </c>
      <c r="C2040">
        <v>312561</v>
      </c>
      <c r="H2040">
        <v>0</v>
      </c>
      <c r="I2040">
        <v>344</v>
      </c>
      <c r="N2040">
        <v>0</v>
      </c>
      <c r="O2040">
        <v>243</v>
      </c>
      <c r="P2040">
        <v>0</v>
      </c>
      <c r="Q2040">
        <v>1</v>
      </c>
      <c r="R2040">
        <v>0</v>
      </c>
      <c r="S2040">
        <v>508</v>
      </c>
      <c r="T2040">
        <v>82</v>
      </c>
      <c r="U2040">
        <v>217</v>
      </c>
      <c r="V2040">
        <v>0</v>
      </c>
      <c r="W2040">
        <v>60</v>
      </c>
      <c r="X2040">
        <v>0</v>
      </c>
      <c r="Y2040">
        <v>30</v>
      </c>
    </row>
    <row r="2041" spans="1:25" x14ac:dyDescent="0.25">
      <c r="A2041" s="1">
        <v>41029</v>
      </c>
      <c r="B2041">
        <v>62191</v>
      </c>
      <c r="C2041">
        <v>313603</v>
      </c>
      <c r="H2041">
        <v>0</v>
      </c>
      <c r="I2041">
        <v>344</v>
      </c>
      <c r="N2041">
        <v>10</v>
      </c>
      <c r="O2041">
        <v>233</v>
      </c>
      <c r="P2041">
        <v>20</v>
      </c>
      <c r="Q2041">
        <v>21</v>
      </c>
      <c r="R2041">
        <v>0</v>
      </c>
      <c r="S2041">
        <v>508</v>
      </c>
      <c r="T2041">
        <v>41</v>
      </c>
      <c r="U2041">
        <v>204</v>
      </c>
      <c r="V2041">
        <v>0</v>
      </c>
      <c r="W2041">
        <v>60</v>
      </c>
      <c r="X2041">
        <v>0</v>
      </c>
      <c r="Y2041">
        <v>30</v>
      </c>
    </row>
    <row r="2042" spans="1:25" x14ac:dyDescent="0.25">
      <c r="A2042" s="1">
        <v>41030</v>
      </c>
      <c r="B2042">
        <v>60440</v>
      </c>
      <c r="C2042">
        <v>318793</v>
      </c>
      <c r="H2042">
        <v>431</v>
      </c>
      <c r="I2042">
        <v>429</v>
      </c>
      <c r="N2042">
        <v>50</v>
      </c>
      <c r="O2042">
        <v>283</v>
      </c>
      <c r="P2042">
        <v>0</v>
      </c>
      <c r="Q2042">
        <v>21</v>
      </c>
      <c r="R2042">
        <v>1</v>
      </c>
      <c r="S2042">
        <v>509</v>
      </c>
      <c r="T2042">
        <v>34</v>
      </c>
      <c r="U2042">
        <v>217</v>
      </c>
      <c r="V2042">
        <v>0</v>
      </c>
      <c r="W2042">
        <v>60</v>
      </c>
      <c r="X2042">
        <v>0</v>
      </c>
      <c r="Y2042">
        <v>30</v>
      </c>
    </row>
    <row r="2043" spans="1:25" x14ac:dyDescent="0.25">
      <c r="A2043" s="1">
        <v>41031</v>
      </c>
      <c r="B2043">
        <v>70571</v>
      </c>
      <c r="C2043">
        <v>325024</v>
      </c>
      <c r="H2043">
        <v>101</v>
      </c>
      <c r="I2043">
        <v>350</v>
      </c>
      <c r="N2043">
        <v>0</v>
      </c>
      <c r="O2043">
        <v>283</v>
      </c>
      <c r="P2043">
        <v>0</v>
      </c>
      <c r="Q2043">
        <v>21</v>
      </c>
      <c r="R2043">
        <v>1</v>
      </c>
      <c r="S2043">
        <v>508</v>
      </c>
      <c r="T2043">
        <v>160</v>
      </c>
      <c r="U2043">
        <v>270</v>
      </c>
      <c r="V2043">
        <v>0</v>
      </c>
      <c r="W2043">
        <v>60</v>
      </c>
      <c r="X2043">
        <v>0</v>
      </c>
      <c r="Y2043">
        <v>30</v>
      </c>
    </row>
    <row r="2044" spans="1:25" x14ac:dyDescent="0.25">
      <c r="A2044" s="1">
        <v>41032</v>
      </c>
      <c r="B2044">
        <v>75423</v>
      </c>
      <c r="C2044">
        <v>326076</v>
      </c>
      <c r="H2044">
        <v>301</v>
      </c>
      <c r="I2044">
        <v>437</v>
      </c>
      <c r="N2044">
        <v>50</v>
      </c>
      <c r="O2044">
        <v>333</v>
      </c>
      <c r="P2044">
        <v>0</v>
      </c>
      <c r="Q2044">
        <v>21</v>
      </c>
      <c r="R2044">
        <v>205</v>
      </c>
      <c r="S2044">
        <v>705</v>
      </c>
      <c r="T2044">
        <v>38</v>
      </c>
      <c r="U2044">
        <v>266</v>
      </c>
      <c r="V2044">
        <v>0</v>
      </c>
      <c r="W2044">
        <v>60</v>
      </c>
      <c r="X2044">
        <v>0</v>
      </c>
      <c r="Y2044">
        <v>30</v>
      </c>
    </row>
    <row r="2045" spans="1:25" x14ac:dyDescent="0.25">
      <c r="A2045" s="1">
        <v>41033</v>
      </c>
      <c r="B2045">
        <v>86006</v>
      </c>
      <c r="C2045">
        <v>331316</v>
      </c>
      <c r="H2045">
        <v>651</v>
      </c>
      <c r="I2045">
        <v>586</v>
      </c>
      <c r="N2045">
        <v>17</v>
      </c>
      <c r="O2045">
        <v>300</v>
      </c>
      <c r="P2045">
        <v>0</v>
      </c>
      <c r="Q2045">
        <v>21</v>
      </c>
      <c r="R2045">
        <v>235</v>
      </c>
      <c r="S2045">
        <v>912</v>
      </c>
      <c r="T2045">
        <v>44</v>
      </c>
      <c r="U2045">
        <v>277</v>
      </c>
      <c r="V2045">
        <v>0</v>
      </c>
      <c r="W2045">
        <v>60</v>
      </c>
      <c r="X2045">
        <v>0</v>
      </c>
      <c r="Y2045">
        <v>30</v>
      </c>
    </row>
    <row r="2046" spans="1:25" x14ac:dyDescent="0.25">
      <c r="A2046" s="1">
        <v>41036</v>
      </c>
      <c r="B2046">
        <v>75320</v>
      </c>
      <c r="C2046">
        <v>324754</v>
      </c>
      <c r="H2046">
        <v>366</v>
      </c>
      <c r="I2046">
        <v>428</v>
      </c>
      <c r="N2046">
        <v>0</v>
      </c>
      <c r="O2046">
        <v>300</v>
      </c>
      <c r="P2046">
        <v>1</v>
      </c>
      <c r="Q2046">
        <v>22</v>
      </c>
      <c r="R2046">
        <v>167</v>
      </c>
      <c r="S2046">
        <v>977</v>
      </c>
      <c r="T2046">
        <v>93</v>
      </c>
      <c r="U2046">
        <v>251</v>
      </c>
      <c r="V2046">
        <v>0</v>
      </c>
      <c r="W2046">
        <v>60</v>
      </c>
      <c r="X2046">
        <v>0</v>
      </c>
      <c r="Y2046">
        <v>30</v>
      </c>
    </row>
    <row r="2047" spans="1:25" x14ac:dyDescent="0.25">
      <c r="A2047" s="1">
        <v>41037</v>
      </c>
      <c r="B2047">
        <v>98643</v>
      </c>
      <c r="C2047">
        <v>326785</v>
      </c>
      <c r="H2047">
        <v>911</v>
      </c>
      <c r="I2047">
        <v>521</v>
      </c>
      <c r="N2047">
        <v>11</v>
      </c>
      <c r="O2047">
        <v>311</v>
      </c>
      <c r="P2047">
        <v>1</v>
      </c>
      <c r="Q2047">
        <v>22</v>
      </c>
      <c r="R2047">
        <v>452</v>
      </c>
      <c r="S2047">
        <v>725</v>
      </c>
      <c r="T2047">
        <v>68</v>
      </c>
      <c r="U2047">
        <v>250</v>
      </c>
      <c r="V2047">
        <v>0</v>
      </c>
      <c r="W2047">
        <v>60</v>
      </c>
      <c r="X2047">
        <v>0</v>
      </c>
      <c r="Y2047">
        <v>30</v>
      </c>
    </row>
    <row r="2048" spans="1:25" x14ac:dyDescent="0.25">
      <c r="A2048" s="1">
        <v>41038</v>
      </c>
      <c r="B2048">
        <v>102319</v>
      </c>
      <c r="C2048">
        <v>322447</v>
      </c>
      <c r="H2048">
        <v>1801</v>
      </c>
      <c r="I2048">
        <v>392</v>
      </c>
      <c r="N2048">
        <v>201</v>
      </c>
      <c r="O2048">
        <v>512</v>
      </c>
      <c r="P2048">
        <v>1</v>
      </c>
      <c r="Q2048">
        <v>22</v>
      </c>
      <c r="R2048">
        <v>0</v>
      </c>
      <c r="S2048">
        <v>525</v>
      </c>
      <c r="T2048">
        <v>51</v>
      </c>
      <c r="U2048">
        <v>246</v>
      </c>
      <c r="V2048">
        <v>0</v>
      </c>
      <c r="W2048">
        <v>60</v>
      </c>
      <c r="X2048">
        <v>0</v>
      </c>
      <c r="Y2048">
        <v>30</v>
      </c>
    </row>
    <row r="2049" spans="1:25" x14ac:dyDescent="0.25">
      <c r="A2049" s="1">
        <v>41039</v>
      </c>
      <c r="B2049">
        <v>81917</v>
      </c>
      <c r="C2049">
        <v>324382</v>
      </c>
      <c r="H2049">
        <v>1291</v>
      </c>
      <c r="I2049">
        <v>1141</v>
      </c>
      <c r="N2049">
        <v>100</v>
      </c>
      <c r="O2049">
        <v>512</v>
      </c>
      <c r="P2049">
        <v>5</v>
      </c>
      <c r="Q2049">
        <v>25</v>
      </c>
      <c r="R2049">
        <v>4</v>
      </c>
      <c r="S2049">
        <v>521</v>
      </c>
      <c r="T2049">
        <v>19</v>
      </c>
      <c r="U2049">
        <v>248</v>
      </c>
      <c r="V2049">
        <v>0</v>
      </c>
      <c r="W2049">
        <v>60</v>
      </c>
      <c r="X2049">
        <v>0</v>
      </c>
      <c r="Y2049">
        <v>30</v>
      </c>
    </row>
    <row r="2050" spans="1:25" x14ac:dyDescent="0.25">
      <c r="A2050" s="1">
        <v>41040</v>
      </c>
      <c r="B2050">
        <v>88203</v>
      </c>
      <c r="C2050">
        <v>329526</v>
      </c>
      <c r="H2050">
        <v>1153</v>
      </c>
      <c r="I2050">
        <v>892</v>
      </c>
      <c r="N2050">
        <v>113</v>
      </c>
      <c r="O2050">
        <v>623</v>
      </c>
      <c r="P2050">
        <v>3</v>
      </c>
      <c r="Q2050">
        <v>22</v>
      </c>
      <c r="R2050">
        <v>148</v>
      </c>
      <c r="S2050">
        <v>564</v>
      </c>
      <c r="T2050">
        <v>35</v>
      </c>
      <c r="U2050">
        <v>243</v>
      </c>
      <c r="V2050">
        <v>0</v>
      </c>
      <c r="W2050">
        <v>60</v>
      </c>
      <c r="X2050">
        <v>0</v>
      </c>
      <c r="Y2050">
        <v>30</v>
      </c>
    </row>
    <row r="2051" spans="1:25" x14ac:dyDescent="0.25">
      <c r="A2051" s="1">
        <v>41043</v>
      </c>
      <c r="B2051">
        <v>108377</v>
      </c>
      <c r="C2051">
        <v>330955</v>
      </c>
      <c r="H2051">
        <v>1006</v>
      </c>
      <c r="I2051">
        <v>692</v>
      </c>
      <c r="N2051">
        <v>176</v>
      </c>
      <c r="O2051">
        <v>148</v>
      </c>
      <c r="P2051">
        <v>0</v>
      </c>
      <c r="Q2051">
        <v>22</v>
      </c>
      <c r="R2051">
        <v>8</v>
      </c>
      <c r="S2051">
        <v>556</v>
      </c>
      <c r="T2051">
        <v>85</v>
      </c>
      <c r="U2051">
        <v>228</v>
      </c>
      <c r="V2051">
        <v>0</v>
      </c>
      <c r="W2051">
        <v>60</v>
      </c>
      <c r="X2051">
        <v>0</v>
      </c>
      <c r="Y2051">
        <v>30</v>
      </c>
    </row>
    <row r="2052" spans="1:25" x14ac:dyDescent="0.25">
      <c r="A2052" s="1">
        <v>41044</v>
      </c>
      <c r="B2052">
        <v>117088</v>
      </c>
      <c r="C2052">
        <v>326566</v>
      </c>
      <c r="H2052">
        <v>1471</v>
      </c>
      <c r="I2052">
        <v>285</v>
      </c>
      <c r="N2052">
        <v>6</v>
      </c>
      <c r="O2052">
        <v>151</v>
      </c>
      <c r="P2052">
        <v>0</v>
      </c>
      <c r="Q2052">
        <v>22</v>
      </c>
      <c r="R2052">
        <v>20</v>
      </c>
      <c r="S2052">
        <v>556</v>
      </c>
      <c r="T2052">
        <v>56</v>
      </c>
      <c r="U2052">
        <v>236</v>
      </c>
      <c r="V2052">
        <v>0</v>
      </c>
      <c r="W2052">
        <v>60</v>
      </c>
      <c r="X2052">
        <v>0</v>
      </c>
      <c r="Y2052">
        <v>30</v>
      </c>
    </row>
    <row r="2053" spans="1:25" x14ac:dyDescent="0.25">
      <c r="A2053" s="1">
        <v>41045</v>
      </c>
      <c r="B2053">
        <v>97843</v>
      </c>
      <c r="C2053">
        <v>314580</v>
      </c>
      <c r="H2053">
        <v>703</v>
      </c>
      <c r="I2053">
        <v>286</v>
      </c>
      <c r="N2053">
        <v>3</v>
      </c>
      <c r="O2053">
        <v>154</v>
      </c>
      <c r="P2053">
        <v>2</v>
      </c>
      <c r="Q2053">
        <v>24</v>
      </c>
      <c r="R2053">
        <v>60</v>
      </c>
      <c r="S2053">
        <v>596</v>
      </c>
      <c r="T2053">
        <v>166</v>
      </c>
      <c r="U2053">
        <v>275</v>
      </c>
      <c r="V2053">
        <v>0</v>
      </c>
      <c r="W2053">
        <v>60</v>
      </c>
      <c r="X2053">
        <v>0</v>
      </c>
      <c r="Y2053">
        <v>30</v>
      </c>
    </row>
    <row r="2054" spans="1:25" x14ac:dyDescent="0.25">
      <c r="A2054" s="1">
        <v>41046</v>
      </c>
      <c r="B2054">
        <v>109552</v>
      </c>
      <c r="C2054">
        <v>298711</v>
      </c>
      <c r="H2054">
        <v>400</v>
      </c>
      <c r="I2054">
        <v>241</v>
      </c>
      <c r="N2054">
        <v>152</v>
      </c>
      <c r="O2054">
        <v>103</v>
      </c>
      <c r="P2054">
        <v>0</v>
      </c>
      <c r="Q2054">
        <v>1</v>
      </c>
      <c r="R2054">
        <v>115</v>
      </c>
      <c r="S2054">
        <v>611</v>
      </c>
      <c r="T2054">
        <v>99</v>
      </c>
      <c r="U2054">
        <v>225</v>
      </c>
      <c r="V2054">
        <v>0</v>
      </c>
      <c r="W2054">
        <v>60</v>
      </c>
      <c r="X2054">
        <v>0</v>
      </c>
      <c r="Y2054">
        <v>30</v>
      </c>
    </row>
    <row r="2055" spans="1:25" x14ac:dyDescent="0.25">
      <c r="A2055" s="1">
        <v>41047</v>
      </c>
      <c r="B2055">
        <v>123407</v>
      </c>
      <c r="C2055">
        <v>298974</v>
      </c>
      <c r="H2055">
        <v>750</v>
      </c>
      <c r="I2055">
        <v>524</v>
      </c>
      <c r="N2055">
        <v>0</v>
      </c>
      <c r="O2055">
        <v>103</v>
      </c>
      <c r="P2055">
        <v>1</v>
      </c>
      <c r="Q2055">
        <v>2</v>
      </c>
      <c r="R2055">
        <v>60</v>
      </c>
      <c r="S2055">
        <v>601</v>
      </c>
      <c r="T2055">
        <v>381</v>
      </c>
      <c r="U2055">
        <v>179</v>
      </c>
      <c r="V2055">
        <v>0</v>
      </c>
      <c r="W2055">
        <v>60</v>
      </c>
      <c r="X2055">
        <v>0</v>
      </c>
      <c r="Y2055">
        <v>30</v>
      </c>
    </row>
    <row r="2056" spans="1:25" x14ac:dyDescent="0.25">
      <c r="A2056" s="1">
        <v>41050</v>
      </c>
      <c r="B2056">
        <v>143873</v>
      </c>
      <c r="C2056">
        <v>287896</v>
      </c>
      <c r="H2056">
        <v>951</v>
      </c>
      <c r="I2056">
        <v>241</v>
      </c>
      <c r="N2056">
        <v>52</v>
      </c>
      <c r="O2056">
        <v>103</v>
      </c>
      <c r="P2056">
        <v>3</v>
      </c>
      <c r="Q2056">
        <v>4</v>
      </c>
      <c r="R2056">
        <v>15</v>
      </c>
      <c r="S2056">
        <v>586</v>
      </c>
      <c r="T2056">
        <v>155</v>
      </c>
      <c r="U2056">
        <v>194</v>
      </c>
      <c r="V2056">
        <v>0</v>
      </c>
      <c r="W2056">
        <v>60</v>
      </c>
      <c r="X2056">
        <v>0</v>
      </c>
      <c r="Y2056">
        <v>30</v>
      </c>
    </row>
    <row r="2057" spans="1:25" x14ac:dyDescent="0.25">
      <c r="A2057" s="1">
        <v>41051</v>
      </c>
      <c r="B2057">
        <v>100079</v>
      </c>
      <c r="C2057">
        <v>287635</v>
      </c>
      <c r="H2057">
        <v>804</v>
      </c>
      <c r="I2057">
        <v>390</v>
      </c>
      <c r="N2057">
        <v>0</v>
      </c>
      <c r="O2057">
        <v>103</v>
      </c>
      <c r="P2057">
        <v>1</v>
      </c>
      <c r="Q2057">
        <v>5</v>
      </c>
      <c r="R2057">
        <v>141</v>
      </c>
      <c r="S2057">
        <v>727</v>
      </c>
      <c r="T2057">
        <v>215</v>
      </c>
      <c r="U2057">
        <v>182</v>
      </c>
      <c r="V2057">
        <v>0</v>
      </c>
      <c r="W2057">
        <v>60</v>
      </c>
      <c r="X2057">
        <v>0</v>
      </c>
      <c r="Y2057">
        <v>30</v>
      </c>
    </row>
    <row r="2058" spans="1:25" x14ac:dyDescent="0.25">
      <c r="A2058" s="1">
        <v>41052</v>
      </c>
      <c r="B2058">
        <v>93823</v>
      </c>
      <c r="C2058">
        <v>285400</v>
      </c>
      <c r="H2058">
        <v>450</v>
      </c>
      <c r="I2058">
        <v>181</v>
      </c>
      <c r="J2058">
        <v>18</v>
      </c>
      <c r="K2058">
        <v>8</v>
      </c>
      <c r="N2058">
        <v>2</v>
      </c>
      <c r="O2058">
        <v>5</v>
      </c>
      <c r="P2058">
        <v>2</v>
      </c>
      <c r="Q2058">
        <v>3</v>
      </c>
      <c r="R2058">
        <v>60</v>
      </c>
      <c r="S2058">
        <v>517</v>
      </c>
      <c r="T2058">
        <v>197</v>
      </c>
      <c r="U2058">
        <v>204</v>
      </c>
      <c r="V2058">
        <v>0</v>
      </c>
      <c r="W2058">
        <v>60</v>
      </c>
      <c r="X2058">
        <v>0</v>
      </c>
      <c r="Y2058">
        <v>30</v>
      </c>
    </row>
    <row r="2059" spans="1:25" x14ac:dyDescent="0.25">
      <c r="A2059" s="1">
        <v>41053</v>
      </c>
      <c r="B2059">
        <v>75050</v>
      </c>
      <c r="C2059">
        <v>278500</v>
      </c>
      <c r="H2059">
        <v>650</v>
      </c>
      <c r="I2059">
        <v>331</v>
      </c>
      <c r="J2059">
        <v>20</v>
      </c>
      <c r="K2059">
        <v>14</v>
      </c>
      <c r="N2059">
        <v>102</v>
      </c>
      <c r="O2059">
        <v>102</v>
      </c>
      <c r="P2059">
        <v>0</v>
      </c>
      <c r="Q2059">
        <v>3</v>
      </c>
      <c r="R2059">
        <v>200</v>
      </c>
      <c r="S2059">
        <v>717</v>
      </c>
      <c r="T2059">
        <v>53</v>
      </c>
      <c r="U2059">
        <v>214</v>
      </c>
      <c r="V2059">
        <v>0</v>
      </c>
      <c r="W2059">
        <v>60</v>
      </c>
      <c r="X2059">
        <v>0</v>
      </c>
      <c r="Y2059">
        <v>30</v>
      </c>
    </row>
    <row r="2060" spans="1:25" x14ac:dyDescent="0.25">
      <c r="A2060" s="1">
        <v>41054</v>
      </c>
      <c r="B2060">
        <v>57503</v>
      </c>
      <c r="C2060">
        <v>272818</v>
      </c>
      <c r="H2060">
        <v>100</v>
      </c>
      <c r="I2060">
        <v>231</v>
      </c>
      <c r="J2060">
        <v>1</v>
      </c>
      <c r="K2060">
        <v>15</v>
      </c>
      <c r="N2060">
        <v>0</v>
      </c>
      <c r="O2060">
        <v>102</v>
      </c>
      <c r="P2060">
        <v>0</v>
      </c>
      <c r="Q2060">
        <v>3</v>
      </c>
      <c r="R2060">
        <v>0</v>
      </c>
      <c r="S2060">
        <v>717</v>
      </c>
      <c r="T2060">
        <v>17</v>
      </c>
      <c r="U2060">
        <v>232</v>
      </c>
      <c r="V2060">
        <v>0</v>
      </c>
      <c r="W2060">
        <v>60</v>
      </c>
      <c r="X2060">
        <v>0</v>
      </c>
      <c r="Y2060">
        <v>30</v>
      </c>
    </row>
    <row r="2061" spans="1:25" x14ac:dyDescent="0.25">
      <c r="A2061" s="1">
        <v>41058</v>
      </c>
      <c r="B2061">
        <v>70078</v>
      </c>
      <c r="C2061">
        <v>272588</v>
      </c>
      <c r="H2061">
        <v>911</v>
      </c>
      <c r="I2061">
        <v>231</v>
      </c>
      <c r="J2061">
        <v>25</v>
      </c>
      <c r="K2061">
        <v>8</v>
      </c>
      <c r="N2061">
        <v>102</v>
      </c>
      <c r="O2061">
        <v>105</v>
      </c>
      <c r="P2061">
        <v>0</v>
      </c>
      <c r="Q2061">
        <v>3</v>
      </c>
      <c r="R2061">
        <v>100</v>
      </c>
      <c r="S2061">
        <v>717</v>
      </c>
      <c r="T2061">
        <v>47</v>
      </c>
      <c r="U2061">
        <v>214</v>
      </c>
      <c r="V2061">
        <v>0</v>
      </c>
      <c r="W2061">
        <v>60</v>
      </c>
      <c r="X2061">
        <v>0</v>
      </c>
      <c r="Y2061">
        <v>30</v>
      </c>
    </row>
    <row r="2062" spans="1:25" x14ac:dyDescent="0.25">
      <c r="A2062" s="1">
        <v>41059</v>
      </c>
      <c r="B2062">
        <v>71081</v>
      </c>
      <c r="C2062">
        <v>274568</v>
      </c>
      <c r="H2062">
        <v>851</v>
      </c>
      <c r="I2062">
        <v>455</v>
      </c>
      <c r="J2062">
        <v>1</v>
      </c>
      <c r="K2062">
        <v>9</v>
      </c>
      <c r="N2062">
        <v>100</v>
      </c>
      <c r="O2062">
        <v>202</v>
      </c>
      <c r="P2062">
        <v>0</v>
      </c>
      <c r="Q2062">
        <v>3</v>
      </c>
      <c r="R2062">
        <v>0</v>
      </c>
      <c r="S2062">
        <v>717</v>
      </c>
      <c r="T2062">
        <v>63</v>
      </c>
      <c r="U2062">
        <v>206</v>
      </c>
      <c r="V2062">
        <v>0</v>
      </c>
      <c r="W2062">
        <v>60</v>
      </c>
      <c r="X2062">
        <v>0</v>
      </c>
      <c r="Y2062">
        <v>30</v>
      </c>
    </row>
    <row r="2063" spans="1:25" x14ac:dyDescent="0.25">
      <c r="A2063" s="1">
        <v>41060</v>
      </c>
      <c r="B2063">
        <v>93378</v>
      </c>
      <c r="C2063">
        <v>275613</v>
      </c>
      <c r="H2063">
        <v>650</v>
      </c>
      <c r="I2063">
        <v>231</v>
      </c>
      <c r="J2063">
        <v>11</v>
      </c>
      <c r="K2063">
        <v>12</v>
      </c>
      <c r="N2063">
        <v>0</v>
      </c>
      <c r="O2063">
        <v>202</v>
      </c>
      <c r="P2063">
        <v>4</v>
      </c>
      <c r="Q2063">
        <v>7</v>
      </c>
      <c r="R2063">
        <v>2</v>
      </c>
      <c r="S2063">
        <v>717</v>
      </c>
      <c r="T2063">
        <v>84</v>
      </c>
      <c r="U2063">
        <v>218</v>
      </c>
      <c r="V2063">
        <v>0</v>
      </c>
      <c r="W2063">
        <v>60</v>
      </c>
      <c r="X2063">
        <v>0</v>
      </c>
      <c r="Y2063">
        <v>30</v>
      </c>
    </row>
    <row r="2064" spans="1:25" x14ac:dyDescent="0.25">
      <c r="A2064" s="1">
        <v>41061</v>
      </c>
      <c r="B2064">
        <v>104194</v>
      </c>
      <c r="C2064">
        <v>276247</v>
      </c>
      <c r="H2064">
        <v>300</v>
      </c>
      <c r="I2064">
        <v>231</v>
      </c>
      <c r="J2064">
        <v>0</v>
      </c>
      <c r="K2064">
        <v>12</v>
      </c>
      <c r="N2064">
        <v>53</v>
      </c>
      <c r="O2064">
        <v>201</v>
      </c>
      <c r="P2064">
        <v>6</v>
      </c>
      <c r="Q2064">
        <v>12</v>
      </c>
      <c r="R2064">
        <v>4</v>
      </c>
      <c r="S2064">
        <v>720</v>
      </c>
      <c r="T2064">
        <v>86</v>
      </c>
      <c r="U2064">
        <v>221</v>
      </c>
      <c r="V2064">
        <v>0</v>
      </c>
      <c r="W2064">
        <v>60</v>
      </c>
      <c r="X2064">
        <v>0</v>
      </c>
      <c r="Y2064">
        <v>30</v>
      </c>
    </row>
    <row r="2065" spans="1:25" x14ac:dyDescent="0.25">
      <c r="A2065" s="1">
        <v>41064</v>
      </c>
      <c r="B2065">
        <v>92705</v>
      </c>
      <c r="C2065">
        <v>275026</v>
      </c>
      <c r="H2065">
        <v>700</v>
      </c>
      <c r="I2065">
        <v>231</v>
      </c>
      <c r="J2065">
        <v>0</v>
      </c>
      <c r="K2065">
        <v>12</v>
      </c>
      <c r="N2065">
        <v>0</v>
      </c>
      <c r="O2065">
        <v>201</v>
      </c>
      <c r="P2065">
        <v>4</v>
      </c>
      <c r="Q2065">
        <v>15</v>
      </c>
      <c r="R2065">
        <v>10</v>
      </c>
      <c r="S2065">
        <v>730</v>
      </c>
      <c r="T2065">
        <v>73</v>
      </c>
      <c r="U2065">
        <v>214</v>
      </c>
      <c r="V2065">
        <v>0</v>
      </c>
      <c r="W2065">
        <v>60</v>
      </c>
      <c r="X2065">
        <v>0</v>
      </c>
      <c r="Y2065">
        <v>30</v>
      </c>
    </row>
    <row r="2066" spans="1:25" x14ac:dyDescent="0.25">
      <c r="A2066" s="1">
        <v>41065</v>
      </c>
      <c r="B2066">
        <v>74994</v>
      </c>
      <c r="C2066">
        <v>277015</v>
      </c>
      <c r="H2066">
        <v>606</v>
      </c>
      <c r="I2066">
        <v>236</v>
      </c>
      <c r="J2066">
        <v>19</v>
      </c>
      <c r="K2066">
        <v>23</v>
      </c>
      <c r="N2066">
        <v>50</v>
      </c>
      <c r="O2066">
        <v>251</v>
      </c>
      <c r="P2066">
        <v>0</v>
      </c>
      <c r="Q2066">
        <v>15</v>
      </c>
      <c r="R2066">
        <v>45</v>
      </c>
      <c r="S2066">
        <v>736</v>
      </c>
      <c r="T2066">
        <v>42</v>
      </c>
      <c r="U2066">
        <v>210</v>
      </c>
      <c r="V2066">
        <v>0</v>
      </c>
      <c r="W2066">
        <v>60</v>
      </c>
      <c r="X2066">
        <v>0</v>
      </c>
      <c r="Y2066">
        <v>30</v>
      </c>
    </row>
    <row r="2067" spans="1:25" x14ac:dyDescent="0.25">
      <c r="A2067" s="1">
        <v>41066</v>
      </c>
      <c r="B2067">
        <v>87202</v>
      </c>
      <c r="C2067">
        <v>284888</v>
      </c>
      <c r="H2067">
        <v>710</v>
      </c>
      <c r="I2067">
        <v>241</v>
      </c>
      <c r="J2067">
        <v>12</v>
      </c>
      <c r="K2067">
        <v>11</v>
      </c>
      <c r="N2067">
        <v>50</v>
      </c>
      <c r="O2067">
        <v>251</v>
      </c>
      <c r="P2067">
        <v>0</v>
      </c>
      <c r="Q2067">
        <v>15</v>
      </c>
      <c r="R2067">
        <v>20</v>
      </c>
      <c r="S2067">
        <v>740</v>
      </c>
      <c r="T2067">
        <v>59</v>
      </c>
      <c r="U2067">
        <v>198</v>
      </c>
      <c r="V2067">
        <v>0</v>
      </c>
      <c r="W2067">
        <v>60</v>
      </c>
      <c r="X2067">
        <v>0</v>
      </c>
      <c r="Y2067">
        <v>30</v>
      </c>
    </row>
    <row r="2068" spans="1:25" x14ac:dyDescent="0.25">
      <c r="A2068" s="1">
        <v>41067</v>
      </c>
      <c r="B2068">
        <v>102040</v>
      </c>
      <c r="C2068">
        <v>289325</v>
      </c>
      <c r="H2068">
        <v>1260</v>
      </c>
      <c r="I2068">
        <v>610</v>
      </c>
      <c r="J2068">
        <v>20</v>
      </c>
      <c r="K2068">
        <v>11</v>
      </c>
      <c r="N2068">
        <v>53</v>
      </c>
      <c r="O2068">
        <v>255</v>
      </c>
      <c r="P2068">
        <v>0</v>
      </c>
      <c r="Q2068">
        <v>15</v>
      </c>
      <c r="R2068">
        <v>1027</v>
      </c>
      <c r="S2068">
        <v>740</v>
      </c>
      <c r="T2068">
        <v>147</v>
      </c>
      <c r="U2068">
        <v>185</v>
      </c>
      <c r="V2068">
        <v>0</v>
      </c>
      <c r="W2068">
        <v>60</v>
      </c>
      <c r="X2068">
        <v>0</v>
      </c>
      <c r="Y2068">
        <v>30</v>
      </c>
    </row>
    <row r="2069" spans="1:25" x14ac:dyDescent="0.25">
      <c r="A2069" s="1">
        <v>41068</v>
      </c>
      <c r="B2069">
        <v>81582</v>
      </c>
      <c r="C2069">
        <v>294100</v>
      </c>
      <c r="H2069">
        <v>953</v>
      </c>
      <c r="I2069">
        <v>834</v>
      </c>
      <c r="J2069">
        <v>0</v>
      </c>
      <c r="K2069">
        <v>11</v>
      </c>
      <c r="N2069">
        <v>0</v>
      </c>
      <c r="O2069">
        <v>255</v>
      </c>
      <c r="P2069">
        <v>6</v>
      </c>
      <c r="Q2069">
        <v>9</v>
      </c>
      <c r="R2069">
        <v>1</v>
      </c>
      <c r="S2069">
        <v>739</v>
      </c>
      <c r="T2069">
        <v>44</v>
      </c>
      <c r="U2069">
        <v>182</v>
      </c>
      <c r="V2069">
        <v>0</v>
      </c>
      <c r="W2069">
        <v>60</v>
      </c>
      <c r="X2069">
        <v>0</v>
      </c>
      <c r="Y2069">
        <v>30</v>
      </c>
    </row>
    <row r="2070" spans="1:25" x14ac:dyDescent="0.25">
      <c r="A2070" s="1">
        <v>41071</v>
      </c>
      <c r="B2070">
        <v>101190</v>
      </c>
      <c r="C2070">
        <v>302794</v>
      </c>
      <c r="H2070">
        <v>912</v>
      </c>
      <c r="I2070">
        <v>583</v>
      </c>
      <c r="J2070">
        <v>0</v>
      </c>
      <c r="K2070">
        <v>11</v>
      </c>
      <c r="N2070">
        <v>51</v>
      </c>
      <c r="O2070">
        <v>256</v>
      </c>
      <c r="P2070">
        <v>0</v>
      </c>
      <c r="Q2070">
        <v>9</v>
      </c>
      <c r="R2070">
        <v>17</v>
      </c>
      <c r="S2070">
        <v>742</v>
      </c>
      <c r="T2070">
        <v>76</v>
      </c>
      <c r="U2070">
        <v>175</v>
      </c>
      <c r="V2070">
        <v>0</v>
      </c>
      <c r="W2070">
        <v>60</v>
      </c>
      <c r="X2070">
        <v>0</v>
      </c>
      <c r="Y2070">
        <v>30</v>
      </c>
    </row>
    <row r="2071" spans="1:25" x14ac:dyDescent="0.25">
      <c r="A2071" s="1">
        <v>41072</v>
      </c>
      <c r="B2071">
        <v>102050</v>
      </c>
      <c r="C2071">
        <v>307504</v>
      </c>
      <c r="H2071">
        <v>276</v>
      </c>
      <c r="I2071">
        <v>658</v>
      </c>
      <c r="J2071">
        <v>0</v>
      </c>
      <c r="K2071">
        <v>11</v>
      </c>
      <c r="N2071">
        <v>0</v>
      </c>
      <c r="O2071">
        <v>256</v>
      </c>
      <c r="P2071">
        <v>0</v>
      </c>
      <c r="Q2071">
        <v>9</v>
      </c>
      <c r="R2071">
        <v>2</v>
      </c>
      <c r="S2071">
        <v>740</v>
      </c>
      <c r="T2071">
        <v>43</v>
      </c>
      <c r="U2071">
        <v>177</v>
      </c>
      <c r="V2071">
        <v>0</v>
      </c>
      <c r="W2071">
        <v>60</v>
      </c>
      <c r="X2071">
        <v>0</v>
      </c>
      <c r="Y2071">
        <v>30</v>
      </c>
    </row>
    <row r="2072" spans="1:25" x14ac:dyDescent="0.25">
      <c r="A2072" s="1">
        <v>41073</v>
      </c>
      <c r="B2072">
        <v>105688</v>
      </c>
      <c r="C2072">
        <v>310383</v>
      </c>
      <c r="H2072">
        <v>149</v>
      </c>
      <c r="I2072">
        <v>641</v>
      </c>
      <c r="J2072">
        <v>2</v>
      </c>
      <c r="K2072">
        <v>13</v>
      </c>
      <c r="N2072">
        <v>1</v>
      </c>
      <c r="O2072">
        <v>257</v>
      </c>
      <c r="P2072">
        <v>0</v>
      </c>
      <c r="Q2072">
        <v>9</v>
      </c>
      <c r="R2072">
        <v>1</v>
      </c>
      <c r="S2072">
        <v>726</v>
      </c>
      <c r="T2072">
        <v>68</v>
      </c>
      <c r="U2072">
        <v>155</v>
      </c>
      <c r="V2072">
        <v>0</v>
      </c>
      <c r="W2072">
        <v>60</v>
      </c>
      <c r="X2072">
        <v>0</v>
      </c>
      <c r="Y2072">
        <v>30</v>
      </c>
    </row>
    <row r="2073" spans="1:25" x14ac:dyDescent="0.25">
      <c r="A2073" s="1">
        <v>41074</v>
      </c>
      <c r="B2073">
        <v>103137</v>
      </c>
      <c r="C2073">
        <v>314227</v>
      </c>
      <c r="H2073">
        <v>315</v>
      </c>
      <c r="I2073">
        <v>438</v>
      </c>
      <c r="J2073">
        <v>0</v>
      </c>
      <c r="K2073">
        <v>13</v>
      </c>
      <c r="N2073">
        <v>1</v>
      </c>
      <c r="O2073">
        <v>258</v>
      </c>
      <c r="P2073">
        <v>0</v>
      </c>
      <c r="Q2073">
        <v>9</v>
      </c>
      <c r="R2073">
        <v>13</v>
      </c>
      <c r="S2073">
        <v>726</v>
      </c>
      <c r="T2073">
        <v>95</v>
      </c>
      <c r="U2073">
        <v>171</v>
      </c>
      <c r="V2073">
        <v>0</v>
      </c>
      <c r="W2073">
        <v>60</v>
      </c>
      <c r="X2073">
        <v>0</v>
      </c>
      <c r="Y2073">
        <v>30</v>
      </c>
    </row>
    <row r="2074" spans="1:25" x14ac:dyDescent="0.25">
      <c r="A2074" s="1">
        <v>41075</v>
      </c>
      <c r="B2074">
        <v>89273</v>
      </c>
      <c r="C2074">
        <v>316443</v>
      </c>
      <c r="H2074">
        <v>208</v>
      </c>
      <c r="I2074">
        <v>440</v>
      </c>
      <c r="J2074">
        <v>0</v>
      </c>
      <c r="K2074">
        <v>13</v>
      </c>
      <c r="N2074">
        <v>0</v>
      </c>
      <c r="O2074">
        <v>258</v>
      </c>
      <c r="P2074">
        <v>0</v>
      </c>
      <c r="Q2074">
        <v>9</v>
      </c>
      <c r="R2074">
        <v>250</v>
      </c>
      <c r="S2074">
        <v>976</v>
      </c>
      <c r="T2074">
        <v>76</v>
      </c>
      <c r="U2074">
        <v>169</v>
      </c>
      <c r="V2074">
        <v>0</v>
      </c>
      <c r="W2074">
        <v>60</v>
      </c>
      <c r="X2074">
        <v>0</v>
      </c>
      <c r="Y2074">
        <v>30</v>
      </c>
    </row>
    <row r="2075" spans="1:25" x14ac:dyDescent="0.25">
      <c r="A2075" s="1">
        <v>41078</v>
      </c>
      <c r="B2075">
        <v>159744</v>
      </c>
      <c r="C2075">
        <v>334846</v>
      </c>
      <c r="H2075">
        <v>364</v>
      </c>
      <c r="I2075">
        <v>479</v>
      </c>
      <c r="J2075">
        <v>0</v>
      </c>
      <c r="K2075">
        <v>13</v>
      </c>
      <c r="N2075">
        <v>4</v>
      </c>
      <c r="O2075">
        <v>256</v>
      </c>
      <c r="P2075">
        <v>12</v>
      </c>
      <c r="Q2075">
        <v>11</v>
      </c>
      <c r="R2075">
        <v>255</v>
      </c>
      <c r="S2075">
        <v>1070</v>
      </c>
      <c r="T2075">
        <v>170</v>
      </c>
      <c r="U2075">
        <v>171</v>
      </c>
      <c r="V2075">
        <v>0</v>
      </c>
      <c r="W2075">
        <v>60</v>
      </c>
      <c r="X2075">
        <v>3</v>
      </c>
      <c r="Y2075">
        <v>28</v>
      </c>
    </row>
    <row r="2076" spans="1:25" x14ac:dyDescent="0.25">
      <c r="A2076" s="1">
        <v>41079</v>
      </c>
      <c r="B2076">
        <v>115835</v>
      </c>
      <c r="C2076">
        <v>343374</v>
      </c>
      <c r="H2076">
        <v>501</v>
      </c>
      <c r="I2076">
        <v>901</v>
      </c>
      <c r="J2076">
        <v>20</v>
      </c>
      <c r="K2076">
        <v>13</v>
      </c>
      <c r="N2076">
        <v>2</v>
      </c>
      <c r="O2076">
        <v>256</v>
      </c>
      <c r="P2076">
        <v>0</v>
      </c>
      <c r="Q2076">
        <v>1</v>
      </c>
      <c r="R2076">
        <v>2</v>
      </c>
      <c r="S2076">
        <v>971</v>
      </c>
      <c r="T2076">
        <v>89</v>
      </c>
      <c r="U2076">
        <v>167</v>
      </c>
      <c r="V2076">
        <v>0</v>
      </c>
      <c r="W2076">
        <v>60</v>
      </c>
      <c r="X2076">
        <v>0</v>
      </c>
      <c r="Y2076">
        <v>28</v>
      </c>
    </row>
    <row r="2077" spans="1:25" x14ac:dyDescent="0.25">
      <c r="A2077" s="1">
        <v>41080</v>
      </c>
      <c r="B2077">
        <v>117121</v>
      </c>
      <c r="C2077">
        <v>339868</v>
      </c>
      <c r="H2077">
        <v>53</v>
      </c>
      <c r="I2077">
        <v>900</v>
      </c>
      <c r="J2077">
        <v>0</v>
      </c>
      <c r="K2077">
        <v>13</v>
      </c>
      <c r="N2077">
        <v>3</v>
      </c>
      <c r="O2077">
        <v>256</v>
      </c>
      <c r="P2077">
        <v>0</v>
      </c>
      <c r="Q2077">
        <v>1</v>
      </c>
      <c r="R2077">
        <v>252</v>
      </c>
      <c r="S2077">
        <v>1221</v>
      </c>
      <c r="T2077">
        <v>93</v>
      </c>
      <c r="U2077">
        <v>184</v>
      </c>
      <c r="V2077">
        <v>0</v>
      </c>
      <c r="W2077">
        <v>60</v>
      </c>
      <c r="X2077">
        <v>0</v>
      </c>
      <c r="Y2077">
        <v>25</v>
      </c>
    </row>
    <row r="2078" spans="1:25" x14ac:dyDescent="0.25">
      <c r="A2078" s="1">
        <v>41081</v>
      </c>
      <c r="B2078">
        <v>141413</v>
      </c>
      <c r="C2078">
        <v>315585</v>
      </c>
      <c r="H2078">
        <v>352</v>
      </c>
      <c r="I2078">
        <v>1140</v>
      </c>
      <c r="J2078">
        <v>7</v>
      </c>
      <c r="K2078">
        <v>12</v>
      </c>
      <c r="N2078">
        <v>103</v>
      </c>
      <c r="O2078">
        <v>355</v>
      </c>
      <c r="P2078">
        <v>0</v>
      </c>
      <c r="Q2078">
        <v>1</v>
      </c>
      <c r="R2078">
        <v>4</v>
      </c>
      <c r="S2078">
        <v>1220</v>
      </c>
      <c r="T2078">
        <v>59</v>
      </c>
      <c r="U2078">
        <v>120</v>
      </c>
      <c r="V2078">
        <v>0</v>
      </c>
      <c r="W2078">
        <v>60</v>
      </c>
      <c r="X2078">
        <v>0</v>
      </c>
      <c r="Y2078">
        <v>25</v>
      </c>
    </row>
    <row r="2079" spans="1:25" x14ac:dyDescent="0.25">
      <c r="A2079" s="1">
        <v>41082</v>
      </c>
      <c r="B2079">
        <v>123158</v>
      </c>
      <c r="C2079">
        <v>318771</v>
      </c>
      <c r="H2079">
        <v>100</v>
      </c>
      <c r="I2079">
        <v>1140</v>
      </c>
      <c r="J2079">
        <v>11</v>
      </c>
      <c r="K2079">
        <v>12</v>
      </c>
      <c r="N2079">
        <v>1</v>
      </c>
      <c r="O2079">
        <v>356</v>
      </c>
      <c r="P2079">
        <v>14</v>
      </c>
      <c r="Q2079">
        <v>14</v>
      </c>
      <c r="R2079">
        <v>102</v>
      </c>
      <c r="S2079">
        <v>1314</v>
      </c>
      <c r="T2079">
        <v>81</v>
      </c>
      <c r="U2079">
        <v>148</v>
      </c>
      <c r="V2079">
        <v>0</v>
      </c>
      <c r="W2079">
        <v>60</v>
      </c>
      <c r="X2079">
        <v>0</v>
      </c>
      <c r="Y2079">
        <v>25</v>
      </c>
    </row>
    <row r="2080" spans="1:25" x14ac:dyDescent="0.25">
      <c r="A2080" s="1">
        <v>41085</v>
      </c>
      <c r="B2080">
        <v>96489</v>
      </c>
      <c r="C2080">
        <v>314484</v>
      </c>
      <c r="H2080">
        <v>150</v>
      </c>
      <c r="I2080">
        <v>990</v>
      </c>
      <c r="J2080">
        <v>9</v>
      </c>
      <c r="K2080">
        <v>16</v>
      </c>
      <c r="N2080">
        <v>1</v>
      </c>
      <c r="O2080">
        <v>357</v>
      </c>
      <c r="P2080">
        <v>14</v>
      </c>
      <c r="Q2080">
        <v>1</v>
      </c>
      <c r="R2080">
        <v>16</v>
      </c>
      <c r="S2080">
        <v>1314</v>
      </c>
      <c r="T2080">
        <v>46</v>
      </c>
      <c r="U2080">
        <v>144</v>
      </c>
      <c r="V2080">
        <v>0</v>
      </c>
      <c r="W2080">
        <v>60</v>
      </c>
      <c r="X2080">
        <v>0</v>
      </c>
      <c r="Y2080">
        <v>25</v>
      </c>
    </row>
    <row r="2081" spans="1:25" x14ac:dyDescent="0.25">
      <c r="A2081" s="1">
        <v>41086</v>
      </c>
      <c r="B2081">
        <v>93653</v>
      </c>
      <c r="C2081">
        <v>309767</v>
      </c>
      <c r="H2081">
        <v>258</v>
      </c>
      <c r="I2081">
        <v>1148</v>
      </c>
      <c r="J2081">
        <v>2</v>
      </c>
      <c r="K2081">
        <v>15</v>
      </c>
      <c r="N2081">
        <v>50</v>
      </c>
      <c r="O2081">
        <v>357</v>
      </c>
      <c r="P2081">
        <v>0</v>
      </c>
      <c r="Q2081">
        <v>1</v>
      </c>
      <c r="R2081">
        <v>250</v>
      </c>
      <c r="S2081">
        <v>1552</v>
      </c>
      <c r="T2081">
        <v>55</v>
      </c>
      <c r="U2081">
        <v>149</v>
      </c>
      <c r="V2081">
        <v>0</v>
      </c>
      <c r="W2081">
        <v>60</v>
      </c>
      <c r="X2081">
        <v>0</v>
      </c>
      <c r="Y2081">
        <v>25</v>
      </c>
    </row>
    <row r="2082" spans="1:25" x14ac:dyDescent="0.25">
      <c r="A2082" s="1">
        <v>41087</v>
      </c>
      <c r="B2082">
        <v>72861</v>
      </c>
      <c r="C2082">
        <v>309023</v>
      </c>
      <c r="H2082">
        <v>551</v>
      </c>
      <c r="I2082">
        <v>1249</v>
      </c>
      <c r="J2082">
        <v>0</v>
      </c>
      <c r="K2082">
        <v>14</v>
      </c>
      <c r="N2082">
        <v>50</v>
      </c>
      <c r="O2082">
        <v>407</v>
      </c>
      <c r="P2082">
        <v>0</v>
      </c>
      <c r="Q2082">
        <v>1</v>
      </c>
      <c r="R2082">
        <v>4</v>
      </c>
      <c r="S2082">
        <v>1550</v>
      </c>
      <c r="T2082">
        <v>51</v>
      </c>
      <c r="U2082">
        <v>156</v>
      </c>
      <c r="V2082">
        <v>0</v>
      </c>
      <c r="W2082">
        <v>60</v>
      </c>
      <c r="X2082">
        <v>0</v>
      </c>
      <c r="Y2082">
        <v>25</v>
      </c>
    </row>
    <row r="2083" spans="1:25" x14ac:dyDescent="0.25">
      <c r="A2083" s="1">
        <v>41088</v>
      </c>
      <c r="B2083">
        <v>89372</v>
      </c>
      <c r="C2083">
        <v>311157</v>
      </c>
      <c r="H2083">
        <v>100</v>
      </c>
      <c r="I2083">
        <v>862</v>
      </c>
      <c r="J2083">
        <v>6</v>
      </c>
      <c r="K2083">
        <v>8</v>
      </c>
      <c r="N2083">
        <v>0</v>
      </c>
      <c r="O2083">
        <v>107</v>
      </c>
      <c r="P2083">
        <v>0</v>
      </c>
      <c r="Q2083">
        <v>1</v>
      </c>
      <c r="R2083">
        <v>1015</v>
      </c>
      <c r="S2083">
        <v>345</v>
      </c>
      <c r="T2083">
        <v>47</v>
      </c>
      <c r="U2083">
        <v>147</v>
      </c>
      <c r="V2083">
        <v>10</v>
      </c>
      <c r="W2083">
        <v>70</v>
      </c>
      <c r="X2083">
        <v>0</v>
      </c>
      <c r="Y2083">
        <v>25</v>
      </c>
    </row>
    <row r="2084" spans="1:25" x14ac:dyDescent="0.25">
      <c r="A2084" s="1">
        <v>41089</v>
      </c>
      <c r="B2084">
        <v>100354</v>
      </c>
      <c r="C2084">
        <v>317007</v>
      </c>
      <c r="H2084">
        <v>52</v>
      </c>
      <c r="I2084">
        <v>864</v>
      </c>
      <c r="J2084">
        <v>0</v>
      </c>
      <c r="K2084">
        <v>8</v>
      </c>
      <c r="N2084">
        <v>0</v>
      </c>
      <c r="O2084">
        <v>107</v>
      </c>
      <c r="P2084">
        <v>0</v>
      </c>
      <c r="Q2084">
        <v>1</v>
      </c>
      <c r="R2084">
        <v>0</v>
      </c>
      <c r="S2084">
        <v>331</v>
      </c>
      <c r="T2084">
        <v>54</v>
      </c>
      <c r="U2084">
        <v>160</v>
      </c>
      <c r="V2084">
        <v>50</v>
      </c>
      <c r="W2084">
        <v>120</v>
      </c>
      <c r="X2084">
        <v>0</v>
      </c>
      <c r="Y2084">
        <v>25</v>
      </c>
    </row>
    <row r="2085" spans="1:25" x14ac:dyDescent="0.25">
      <c r="A2085" s="1">
        <v>41092</v>
      </c>
      <c r="B2085">
        <v>117560</v>
      </c>
      <c r="C2085">
        <v>327005</v>
      </c>
      <c r="H2085">
        <v>3</v>
      </c>
      <c r="I2085">
        <v>816</v>
      </c>
      <c r="J2085">
        <v>0</v>
      </c>
      <c r="K2085">
        <v>8</v>
      </c>
      <c r="N2085">
        <v>0</v>
      </c>
      <c r="O2085">
        <v>107</v>
      </c>
      <c r="P2085">
        <v>0</v>
      </c>
      <c r="Q2085">
        <v>1</v>
      </c>
      <c r="R2085">
        <v>2</v>
      </c>
      <c r="S2085">
        <v>331</v>
      </c>
      <c r="T2085">
        <v>40</v>
      </c>
      <c r="U2085">
        <v>185</v>
      </c>
      <c r="V2085">
        <v>20</v>
      </c>
      <c r="W2085">
        <v>140</v>
      </c>
      <c r="X2085">
        <v>0</v>
      </c>
      <c r="Y2085">
        <v>25</v>
      </c>
    </row>
    <row r="2086" spans="1:25" x14ac:dyDescent="0.25">
      <c r="A2086" s="1">
        <v>41093</v>
      </c>
      <c r="B2086">
        <v>68233</v>
      </c>
      <c r="C2086">
        <v>334634</v>
      </c>
      <c r="H2086">
        <v>265</v>
      </c>
      <c r="I2086">
        <v>727</v>
      </c>
      <c r="J2086">
        <v>0</v>
      </c>
      <c r="K2086">
        <v>8</v>
      </c>
      <c r="N2086">
        <v>1</v>
      </c>
      <c r="O2086">
        <v>108</v>
      </c>
      <c r="P2086">
        <v>22</v>
      </c>
      <c r="Q2086">
        <v>22</v>
      </c>
      <c r="R2086">
        <v>15</v>
      </c>
      <c r="S2086">
        <v>331</v>
      </c>
      <c r="T2086">
        <v>32</v>
      </c>
      <c r="U2086">
        <v>203</v>
      </c>
      <c r="V2086">
        <v>0</v>
      </c>
      <c r="W2086">
        <v>140</v>
      </c>
      <c r="X2086">
        <v>0</v>
      </c>
      <c r="Y2086">
        <v>25</v>
      </c>
    </row>
    <row r="2087" spans="1:25" x14ac:dyDescent="0.25">
      <c r="A2087" s="1">
        <v>41095</v>
      </c>
      <c r="B2087">
        <v>92360</v>
      </c>
      <c r="C2087">
        <v>329112</v>
      </c>
      <c r="H2087">
        <v>114</v>
      </c>
      <c r="I2087">
        <v>677</v>
      </c>
      <c r="J2087">
        <v>3</v>
      </c>
      <c r="K2087">
        <v>11</v>
      </c>
      <c r="N2087">
        <v>100</v>
      </c>
      <c r="O2087">
        <v>108</v>
      </c>
      <c r="P2087">
        <v>22</v>
      </c>
      <c r="Q2087">
        <v>1</v>
      </c>
      <c r="R2087">
        <v>7</v>
      </c>
      <c r="S2087">
        <v>317</v>
      </c>
      <c r="T2087">
        <v>57</v>
      </c>
      <c r="U2087">
        <v>182</v>
      </c>
      <c r="V2087">
        <v>20</v>
      </c>
      <c r="W2087">
        <v>160</v>
      </c>
      <c r="X2087">
        <v>0</v>
      </c>
      <c r="Y2087">
        <v>25</v>
      </c>
    </row>
    <row r="2088" spans="1:25" x14ac:dyDescent="0.25">
      <c r="A2088" s="1">
        <v>41096</v>
      </c>
      <c r="B2088">
        <v>75401</v>
      </c>
      <c r="C2088">
        <v>331633</v>
      </c>
      <c r="H2088">
        <v>55</v>
      </c>
      <c r="I2088">
        <v>712</v>
      </c>
      <c r="J2088">
        <v>5</v>
      </c>
      <c r="K2088">
        <v>14</v>
      </c>
      <c r="N2088">
        <v>100</v>
      </c>
      <c r="O2088">
        <v>208</v>
      </c>
      <c r="P2088">
        <v>0</v>
      </c>
      <c r="Q2088">
        <v>1</v>
      </c>
      <c r="R2088">
        <v>1</v>
      </c>
      <c r="S2088">
        <v>311</v>
      </c>
      <c r="T2088">
        <v>51</v>
      </c>
      <c r="U2088">
        <v>182</v>
      </c>
      <c r="V2088">
        <v>0</v>
      </c>
      <c r="W2088">
        <v>160</v>
      </c>
      <c r="X2088">
        <v>0</v>
      </c>
      <c r="Y2088">
        <v>25</v>
      </c>
    </row>
    <row r="2089" spans="1:25" x14ac:dyDescent="0.25">
      <c r="A2089" s="1">
        <v>41099</v>
      </c>
      <c r="B2089">
        <v>78948</v>
      </c>
      <c r="C2089">
        <v>333586</v>
      </c>
      <c r="H2089">
        <v>27</v>
      </c>
      <c r="I2089">
        <v>712</v>
      </c>
      <c r="J2089">
        <v>10</v>
      </c>
      <c r="K2089">
        <v>24</v>
      </c>
      <c r="N2089">
        <v>0</v>
      </c>
      <c r="O2089">
        <v>208</v>
      </c>
      <c r="P2089">
        <v>10</v>
      </c>
      <c r="Q2089">
        <v>10</v>
      </c>
      <c r="R2089">
        <v>17</v>
      </c>
      <c r="S2089">
        <v>324</v>
      </c>
      <c r="T2089">
        <v>46</v>
      </c>
      <c r="U2089">
        <v>176</v>
      </c>
      <c r="V2089">
        <v>10</v>
      </c>
      <c r="W2089">
        <v>170</v>
      </c>
      <c r="X2089">
        <v>0</v>
      </c>
      <c r="Y2089">
        <v>25</v>
      </c>
    </row>
    <row r="2090" spans="1:25" x14ac:dyDescent="0.25">
      <c r="A2090" s="1">
        <v>41100</v>
      </c>
      <c r="B2090">
        <v>93708</v>
      </c>
      <c r="C2090">
        <v>334343</v>
      </c>
      <c r="H2090">
        <v>2</v>
      </c>
      <c r="I2090">
        <v>699</v>
      </c>
      <c r="J2090">
        <v>8</v>
      </c>
      <c r="K2090">
        <v>22</v>
      </c>
      <c r="N2090">
        <v>101</v>
      </c>
      <c r="O2090">
        <v>108</v>
      </c>
      <c r="P2090">
        <v>11</v>
      </c>
      <c r="Q2090">
        <v>20</v>
      </c>
      <c r="R2090">
        <v>0</v>
      </c>
      <c r="S2090">
        <v>324</v>
      </c>
      <c r="T2090">
        <v>42</v>
      </c>
      <c r="U2090">
        <v>174</v>
      </c>
      <c r="V2090">
        <v>0</v>
      </c>
      <c r="W2090">
        <v>170</v>
      </c>
      <c r="X2090">
        <v>0</v>
      </c>
      <c r="Y2090">
        <v>25</v>
      </c>
    </row>
    <row r="2091" spans="1:25" x14ac:dyDescent="0.25">
      <c r="A2091" s="1">
        <v>41101</v>
      </c>
      <c r="B2091">
        <v>103850</v>
      </c>
      <c r="C2091">
        <v>337215</v>
      </c>
      <c r="H2091">
        <v>13</v>
      </c>
      <c r="I2091">
        <v>692</v>
      </c>
      <c r="J2091">
        <v>0</v>
      </c>
      <c r="K2091">
        <v>22</v>
      </c>
      <c r="N2091">
        <v>50</v>
      </c>
      <c r="O2091">
        <v>59</v>
      </c>
      <c r="P2091">
        <v>5</v>
      </c>
      <c r="Q2091">
        <v>15</v>
      </c>
      <c r="R2091">
        <v>1</v>
      </c>
      <c r="S2091">
        <v>324</v>
      </c>
      <c r="T2091">
        <v>43</v>
      </c>
      <c r="U2091">
        <v>142</v>
      </c>
      <c r="V2091">
        <v>0</v>
      </c>
      <c r="W2091">
        <v>170</v>
      </c>
      <c r="X2091">
        <v>0</v>
      </c>
      <c r="Y2091">
        <v>25</v>
      </c>
    </row>
    <row r="2092" spans="1:25" x14ac:dyDescent="0.25">
      <c r="A2092" s="1">
        <v>41102</v>
      </c>
      <c r="B2092">
        <v>106078</v>
      </c>
      <c r="C2092">
        <v>333775</v>
      </c>
      <c r="H2092">
        <v>52</v>
      </c>
      <c r="I2092">
        <v>744</v>
      </c>
      <c r="J2092">
        <v>0</v>
      </c>
      <c r="K2092">
        <v>22</v>
      </c>
      <c r="N2092">
        <v>50</v>
      </c>
      <c r="O2092">
        <v>59</v>
      </c>
      <c r="P2092">
        <v>108</v>
      </c>
      <c r="Q2092">
        <v>107</v>
      </c>
      <c r="R2092">
        <v>153</v>
      </c>
      <c r="S2092">
        <v>332</v>
      </c>
      <c r="T2092">
        <v>26</v>
      </c>
      <c r="U2092">
        <v>140</v>
      </c>
      <c r="V2092">
        <v>0</v>
      </c>
      <c r="W2092">
        <v>170</v>
      </c>
      <c r="X2092">
        <v>0</v>
      </c>
      <c r="Y2092">
        <v>25</v>
      </c>
    </row>
    <row r="2093" spans="1:25" x14ac:dyDescent="0.25">
      <c r="A2093" s="1">
        <v>41103</v>
      </c>
      <c r="B2093">
        <v>120559</v>
      </c>
      <c r="C2093">
        <v>340084</v>
      </c>
      <c r="H2093">
        <v>101</v>
      </c>
      <c r="I2093">
        <v>645</v>
      </c>
      <c r="J2093">
        <v>13</v>
      </c>
      <c r="K2093">
        <v>29</v>
      </c>
      <c r="N2093">
        <v>1</v>
      </c>
      <c r="O2093">
        <v>8</v>
      </c>
      <c r="P2093">
        <v>6</v>
      </c>
      <c r="Q2093">
        <v>108</v>
      </c>
      <c r="R2093">
        <v>0</v>
      </c>
      <c r="S2093">
        <v>182</v>
      </c>
      <c r="T2093">
        <v>70</v>
      </c>
      <c r="U2093">
        <v>150</v>
      </c>
      <c r="V2093">
        <v>0</v>
      </c>
      <c r="W2093">
        <v>170</v>
      </c>
      <c r="X2093">
        <v>0</v>
      </c>
      <c r="Y2093">
        <v>25</v>
      </c>
    </row>
    <row r="2094" spans="1:25" x14ac:dyDescent="0.25">
      <c r="A2094" s="1">
        <v>41106</v>
      </c>
      <c r="B2094">
        <v>94403</v>
      </c>
      <c r="C2094">
        <v>342021</v>
      </c>
      <c r="H2094">
        <v>271</v>
      </c>
      <c r="I2094">
        <v>816</v>
      </c>
      <c r="J2094">
        <v>0</v>
      </c>
      <c r="K2094">
        <v>29</v>
      </c>
      <c r="N2094">
        <v>0</v>
      </c>
      <c r="O2094">
        <v>58</v>
      </c>
      <c r="P2094">
        <v>150</v>
      </c>
      <c r="Q2094">
        <v>258</v>
      </c>
      <c r="R2094">
        <v>251</v>
      </c>
      <c r="S2094">
        <v>213</v>
      </c>
      <c r="T2094">
        <v>85</v>
      </c>
      <c r="U2094">
        <v>151</v>
      </c>
      <c r="V2094">
        <v>0</v>
      </c>
      <c r="W2094">
        <v>170</v>
      </c>
      <c r="X2094">
        <v>0</v>
      </c>
      <c r="Y2094">
        <v>25</v>
      </c>
    </row>
    <row r="2095" spans="1:25" x14ac:dyDescent="0.25">
      <c r="A2095" s="1">
        <v>41107</v>
      </c>
      <c r="B2095">
        <v>138014</v>
      </c>
      <c r="C2095">
        <v>350768</v>
      </c>
      <c r="H2095">
        <v>56</v>
      </c>
      <c r="I2095">
        <v>872</v>
      </c>
      <c r="J2095">
        <v>0</v>
      </c>
      <c r="K2095">
        <v>29</v>
      </c>
      <c r="N2095">
        <v>0</v>
      </c>
      <c r="O2095">
        <v>8</v>
      </c>
      <c r="P2095">
        <v>1</v>
      </c>
      <c r="Q2095">
        <v>259</v>
      </c>
      <c r="R2095">
        <v>2</v>
      </c>
      <c r="S2095">
        <v>214</v>
      </c>
      <c r="T2095">
        <v>106</v>
      </c>
      <c r="U2095">
        <v>172</v>
      </c>
      <c r="V2095">
        <v>0</v>
      </c>
      <c r="W2095">
        <v>170</v>
      </c>
      <c r="X2095">
        <v>0</v>
      </c>
      <c r="Y2095">
        <v>25</v>
      </c>
    </row>
    <row r="2096" spans="1:25" x14ac:dyDescent="0.25">
      <c r="A2096" s="1">
        <v>41108</v>
      </c>
      <c r="B2096">
        <v>77114</v>
      </c>
      <c r="C2096">
        <v>354219</v>
      </c>
      <c r="H2096">
        <v>10</v>
      </c>
      <c r="I2096">
        <v>882</v>
      </c>
      <c r="J2096">
        <v>5</v>
      </c>
      <c r="K2096">
        <v>28</v>
      </c>
      <c r="N2096">
        <v>0</v>
      </c>
      <c r="O2096">
        <v>8</v>
      </c>
      <c r="P2096">
        <v>1</v>
      </c>
      <c r="Q2096">
        <v>260</v>
      </c>
      <c r="R2096">
        <v>15</v>
      </c>
      <c r="S2096">
        <v>228</v>
      </c>
      <c r="T2096">
        <v>29</v>
      </c>
      <c r="U2096">
        <v>180</v>
      </c>
      <c r="V2096">
        <v>0</v>
      </c>
      <c r="W2096">
        <v>170</v>
      </c>
      <c r="X2096">
        <v>0</v>
      </c>
      <c r="Y2096">
        <v>25</v>
      </c>
    </row>
    <row r="2097" spans="1:25" x14ac:dyDescent="0.25">
      <c r="A2097" s="1">
        <v>41109</v>
      </c>
      <c r="B2097">
        <v>74364</v>
      </c>
      <c r="C2097">
        <v>332300</v>
      </c>
      <c r="H2097">
        <v>0</v>
      </c>
      <c r="I2097">
        <v>30</v>
      </c>
      <c r="J2097">
        <v>0</v>
      </c>
      <c r="K2097">
        <v>26</v>
      </c>
      <c r="N2097">
        <v>0</v>
      </c>
      <c r="O2097">
        <v>3</v>
      </c>
      <c r="P2097">
        <v>40</v>
      </c>
      <c r="Q2097">
        <v>173</v>
      </c>
      <c r="R2097">
        <v>5</v>
      </c>
      <c r="S2097">
        <v>220</v>
      </c>
      <c r="T2097">
        <v>28</v>
      </c>
      <c r="U2097">
        <v>141</v>
      </c>
      <c r="V2097">
        <v>0</v>
      </c>
      <c r="W2097">
        <v>170</v>
      </c>
      <c r="X2097">
        <v>0</v>
      </c>
      <c r="Y2097">
        <v>25</v>
      </c>
    </row>
    <row r="2098" spans="1:25" x14ac:dyDescent="0.25">
      <c r="A2098" s="1">
        <v>41110</v>
      </c>
      <c r="B2098">
        <v>84066</v>
      </c>
      <c r="C2098">
        <v>333932</v>
      </c>
      <c r="H2098">
        <v>31</v>
      </c>
      <c r="I2098">
        <v>1</v>
      </c>
      <c r="J2098">
        <v>0</v>
      </c>
      <c r="K2098">
        <v>26</v>
      </c>
      <c r="N2098">
        <v>0</v>
      </c>
      <c r="O2098">
        <v>3</v>
      </c>
      <c r="P2098">
        <v>2</v>
      </c>
      <c r="Q2098">
        <v>171</v>
      </c>
      <c r="R2098">
        <v>2</v>
      </c>
      <c r="S2098">
        <v>220</v>
      </c>
      <c r="T2098">
        <v>54</v>
      </c>
      <c r="U2098">
        <v>150</v>
      </c>
      <c r="V2098">
        <v>0</v>
      </c>
      <c r="W2098">
        <v>170</v>
      </c>
      <c r="X2098">
        <v>0</v>
      </c>
      <c r="Y2098">
        <v>25</v>
      </c>
    </row>
    <row r="2099" spans="1:25" x14ac:dyDescent="0.25">
      <c r="A2099" s="1">
        <v>41113</v>
      </c>
      <c r="B2099">
        <v>103234</v>
      </c>
      <c r="C2099">
        <v>330493</v>
      </c>
      <c r="H2099">
        <v>286</v>
      </c>
      <c r="I2099">
        <v>230</v>
      </c>
      <c r="J2099">
        <v>5</v>
      </c>
      <c r="K2099">
        <v>21</v>
      </c>
      <c r="N2099">
        <v>101</v>
      </c>
      <c r="O2099">
        <v>104</v>
      </c>
      <c r="P2099">
        <v>30</v>
      </c>
      <c r="Q2099">
        <v>161</v>
      </c>
      <c r="R2099">
        <v>0</v>
      </c>
      <c r="S2099">
        <v>220</v>
      </c>
      <c r="T2099">
        <v>116</v>
      </c>
      <c r="U2099">
        <v>138</v>
      </c>
      <c r="V2099">
        <v>0</v>
      </c>
      <c r="W2099">
        <v>170</v>
      </c>
      <c r="X2099">
        <v>0</v>
      </c>
      <c r="Y2099">
        <v>25</v>
      </c>
    </row>
    <row r="2100" spans="1:25" x14ac:dyDescent="0.25">
      <c r="A2100" s="1">
        <v>41114</v>
      </c>
      <c r="B2100">
        <v>97601</v>
      </c>
      <c r="C2100">
        <v>324056</v>
      </c>
      <c r="H2100">
        <v>120</v>
      </c>
      <c r="I2100">
        <v>320</v>
      </c>
      <c r="J2100">
        <v>18</v>
      </c>
      <c r="K2100">
        <v>29</v>
      </c>
      <c r="N2100">
        <v>0</v>
      </c>
      <c r="O2100">
        <v>104</v>
      </c>
      <c r="P2100">
        <v>1</v>
      </c>
      <c r="Q2100">
        <v>162</v>
      </c>
      <c r="R2100">
        <v>0</v>
      </c>
      <c r="S2100">
        <v>220</v>
      </c>
      <c r="T2100">
        <v>56</v>
      </c>
      <c r="U2100">
        <v>147</v>
      </c>
      <c r="V2100">
        <v>0</v>
      </c>
      <c r="W2100">
        <v>170</v>
      </c>
      <c r="X2100">
        <v>0</v>
      </c>
      <c r="Y2100">
        <v>25</v>
      </c>
    </row>
    <row r="2101" spans="1:25" x14ac:dyDescent="0.25">
      <c r="A2101" s="1">
        <v>41115</v>
      </c>
      <c r="B2101">
        <v>80180</v>
      </c>
      <c r="C2101">
        <v>317304</v>
      </c>
      <c r="H2101">
        <v>100</v>
      </c>
      <c r="I2101">
        <v>420</v>
      </c>
      <c r="J2101">
        <v>0</v>
      </c>
      <c r="K2101">
        <v>29</v>
      </c>
      <c r="N2101">
        <v>0</v>
      </c>
      <c r="O2101">
        <v>104</v>
      </c>
      <c r="P2101">
        <v>0</v>
      </c>
      <c r="Q2101">
        <v>162</v>
      </c>
      <c r="R2101">
        <v>300</v>
      </c>
      <c r="S2101">
        <v>520</v>
      </c>
      <c r="T2101">
        <v>40</v>
      </c>
      <c r="U2101">
        <v>146</v>
      </c>
      <c r="V2101">
        <v>0</v>
      </c>
      <c r="W2101">
        <v>170</v>
      </c>
      <c r="X2101">
        <v>0</v>
      </c>
      <c r="Y2101">
        <v>25</v>
      </c>
    </row>
    <row r="2102" spans="1:25" x14ac:dyDescent="0.25">
      <c r="A2102" s="1">
        <v>41116</v>
      </c>
      <c r="B2102">
        <v>89822</v>
      </c>
      <c r="C2102">
        <v>314939</v>
      </c>
      <c r="H2102">
        <v>100</v>
      </c>
      <c r="I2102">
        <v>320</v>
      </c>
      <c r="J2102">
        <v>25</v>
      </c>
      <c r="K2102">
        <v>44</v>
      </c>
      <c r="N2102">
        <v>100</v>
      </c>
      <c r="O2102">
        <v>204</v>
      </c>
      <c r="P2102">
        <v>1</v>
      </c>
      <c r="Q2102">
        <v>163</v>
      </c>
      <c r="R2102">
        <v>65</v>
      </c>
      <c r="S2102">
        <v>570</v>
      </c>
      <c r="T2102">
        <v>43</v>
      </c>
      <c r="U2102">
        <v>142</v>
      </c>
      <c r="V2102">
        <v>0</v>
      </c>
      <c r="W2102">
        <v>170</v>
      </c>
      <c r="X2102">
        <v>0</v>
      </c>
      <c r="Y2102">
        <v>25</v>
      </c>
    </row>
    <row r="2103" spans="1:25" x14ac:dyDescent="0.25">
      <c r="A2103" s="1">
        <v>41117</v>
      </c>
      <c r="B2103">
        <v>84998</v>
      </c>
      <c r="C2103">
        <v>315104</v>
      </c>
      <c r="H2103">
        <v>0</v>
      </c>
      <c r="I2103">
        <v>320</v>
      </c>
      <c r="J2103">
        <v>1</v>
      </c>
      <c r="K2103">
        <v>44</v>
      </c>
      <c r="N2103">
        <v>0</v>
      </c>
      <c r="O2103">
        <v>204</v>
      </c>
      <c r="P2103">
        <v>0</v>
      </c>
      <c r="Q2103">
        <v>163</v>
      </c>
      <c r="R2103">
        <v>150</v>
      </c>
      <c r="S2103">
        <v>720</v>
      </c>
      <c r="T2103">
        <v>50</v>
      </c>
      <c r="U2103">
        <v>147</v>
      </c>
      <c r="V2103">
        <v>0</v>
      </c>
      <c r="W2103">
        <v>170</v>
      </c>
      <c r="X2103">
        <v>0</v>
      </c>
      <c r="Y2103">
        <v>25</v>
      </c>
    </row>
    <row r="2104" spans="1:25" x14ac:dyDescent="0.25">
      <c r="A2104" s="1">
        <v>41120</v>
      </c>
      <c r="B2104">
        <v>69911</v>
      </c>
      <c r="C2104">
        <v>318382</v>
      </c>
      <c r="H2104">
        <v>100</v>
      </c>
      <c r="I2104">
        <v>420</v>
      </c>
      <c r="J2104">
        <v>1</v>
      </c>
      <c r="K2104">
        <v>44</v>
      </c>
      <c r="N2104">
        <v>0</v>
      </c>
      <c r="O2104">
        <v>204</v>
      </c>
      <c r="P2104">
        <v>200</v>
      </c>
      <c r="Q2104">
        <v>363</v>
      </c>
      <c r="R2104">
        <v>0</v>
      </c>
      <c r="S2104">
        <v>720</v>
      </c>
      <c r="T2104">
        <v>32</v>
      </c>
      <c r="U2104">
        <v>150</v>
      </c>
      <c r="V2104">
        <v>0</v>
      </c>
      <c r="W2104">
        <v>170</v>
      </c>
      <c r="X2104">
        <v>0</v>
      </c>
      <c r="Y2104">
        <v>25</v>
      </c>
    </row>
    <row r="2105" spans="1:25" x14ac:dyDescent="0.25">
      <c r="A2105" s="1">
        <v>41121</v>
      </c>
      <c r="B2105">
        <v>63547</v>
      </c>
      <c r="C2105">
        <v>312880</v>
      </c>
      <c r="H2105">
        <v>10</v>
      </c>
      <c r="I2105">
        <v>420</v>
      </c>
      <c r="J2105">
        <v>0</v>
      </c>
      <c r="K2105">
        <v>44</v>
      </c>
      <c r="N2105">
        <v>0</v>
      </c>
      <c r="O2105">
        <v>204</v>
      </c>
      <c r="P2105">
        <v>0</v>
      </c>
      <c r="Q2105">
        <v>363</v>
      </c>
      <c r="R2105">
        <v>0</v>
      </c>
      <c r="S2105">
        <v>720</v>
      </c>
      <c r="T2105">
        <v>14</v>
      </c>
      <c r="U2105">
        <v>152</v>
      </c>
      <c r="V2105">
        <v>0</v>
      </c>
      <c r="W2105">
        <v>170</v>
      </c>
      <c r="X2105">
        <v>0</v>
      </c>
      <c r="Y2105">
        <v>25</v>
      </c>
    </row>
    <row r="2106" spans="1:25" x14ac:dyDescent="0.25">
      <c r="A2106" s="1">
        <v>41122</v>
      </c>
      <c r="B2106">
        <v>76540</v>
      </c>
      <c r="C2106">
        <v>318544</v>
      </c>
      <c r="H2106">
        <v>35</v>
      </c>
      <c r="I2106">
        <v>420</v>
      </c>
      <c r="J2106">
        <v>0</v>
      </c>
      <c r="K2106">
        <v>44</v>
      </c>
      <c r="N2106">
        <v>0</v>
      </c>
      <c r="O2106">
        <v>204</v>
      </c>
      <c r="P2106">
        <v>200</v>
      </c>
      <c r="Q2106">
        <v>563</v>
      </c>
      <c r="R2106">
        <v>0</v>
      </c>
      <c r="S2106">
        <v>720</v>
      </c>
      <c r="T2106">
        <v>35</v>
      </c>
      <c r="U2106">
        <v>153</v>
      </c>
      <c r="V2106">
        <v>0</v>
      </c>
      <c r="W2106">
        <v>170</v>
      </c>
      <c r="X2106">
        <v>0</v>
      </c>
      <c r="Y2106">
        <v>25</v>
      </c>
    </row>
    <row r="2107" spans="1:25" x14ac:dyDescent="0.25">
      <c r="A2107" s="1">
        <v>41123</v>
      </c>
      <c r="B2107">
        <v>100976</v>
      </c>
      <c r="C2107">
        <v>320533</v>
      </c>
      <c r="H2107">
        <v>0</v>
      </c>
      <c r="I2107">
        <v>420</v>
      </c>
      <c r="J2107">
        <v>0</v>
      </c>
      <c r="K2107">
        <v>44</v>
      </c>
      <c r="N2107">
        <v>0</v>
      </c>
      <c r="O2107">
        <v>204</v>
      </c>
      <c r="P2107">
        <v>10</v>
      </c>
      <c r="Q2107">
        <v>553</v>
      </c>
      <c r="R2107">
        <v>150</v>
      </c>
      <c r="S2107">
        <v>870</v>
      </c>
      <c r="T2107">
        <v>49</v>
      </c>
      <c r="U2107">
        <v>159</v>
      </c>
      <c r="V2107">
        <v>0</v>
      </c>
      <c r="W2107">
        <v>170</v>
      </c>
      <c r="X2107">
        <v>0</v>
      </c>
      <c r="Y2107">
        <v>25</v>
      </c>
    </row>
    <row r="2108" spans="1:25" x14ac:dyDescent="0.25">
      <c r="A2108" s="1">
        <v>41124</v>
      </c>
      <c r="B2108">
        <v>97052</v>
      </c>
      <c r="C2108">
        <v>325803</v>
      </c>
      <c r="H2108">
        <v>0</v>
      </c>
      <c r="I2108">
        <v>420</v>
      </c>
      <c r="J2108">
        <v>0</v>
      </c>
      <c r="K2108">
        <v>44</v>
      </c>
      <c r="N2108">
        <v>1</v>
      </c>
      <c r="O2108">
        <v>204</v>
      </c>
      <c r="P2108">
        <v>1</v>
      </c>
      <c r="Q2108">
        <v>553</v>
      </c>
      <c r="R2108">
        <v>0</v>
      </c>
      <c r="S2108">
        <v>870</v>
      </c>
      <c r="T2108">
        <v>84</v>
      </c>
      <c r="U2108">
        <v>175</v>
      </c>
      <c r="V2108">
        <v>0</v>
      </c>
      <c r="W2108">
        <v>170</v>
      </c>
      <c r="X2108">
        <v>0</v>
      </c>
      <c r="Y2108">
        <v>25</v>
      </c>
    </row>
    <row r="2109" spans="1:25" x14ac:dyDescent="0.25">
      <c r="A2109" s="1">
        <v>41127</v>
      </c>
      <c r="B2109">
        <v>78954</v>
      </c>
      <c r="C2109">
        <v>332950</v>
      </c>
      <c r="H2109">
        <v>0</v>
      </c>
      <c r="I2109">
        <v>420</v>
      </c>
      <c r="J2109">
        <v>0</v>
      </c>
      <c r="K2109">
        <v>44</v>
      </c>
      <c r="N2109">
        <v>0</v>
      </c>
      <c r="O2109">
        <v>204</v>
      </c>
      <c r="P2109">
        <v>237</v>
      </c>
      <c r="Q2109">
        <v>758</v>
      </c>
      <c r="R2109">
        <v>0</v>
      </c>
      <c r="S2109">
        <v>870</v>
      </c>
      <c r="T2109">
        <v>86</v>
      </c>
      <c r="U2109">
        <v>197</v>
      </c>
      <c r="V2109">
        <v>0</v>
      </c>
      <c r="W2109">
        <v>170</v>
      </c>
      <c r="X2109">
        <v>0</v>
      </c>
      <c r="Y2109">
        <v>25</v>
      </c>
    </row>
    <row r="2110" spans="1:25" x14ac:dyDescent="0.25">
      <c r="A2110" s="1">
        <v>41128</v>
      </c>
      <c r="B2110">
        <v>79163</v>
      </c>
      <c r="C2110">
        <v>335902</v>
      </c>
      <c r="H2110">
        <v>301</v>
      </c>
      <c r="I2110">
        <v>521</v>
      </c>
      <c r="J2110">
        <v>0</v>
      </c>
      <c r="K2110">
        <v>44</v>
      </c>
      <c r="N2110">
        <v>50</v>
      </c>
      <c r="O2110">
        <v>251</v>
      </c>
      <c r="P2110">
        <v>200</v>
      </c>
      <c r="Q2110">
        <v>958</v>
      </c>
      <c r="R2110">
        <v>0</v>
      </c>
      <c r="S2110">
        <v>870</v>
      </c>
      <c r="T2110">
        <v>111</v>
      </c>
      <c r="U2110">
        <v>255</v>
      </c>
      <c r="V2110">
        <v>0</v>
      </c>
      <c r="W2110">
        <v>170</v>
      </c>
      <c r="X2110">
        <v>0</v>
      </c>
      <c r="Y2110">
        <v>25</v>
      </c>
    </row>
    <row r="2111" spans="1:25" x14ac:dyDescent="0.25">
      <c r="A2111" s="1">
        <v>41129</v>
      </c>
      <c r="B2111">
        <v>79732</v>
      </c>
      <c r="C2111">
        <v>341082</v>
      </c>
      <c r="H2111">
        <v>1</v>
      </c>
      <c r="I2111">
        <v>522</v>
      </c>
      <c r="J2111">
        <v>0</v>
      </c>
      <c r="K2111">
        <v>44</v>
      </c>
      <c r="N2111">
        <v>0</v>
      </c>
      <c r="O2111">
        <v>251</v>
      </c>
      <c r="P2111">
        <v>0</v>
      </c>
      <c r="Q2111">
        <v>958</v>
      </c>
      <c r="R2111">
        <v>5</v>
      </c>
      <c r="S2111">
        <v>870</v>
      </c>
      <c r="T2111">
        <v>36</v>
      </c>
      <c r="U2111">
        <v>272</v>
      </c>
      <c r="V2111">
        <v>0</v>
      </c>
      <c r="W2111">
        <v>170</v>
      </c>
      <c r="X2111">
        <v>0</v>
      </c>
      <c r="Y2111">
        <v>25</v>
      </c>
    </row>
    <row r="2112" spans="1:25" x14ac:dyDescent="0.25">
      <c r="A2112" s="1">
        <v>41130</v>
      </c>
      <c r="B2112">
        <v>63410</v>
      </c>
      <c r="C2112">
        <v>349652</v>
      </c>
      <c r="H2112">
        <v>50</v>
      </c>
      <c r="I2112">
        <v>472</v>
      </c>
      <c r="J2112">
        <v>5</v>
      </c>
      <c r="K2112">
        <v>39</v>
      </c>
      <c r="N2112">
        <v>0</v>
      </c>
      <c r="O2112">
        <v>251</v>
      </c>
      <c r="P2112">
        <v>0</v>
      </c>
      <c r="Q2112">
        <v>958</v>
      </c>
      <c r="R2112">
        <v>0</v>
      </c>
      <c r="S2112">
        <v>870</v>
      </c>
      <c r="T2112">
        <v>69</v>
      </c>
      <c r="U2112">
        <v>311</v>
      </c>
      <c r="V2112">
        <v>0</v>
      </c>
      <c r="W2112">
        <v>170</v>
      </c>
      <c r="X2112">
        <v>0</v>
      </c>
      <c r="Y2112">
        <v>25</v>
      </c>
    </row>
    <row r="2113" spans="1:25" x14ac:dyDescent="0.25">
      <c r="A2113" s="1">
        <v>41131</v>
      </c>
      <c r="B2113">
        <v>60059</v>
      </c>
      <c r="C2113">
        <v>351765</v>
      </c>
      <c r="H2113">
        <v>0</v>
      </c>
      <c r="I2113">
        <v>472</v>
      </c>
      <c r="J2113">
        <v>0</v>
      </c>
      <c r="K2113">
        <v>39</v>
      </c>
      <c r="N2113">
        <v>50</v>
      </c>
      <c r="O2113">
        <v>301</v>
      </c>
      <c r="P2113">
        <v>12</v>
      </c>
      <c r="Q2113">
        <v>958</v>
      </c>
      <c r="R2113">
        <v>0</v>
      </c>
      <c r="S2113">
        <v>870</v>
      </c>
      <c r="T2113">
        <v>46</v>
      </c>
      <c r="U2113">
        <v>336</v>
      </c>
      <c r="V2113">
        <v>0</v>
      </c>
      <c r="W2113">
        <v>170</v>
      </c>
      <c r="X2113">
        <v>0</v>
      </c>
      <c r="Y2113">
        <v>25</v>
      </c>
    </row>
    <row r="2114" spans="1:25" x14ac:dyDescent="0.25">
      <c r="A2114" s="1">
        <v>41134</v>
      </c>
      <c r="B2114">
        <v>76205</v>
      </c>
      <c r="C2114">
        <v>363380</v>
      </c>
      <c r="H2114">
        <v>0</v>
      </c>
      <c r="I2114">
        <v>472</v>
      </c>
      <c r="J2114">
        <v>0</v>
      </c>
      <c r="K2114">
        <v>39</v>
      </c>
      <c r="N2114">
        <v>0</v>
      </c>
      <c r="O2114">
        <v>301</v>
      </c>
      <c r="P2114">
        <v>15</v>
      </c>
      <c r="Q2114">
        <v>958</v>
      </c>
      <c r="R2114">
        <v>2</v>
      </c>
      <c r="S2114">
        <v>870</v>
      </c>
      <c r="T2114">
        <v>73</v>
      </c>
      <c r="U2114">
        <v>373</v>
      </c>
      <c r="V2114">
        <v>0</v>
      </c>
      <c r="W2114">
        <v>170</v>
      </c>
      <c r="X2114">
        <v>0</v>
      </c>
      <c r="Y2114">
        <v>25</v>
      </c>
    </row>
    <row r="2115" spans="1:25" x14ac:dyDescent="0.25">
      <c r="A2115" s="1">
        <v>41135</v>
      </c>
      <c r="B2115">
        <v>84963</v>
      </c>
      <c r="C2115">
        <v>364829</v>
      </c>
      <c r="H2115">
        <v>350</v>
      </c>
      <c r="I2115">
        <v>822</v>
      </c>
      <c r="J2115">
        <v>0</v>
      </c>
      <c r="K2115">
        <v>39</v>
      </c>
      <c r="N2115">
        <v>0</v>
      </c>
      <c r="O2115">
        <v>301</v>
      </c>
      <c r="P2115">
        <v>15</v>
      </c>
      <c r="Q2115">
        <v>958</v>
      </c>
      <c r="R2115">
        <v>0</v>
      </c>
      <c r="S2115">
        <v>870</v>
      </c>
      <c r="T2115">
        <v>59</v>
      </c>
      <c r="U2115">
        <v>364</v>
      </c>
      <c r="V2115">
        <v>0</v>
      </c>
      <c r="W2115">
        <v>170</v>
      </c>
      <c r="X2115">
        <v>0</v>
      </c>
      <c r="Y2115">
        <v>25</v>
      </c>
    </row>
    <row r="2116" spans="1:25" x14ac:dyDescent="0.25">
      <c r="A2116" s="1">
        <v>41136</v>
      </c>
      <c r="B2116">
        <v>69307</v>
      </c>
      <c r="C2116">
        <v>369386</v>
      </c>
      <c r="H2116">
        <v>103</v>
      </c>
      <c r="I2116">
        <v>825</v>
      </c>
      <c r="J2116">
        <v>1</v>
      </c>
      <c r="K2116">
        <v>39</v>
      </c>
      <c r="N2116">
        <v>0</v>
      </c>
      <c r="O2116">
        <v>301</v>
      </c>
      <c r="P2116">
        <v>1</v>
      </c>
      <c r="Q2116">
        <v>958</v>
      </c>
      <c r="R2116">
        <v>3</v>
      </c>
      <c r="S2116">
        <v>870</v>
      </c>
      <c r="T2116">
        <v>40</v>
      </c>
      <c r="U2116">
        <v>374</v>
      </c>
      <c r="V2116">
        <v>0</v>
      </c>
      <c r="W2116">
        <v>170</v>
      </c>
      <c r="X2116">
        <v>0</v>
      </c>
      <c r="Y2116">
        <v>25</v>
      </c>
    </row>
    <row r="2117" spans="1:25" x14ac:dyDescent="0.25">
      <c r="A2117" s="1">
        <v>41137</v>
      </c>
      <c r="B2117">
        <v>85991</v>
      </c>
      <c r="C2117">
        <v>375234</v>
      </c>
      <c r="H2117">
        <v>0</v>
      </c>
      <c r="I2117">
        <v>825</v>
      </c>
      <c r="J2117">
        <v>0</v>
      </c>
      <c r="K2117">
        <v>39</v>
      </c>
      <c r="N2117">
        <v>0</v>
      </c>
      <c r="O2117">
        <v>301</v>
      </c>
      <c r="P2117">
        <v>0</v>
      </c>
      <c r="Q2117">
        <v>958</v>
      </c>
      <c r="R2117">
        <v>17</v>
      </c>
      <c r="S2117">
        <v>870</v>
      </c>
      <c r="T2117">
        <v>76</v>
      </c>
      <c r="U2117">
        <v>372</v>
      </c>
      <c r="V2117">
        <v>0</v>
      </c>
      <c r="W2117">
        <v>170</v>
      </c>
      <c r="X2117">
        <v>0</v>
      </c>
      <c r="Y2117">
        <v>25</v>
      </c>
    </row>
    <row r="2118" spans="1:25" x14ac:dyDescent="0.25">
      <c r="A2118" s="1">
        <v>41138</v>
      </c>
      <c r="B2118">
        <v>92913</v>
      </c>
      <c r="C2118">
        <v>388282</v>
      </c>
      <c r="H2118">
        <v>350</v>
      </c>
      <c r="I2118">
        <v>1075</v>
      </c>
      <c r="J2118">
        <v>0</v>
      </c>
      <c r="K2118">
        <v>39</v>
      </c>
      <c r="N2118">
        <v>0</v>
      </c>
      <c r="O2118">
        <v>301</v>
      </c>
      <c r="P2118">
        <v>63</v>
      </c>
      <c r="Q2118">
        <v>958</v>
      </c>
      <c r="R2118">
        <v>25</v>
      </c>
      <c r="S2118">
        <v>871</v>
      </c>
      <c r="T2118">
        <v>91</v>
      </c>
      <c r="U2118">
        <v>381</v>
      </c>
      <c r="V2118">
        <v>0</v>
      </c>
      <c r="W2118">
        <v>170</v>
      </c>
      <c r="X2118">
        <v>0</v>
      </c>
      <c r="Y2118">
        <v>25</v>
      </c>
    </row>
    <row r="2119" spans="1:25" x14ac:dyDescent="0.25">
      <c r="A2119" s="1">
        <v>41141</v>
      </c>
      <c r="B2119">
        <v>81343</v>
      </c>
      <c r="C2119">
        <v>392723</v>
      </c>
      <c r="H2119">
        <v>50</v>
      </c>
      <c r="I2119">
        <v>1125</v>
      </c>
      <c r="J2119">
        <v>1</v>
      </c>
      <c r="K2119">
        <v>39</v>
      </c>
      <c r="N2119">
        <v>0</v>
      </c>
      <c r="O2119">
        <v>301</v>
      </c>
      <c r="P2119">
        <v>0</v>
      </c>
      <c r="Q2119">
        <v>958</v>
      </c>
      <c r="R2119">
        <v>1</v>
      </c>
      <c r="S2119">
        <v>870</v>
      </c>
      <c r="T2119">
        <v>153</v>
      </c>
      <c r="U2119">
        <v>320</v>
      </c>
      <c r="V2119">
        <v>0</v>
      </c>
      <c r="W2119">
        <v>170</v>
      </c>
      <c r="X2119">
        <v>0</v>
      </c>
      <c r="Y2119">
        <v>25</v>
      </c>
    </row>
    <row r="2120" spans="1:25" x14ac:dyDescent="0.25">
      <c r="A2120" s="1">
        <v>41142</v>
      </c>
      <c r="B2120">
        <v>118252</v>
      </c>
      <c r="C2120">
        <v>403608</v>
      </c>
      <c r="H2120">
        <v>200</v>
      </c>
      <c r="I2120">
        <v>975</v>
      </c>
      <c r="J2120">
        <v>0</v>
      </c>
      <c r="K2120">
        <v>39</v>
      </c>
      <c r="N2120">
        <v>0</v>
      </c>
      <c r="O2120">
        <v>301</v>
      </c>
      <c r="P2120">
        <v>0</v>
      </c>
      <c r="Q2120">
        <v>958</v>
      </c>
      <c r="R2120">
        <v>0</v>
      </c>
      <c r="S2120">
        <v>870</v>
      </c>
      <c r="T2120">
        <v>110</v>
      </c>
      <c r="U2120">
        <v>306</v>
      </c>
      <c r="V2120">
        <v>0</v>
      </c>
      <c r="W2120">
        <v>170</v>
      </c>
      <c r="X2120">
        <v>0</v>
      </c>
      <c r="Y2120">
        <v>25</v>
      </c>
    </row>
    <row r="2121" spans="1:25" x14ac:dyDescent="0.25">
      <c r="A2121" s="1">
        <v>41143</v>
      </c>
      <c r="B2121">
        <v>104242</v>
      </c>
      <c r="C2121">
        <v>398746</v>
      </c>
      <c r="H2121">
        <v>50</v>
      </c>
      <c r="I2121">
        <v>975</v>
      </c>
      <c r="J2121">
        <v>12</v>
      </c>
      <c r="K2121">
        <v>31</v>
      </c>
      <c r="N2121">
        <v>0</v>
      </c>
      <c r="O2121">
        <v>301</v>
      </c>
      <c r="P2121">
        <v>0</v>
      </c>
      <c r="Q2121">
        <v>958</v>
      </c>
      <c r="R2121">
        <v>31</v>
      </c>
      <c r="S2121">
        <v>880</v>
      </c>
      <c r="T2121">
        <v>53</v>
      </c>
      <c r="U2121">
        <v>317</v>
      </c>
      <c r="V2121">
        <v>0</v>
      </c>
      <c r="W2121">
        <v>170</v>
      </c>
      <c r="X2121">
        <v>0</v>
      </c>
      <c r="Y2121">
        <v>25</v>
      </c>
    </row>
    <row r="2122" spans="1:25" x14ac:dyDescent="0.25">
      <c r="A2122" s="1">
        <v>41144</v>
      </c>
      <c r="B2122">
        <v>89552</v>
      </c>
      <c r="C2122">
        <v>363538</v>
      </c>
      <c r="H2122">
        <v>110</v>
      </c>
      <c r="I2122">
        <v>753</v>
      </c>
      <c r="J2122">
        <v>20</v>
      </c>
      <c r="K2122">
        <v>31</v>
      </c>
      <c r="N2122">
        <v>0</v>
      </c>
      <c r="O2122">
        <v>301</v>
      </c>
      <c r="P2122">
        <v>0</v>
      </c>
      <c r="Q2122">
        <v>657</v>
      </c>
      <c r="R2122">
        <v>20</v>
      </c>
      <c r="S2122">
        <v>812</v>
      </c>
      <c r="T2122">
        <v>51</v>
      </c>
      <c r="U2122">
        <v>234</v>
      </c>
      <c r="V2122">
        <v>0</v>
      </c>
      <c r="W2122">
        <v>170</v>
      </c>
      <c r="X2122">
        <v>0</v>
      </c>
      <c r="Y2122">
        <v>25</v>
      </c>
    </row>
    <row r="2123" spans="1:25" x14ac:dyDescent="0.25">
      <c r="A2123" s="1">
        <v>41145</v>
      </c>
      <c r="B2123">
        <v>80735</v>
      </c>
      <c r="C2123">
        <v>366087</v>
      </c>
      <c r="H2123">
        <v>65</v>
      </c>
      <c r="I2123">
        <v>758</v>
      </c>
      <c r="J2123">
        <v>40</v>
      </c>
      <c r="K2123">
        <v>51</v>
      </c>
      <c r="N2123">
        <v>0</v>
      </c>
      <c r="O2123">
        <v>301</v>
      </c>
      <c r="P2123">
        <v>1</v>
      </c>
      <c r="Q2123">
        <v>658</v>
      </c>
      <c r="R2123">
        <v>10</v>
      </c>
      <c r="S2123">
        <v>812</v>
      </c>
      <c r="T2123">
        <v>30</v>
      </c>
      <c r="U2123">
        <v>241</v>
      </c>
      <c r="V2123">
        <v>0</v>
      </c>
      <c r="W2123">
        <v>170</v>
      </c>
      <c r="X2123">
        <v>0</v>
      </c>
      <c r="Y2123">
        <v>25</v>
      </c>
    </row>
    <row r="2124" spans="1:25" x14ac:dyDescent="0.25">
      <c r="A2124" s="1">
        <v>41148</v>
      </c>
      <c r="B2124">
        <v>72853</v>
      </c>
      <c r="C2124">
        <v>363097</v>
      </c>
      <c r="H2124">
        <v>75</v>
      </c>
      <c r="I2124">
        <v>753</v>
      </c>
      <c r="J2124">
        <v>40</v>
      </c>
      <c r="K2124">
        <v>56</v>
      </c>
      <c r="N2124">
        <v>0</v>
      </c>
      <c r="O2124">
        <v>301</v>
      </c>
      <c r="P2124">
        <v>51</v>
      </c>
      <c r="Q2124">
        <v>659</v>
      </c>
      <c r="R2124">
        <v>102</v>
      </c>
      <c r="S2124">
        <v>812</v>
      </c>
      <c r="T2124">
        <v>53</v>
      </c>
      <c r="U2124">
        <v>241</v>
      </c>
      <c r="V2124">
        <v>0</v>
      </c>
      <c r="W2124">
        <v>170</v>
      </c>
      <c r="X2124">
        <v>0</v>
      </c>
      <c r="Y2124">
        <v>25</v>
      </c>
    </row>
    <row r="2125" spans="1:25" x14ac:dyDescent="0.25">
      <c r="A2125" s="1">
        <v>41149</v>
      </c>
      <c r="B2125">
        <v>72151</v>
      </c>
      <c r="C2125">
        <v>359935</v>
      </c>
      <c r="H2125">
        <v>20</v>
      </c>
      <c r="I2125">
        <v>753</v>
      </c>
      <c r="J2125">
        <v>50</v>
      </c>
      <c r="K2125">
        <v>86</v>
      </c>
      <c r="N2125">
        <v>100</v>
      </c>
      <c r="O2125">
        <v>401</v>
      </c>
      <c r="P2125">
        <v>500</v>
      </c>
      <c r="Q2125">
        <v>1059</v>
      </c>
      <c r="R2125">
        <v>100</v>
      </c>
      <c r="S2125">
        <v>812</v>
      </c>
      <c r="T2125">
        <v>19</v>
      </c>
      <c r="U2125">
        <v>240</v>
      </c>
      <c r="V2125">
        <v>0</v>
      </c>
      <c r="W2125">
        <v>170</v>
      </c>
      <c r="X2125">
        <v>0</v>
      </c>
      <c r="Y2125">
        <v>25</v>
      </c>
    </row>
    <row r="2126" spans="1:25" x14ac:dyDescent="0.25">
      <c r="A2126" s="1">
        <v>41150</v>
      </c>
      <c r="B2126">
        <v>77070</v>
      </c>
      <c r="C2126">
        <v>363138</v>
      </c>
      <c r="H2126">
        <v>0</v>
      </c>
      <c r="I2126">
        <v>753</v>
      </c>
      <c r="J2126">
        <v>0</v>
      </c>
      <c r="K2126">
        <v>81</v>
      </c>
      <c r="N2126">
        <v>0</v>
      </c>
      <c r="O2126">
        <v>401</v>
      </c>
      <c r="P2126">
        <v>63</v>
      </c>
      <c r="Q2126">
        <v>1057</v>
      </c>
      <c r="R2126">
        <v>0</v>
      </c>
      <c r="S2126">
        <v>812</v>
      </c>
      <c r="T2126">
        <v>24</v>
      </c>
      <c r="U2126">
        <v>254</v>
      </c>
      <c r="V2126">
        <v>0</v>
      </c>
      <c r="W2126">
        <v>170</v>
      </c>
      <c r="X2126">
        <v>0</v>
      </c>
      <c r="Y2126">
        <v>25</v>
      </c>
    </row>
    <row r="2127" spans="1:25" x14ac:dyDescent="0.25">
      <c r="A2127" s="1">
        <v>41151</v>
      </c>
      <c r="B2127">
        <v>81145</v>
      </c>
      <c r="C2127">
        <v>364108</v>
      </c>
      <c r="H2127">
        <v>300</v>
      </c>
      <c r="I2127">
        <v>853</v>
      </c>
      <c r="J2127">
        <v>40</v>
      </c>
      <c r="K2127">
        <v>113</v>
      </c>
      <c r="N2127">
        <v>0</v>
      </c>
      <c r="O2127">
        <v>401</v>
      </c>
      <c r="P2127">
        <v>150</v>
      </c>
      <c r="Q2127">
        <v>1067</v>
      </c>
      <c r="R2127">
        <v>0</v>
      </c>
      <c r="S2127">
        <v>812</v>
      </c>
      <c r="T2127">
        <v>30</v>
      </c>
      <c r="U2127">
        <v>254</v>
      </c>
      <c r="V2127">
        <v>0</v>
      </c>
      <c r="W2127">
        <v>170</v>
      </c>
      <c r="X2127">
        <v>0</v>
      </c>
      <c r="Y2127">
        <v>25</v>
      </c>
    </row>
    <row r="2128" spans="1:25" x14ac:dyDescent="0.25">
      <c r="A2128" s="1">
        <v>41152</v>
      </c>
      <c r="B2128">
        <v>86765</v>
      </c>
      <c r="C2128">
        <v>365620</v>
      </c>
      <c r="H2128">
        <v>200</v>
      </c>
      <c r="I2128">
        <v>670</v>
      </c>
      <c r="J2128">
        <v>20</v>
      </c>
      <c r="K2128">
        <v>133</v>
      </c>
      <c r="N2128">
        <v>100</v>
      </c>
      <c r="O2128">
        <v>501</v>
      </c>
      <c r="P2128">
        <v>100</v>
      </c>
      <c r="Q2128">
        <v>1167</v>
      </c>
      <c r="R2128">
        <v>0</v>
      </c>
      <c r="S2128">
        <v>812</v>
      </c>
      <c r="T2128">
        <v>75</v>
      </c>
      <c r="U2128">
        <v>241</v>
      </c>
      <c r="V2128">
        <v>0</v>
      </c>
      <c r="W2128">
        <v>170</v>
      </c>
      <c r="X2128">
        <v>0</v>
      </c>
      <c r="Y2128">
        <v>25</v>
      </c>
    </row>
    <row r="2129" spans="1:25" x14ac:dyDescent="0.25">
      <c r="A2129" s="1">
        <v>41156</v>
      </c>
      <c r="B2129">
        <v>90985</v>
      </c>
      <c r="C2129">
        <v>367377</v>
      </c>
      <c r="H2129">
        <v>100</v>
      </c>
      <c r="I2129">
        <v>770</v>
      </c>
      <c r="J2129">
        <v>0</v>
      </c>
      <c r="K2129">
        <v>132</v>
      </c>
      <c r="N2129">
        <v>0</v>
      </c>
      <c r="O2129">
        <v>501</v>
      </c>
      <c r="P2129">
        <v>20</v>
      </c>
      <c r="Q2129">
        <v>1182</v>
      </c>
      <c r="R2129">
        <v>0</v>
      </c>
      <c r="S2129">
        <v>812</v>
      </c>
      <c r="T2129">
        <v>68</v>
      </c>
      <c r="U2129">
        <v>251</v>
      </c>
      <c r="V2129">
        <v>0</v>
      </c>
      <c r="W2129">
        <v>170</v>
      </c>
      <c r="X2129">
        <v>0</v>
      </c>
      <c r="Y2129">
        <v>25</v>
      </c>
    </row>
    <row r="2130" spans="1:25" x14ac:dyDescent="0.25">
      <c r="A2130" s="1">
        <v>41157</v>
      </c>
      <c r="B2130">
        <v>88530</v>
      </c>
      <c r="C2130">
        <v>375460</v>
      </c>
      <c r="H2130">
        <v>108</v>
      </c>
      <c r="I2130">
        <v>875</v>
      </c>
      <c r="J2130">
        <v>23</v>
      </c>
      <c r="K2130">
        <v>133</v>
      </c>
      <c r="N2130">
        <v>100</v>
      </c>
      <c r="O2130">
        <v>401</v>
      </c>
      <c r="P2130">
        <v>0</v>
      </c>
      <c r="Q2130">
        <v>1067</v>
      </c>
      <c r="R2130">
        <v>12</v>
      </c>
      <c r="S2130">
        <v>812</v>
      </c>
      <c r="T2130">
        <v>83</v>
      </c>
      <c r="U2130">
        <v>277</v>
      </c>
      <c r="V2130">
        <v>0</v>
      </c>
      <c r="W2130">
        <v>170</v>
      </c>
      <c r="X2130">
        <v>0</v>
      </c>
      <c r="Y2130">
        <v>25</v>
      </c>
    </row>
    <row r="2131" spans="1:25" x14ac:dyDescent="0.25">
      <c r="A2131" s="1">
        <v>41158</v>
      </c>
      <c r="B2131">
        <v>136842</v>
      </c>
      <c r="C2131">
        <v>391297</v>
      </c>
      <c r="H2131">
        <v>410</v>
      </c>
      <c r="I2131">
        <v>1075</v>
      </c>
      <c r="J2131">
        <v>20</v>
      </c>
      <c r="K2131">
        <v>113</v>
      </c>
      <c r="N2131">
        <v>101</v>
      </c>
      <c r="O2131">
        <v>401</v>
      </c>
      <c r="P2131">
        <v>100</v>
      </c>
      <c r="Q2131">
        <v>1152</v>
      </c>
      <c r="R2131">
        <v>100</v>
      </c>
      <c r="S2131">
        <v>812</v>
      </c>
      <c r="T2131">
        <v>78</v>
      </c>
      <c r="U2131">
        <v>291</v>
      </c>
      <c r="V2131">
        <v>0</v>
      </c>
      <c r="W2131">
        <v>170</v>
      </c>
      <c r="X2131">
        <v>0</v>
      </c>
      <c r="Y2131">
        <v>25</v>
      </c>
    </row>
    <row r="2132" spans="1:25" x14ac:dyDescent="0.25">
      <c r="A2132" s="1">
        <v>41159</v>
      </c>
      <c r="B2132">
        <v>124243</v>
      </c>
      <c r="C2132">
        <v>402664</v>
      </c>
      <c r="H2132">
        <v>800</v>
      </c>
      <c r="I2132">
        <v>1475</v>
      </c>
      <c r="J2132">
        <v>41</v>
      </c>
      <c r="K2132">
        <v>113</v>
      </c>
      <c r="N2132">
        <v>1</v>
      </c>
      <c r="O2132">
        <v>301</v>
      </c>
      <c r="P2132">
        <v>53</v>
      </c>
      <c r="Q2132">
        <v>1054</v>
      </c>
      <c r="R2132">
        <v>0</v>
      </c>
      <c r="S2132">
        <v>812</v>
      </c>
      <c r="T2132">
        <v>70</v>
      </c>
      <c r="U2132">
        <v>308</v>
      </c>
      <c r="V2132">
        <v>0</v>
      </c>
      <c r="W2132">
        <v>170</v>
      </c>
      <c r="X2132">
        <v>0</v>
      </c>
      <c r="Y2132">
        <v>25</v>
      </c>
    </row>
    <row r="2133" spans="1:25" x14ac:dyDescent="0.25">
      <c r="A2133" s="1">
        <v>41162</v>
      </c>
      <c r="B2133">
        <v>122998</v>
      </c>
      <c r="C2133">
        <v>404559</v>
      </c>
      <c r="H2133">
        <v>202</v>
      </c>
      <c r="I2133">
        <v>1476</v>
      </c>
      <c r="J2133">
        <v>20</v>
      </c>
      <c r="K2133">
        <v>93</v>
      </c>
      <c r="N2133">
        <v>0</v>
      </c>
      <c r="O2133">
        <v>301</v>
      </c>
      <c r="P2133">
        <v>0</v>
      </c>
      <c r="Q2133">
        <v>1054</v>
      </c>
      <c r="R2133">
        <v>132</v>
      </c>
      <c r="S2133">
        <v>801</v>
      </c>
      <c r="T2133">
        <v>80</v>
      </c>
      <c r="U2133">
        <v>319</v>
      </c>
      <c r="V2133">
        <v>0</v>
      </c>
      <c r="W2133">
        <v>170</v>
      </c>
      <c r="X2133">
        <v>0</v>
      </c>
      <c r="Y2133">
        <v>25</v>
      </c>
    </row>
    <row r="2134" spans="1:25" x14ac:dyDescent="0.25">
      <c r="A2134" s="1">
        <v>41163</v>
      </c>
      <c r="B2134">
        <v>141432</v>
      </c>
      <c r="C2134">
        <v>406958</v>
      </c>
      <c r="H2134">
        <v>301</v>
      </c>
      <c r="I2134">
        <v>1277</v>
      </c>
      <c r="J2134">
        <v>0</v>
      </c>
      <c r="K2134">
        <v>93</v>
      </c>
      <c r="N2134">
        <v>0</v>
      </c>
      <c r="O2134">
        <v>301</v>
      </c>
      <c r="P2134">
        <v>50</v>
      </c>
      <c r="Q2134">
        <v>1054</v>
      </c>
      <c r="R2134">
        <v>200</v>
      </c>
      <c r="S2134">
        <v>841</v>
      </c>
      <c r="T2134">
        <v>56</v>
      </c>
      <c r="U2134">
        <v>320</v>
      </c>
      <c r="V2134">
        <v>0</v>
      </c>
      <c r="W2134">
        <v>170</v>
      </c>
      <c r="X2134">
        <v>0</v>
      </c>
      <c r="Y2134">
        <v>25</v>
      </c>
    </row>
    <row r="2135" spans="1:25" x14ac:dyDescent="0.25">
      <c r="A2135" s="1">
        <v>41164</v>
      </c>
      <c r="B2135">
        <v>139542</v>
      </c>
      <c r="C2135">
        <v>411407</v>
      </c>
      <c r="H2135">
        <v>250</v>
      </c>
      <c r="I2135">
        <v>1177</v>
      </c>
      <c r="J2135">
        <v>20</v>
      </c>
      <c r="K2135">
        <v>113</v>
      </c>
      <c r="N2135">
        <v>0</v>
      </c>
      <c r="O2135">
        <v>301</v>
      </c>
      <c r="P2135">
        <v>0</v>
      </c>
      <c r="Q2135">
        <v>1054</v>
      </c>
      <c r="R2135">
        <v>0</v>
      </c>
      <c r="S2135">
        <v>841</v>
      </c>
      <c r="T2135">
        <v>61</v>
      </c>
      <c r="U2135">
        <v>332</v>
      </c>
      <c r="V2135">
        <v>0</v>
      </c>
      <c r="W2135">
        <v>170</v>
      </c>
      <c r="X2135">
        <v>0</v>
      </c>
      <c r="Y2135">
        <v>25</v>
      </c>
    </row>
    <row r="2136" spans="1:25" x14ac:dyDescent="0.25">
      <c r="A2136" s="1">
        <v>41165</v>
      </c>
      <c r="B2136">
        <v>190081</v>
      </c>
      <c r="C2136">
        <v>427706</v>
      </c>
      <c r="H2136">
        <v>517</v>
      </c>
      <c r="I2136">
        <v>911</v>
      </c>
      <c r="J2136">
        <v>40</v>
      </c>
      <c r="K2136">
        <v>133</v>
      </c>
      <c r="N2136">
        <v>151</v>
      </c>
      <c r="O2136">
        <v>202</v>
      </c>
      <c r="P2136">
        <v>129</v>
      </c>
      <c r="Q2136">
        <v>1052</v>
      </c>
      <c r="R2136">
        <v>150</v>
      </c>
      <c r="S2136">
        <v>891</v>
      </c>
      <c r="T2136">
        <v>160</v>
      </c>
      <c r="U2136">
        <v>338</v>
      </c>
      <c r="V2136">
        <v>0</v>
      </c>
      <c r="W2136">
        <v>170</v>
      </c>
      <c r="X2136">
        <v>0</v>
      </c>
      <c r="Y2136">
        <v>25</v>
      </c>
    </row>
    <row r="2137" spans="1:25" x14ac:dyDescent="0.25">
      <c r="A2137" s="1">
        <v>41166</v>
      </c>
      <c r="B2137">
        <v>164846</v>
      </c>
      <c r="C2137">
        <v>429193</v>
      </c>
      <c r="H2137">
        <v>202</v>
      </c>
      <c r="I2137">
        <v>1013</v>
      </c>
      <c r="J2137">
        <v>0</v>
      </c>
      <c r="K2137">
        <v>113</v>
      </c>
      <c r="N2137">
        <v>0</v>
      </c>
      <c r="O2137">
        <v>202</v>
      </c>
      <c r="P2137">
        <v>11</v>
      </c>
      <c r="Q2137">
        <v>1061</v>
      </c>
      <c r="R2137">
        <v>100</v>
      </c>
      <c r="S2137">
        <v>801</v>
      </c>
      <c r="T2137">
        <v>201</v>
      </c>
      <c r="U2137">
        <v>272</v>
      </c>
      <c r="V2137">
        <v>0</v>
      </c>
      <c r="W2137">
        <v>170</v>
      </c>
      <c r="X2137">
        <v>0</v>
      </c>
      <c r="Y2137">
        <v>25</v>
      </c>
    </row>
    <row r="2138" spans="1:25" x14ac:dyDescent="0.25">
      <c r="A2138" s="1">
        <v>41169</v>
      </c>
      <c r="B2138">
        <v>138295</v>
      </c>
      <c r="C2138">
        <v>427260</v>
      </c>
      <c r="H2138">
        <v>200</v>
      </c>
      <c r="I2138">
        <v>913</v>
      </c>
      <c r="J2138">
        <v>50</v>
      </c>
      <c r="K2138">
        <v>133</v>
      </c>
      <c r="N2138">
        <v>0</v>
      </c>
      <c r="O2138">
        <v>202</v>
      </c>
      <c r="P2138">
        <v>1</v>
      </c>
      <c r="Q2138">
        <v>1060</v>
      </c>
      <c r="R2138">
        <v>52</v>
      </c>
      <c r="S2138">
        <v>851</v>
      </c>
      <c r="T2138">
        <v>135</v>
      </c>
      <c r="U2138">
        <v>268</v>
      </c>
      <c r="V2138">
        <v>0</v>
      </c>
      <c r="W2138">
        <v>170</v>
      </c>
      <c r="X2138">
        <v>0</v>
      </c>
      <c r="Y2138">
        <v>25</v>
      </c>
    </row>
    <row r="2139" spans="1:25" x14ac:dyDescent="0.25">
      <c r="A2139" s="1">
        <v>41170</v>
      </c>
      <c r="B2139">
        <v>139789</v>
      </c>
      <c r="C2139">
        <v>431265</v>
      </c>
      <c r="H2139">
        <v>450</v>
      </c>
      <c r="I2139">
        <v>463</v>
      </c>
      <c r="J2139">
        <v>24</v>
      </c>
      <c r="K2139">
        <v>132</v>
      </c>
      <c r="N2139">
        <v>0</v>
      </c>
      <c r="O2139">
        <v>202</v>
      </c>
      <c r="P2139">
        <v>11</v>
      </c>
      <c r="Q2139">
        <v>1061</v>
      </c>
      <c r="R2139">
        <v>57</v>
      </c>
      <c r="S2139">
        <v>803</v>
      </c>
      <c r="T2139">
        <v>154</v>
      </c>
      <c r="U2139">
        <v>287</v>
      </c>
      <c r="V2139">
        <v>0</v>
      </c>
      <c r="W2139">
        <v>170</v>
      </c>
      <c r="X2139">
        <v>0</v>
      </c>
      <c r="Y2139">
        <v>25</v>
      </c>
    </row>
    <row r="2140" spans="1:25" x14ac:dyDescent="0.25">
      <c r="A2140" s="1">
        <v>41171</v>
      </c>
      <c r="B2140">
        <v>121342</v>
      </c>
      <c r="C2140">
        <v>429716</v>
      </c>
      <c r="H2140">
        <v>100</v>
      </c>
      <c r="I2140">
        <v>363</v>
      </c>
      <c r="J2140">
        <v>70</v>
      </c>
      <c r="K2140">
        <v>151</v>
      </c>
      <c r="N2140">
        <v>0</v>
      </c>
      <c r="O2140">
        <v>202</v>
      </c>
      <c r="P2140">
        <v>0</v>
      </c>
      <c r="Q2140">
        <v>1061</v>
      </c>
      <c r="R2140">
        <v>204</v>
      </c>
      <c r="S2140">
        <v>807</v>
      </c>
      <c r="T2140">
        <v>47</v>
      </c>
      <c r="U2140">
        <v>310</v>
      </c>
      <c r="V2140">
        <v>0</v>
      </c>
      <c r="W2140">
        <v>170</v>
      </c>
      <c r="X2140">
        <v>0</v>
      </c>
      <c r="Y2140">
        <v>25</v>
      </c>
    </row>
    <row r="2141" spans="1:25" x14ac:dyDescent="0.25">
      <c r="A2141" s="1">
        <v>41172</v>
      </c>
      <c r="B2141">
        <v>100190</v>
      </c>
      <c r="C2141">
        <v>389626</v>
      </c>
      <c r="H2141">
        <v>50</v>
      </c>
      <c r="I2141">
        <v>102</v>
      </c>
      <c r="J2141">
        <v>170</v>
      </c>
      <c r="K2141">
        <v>190</v>
      </c>
      <c r="N2141">
        <v>50</v>
      </c>
      <c r="O2141">
        <v>250</v>
      </c>
      <c r="P2141">
        <v>0</v>
      </c>
      <c r="Q2141">
        <v>711</v>
      </c>
      <c r="R2141">
        <v>101</v>
      </c>
      <c r="S2141">
        <v>715</v>
      </c>
      <c r="T2141">
        <v>63</v>
      </c>
      <c r="U2141">
        <v>233</v>
      </c>
      <c r="V2141">
        <v>0</v>
      </c>
      <c r="W2141">
        <v>170</v>
      </c>
      <c r="X2141">
        <v>0</v>
      </c>
      <c r="Y2141">
        <v>25</v>
      </c>
    </row>
    <row r="2142" spans="1:25" x14ac:dyDescent="0.25">
      <c r="A2142" s="1">
        <v>41173</v>
      </c>
      <c r="B2142">
        <v>95616</v>
      </c>
      <c r="C2142">
        <v>392507</v>
      </c>
      <c r="H2142">
        <v>5</v>
      </c>
      <c r="I2142">
        <v>106</v>
      </c>
      <c r="J2142">
        <v>50</v>
      </c>
      <c r="K2142">
        <v>150</v>
      </c>
      <c r="N2142">
        <v>0</v>
      </c>
      <c r="O2142">
        <v>250</v>
      </c>
      <c r="P2142">
        <v>0</v>
      </c>
      <c r="Q2142">
        <v>711</v>
      </c>
      <c r="R2142">
        <v>30</v>
      </c>
      <c r="S2142">
        <v>720</v>
      </c>
      <c r="T2142">
        <v>72</v>
      </c>
      <c r="U2142">
        <v>260</v>
      </c>
      <c r="V2142">
        <v>0</v>
      </c>
      <c r="W2142">
        <v>170</v>
      </c>
      <c r="X2142">
        <v>0</v>
      </c>
      <c r="Y2142">
        <v>25</v>
      </c>
    </row>
    <row r="2143" spans="1:25" x14ac:dyDescent="0.25">
      <c r="A2143" s="1">
        <v>41176</v>
      </c>
      <c r="B2143">
        <v>91661</v>
      </c>
      <c r="C2143">
        <v>396319</v>
      </c>
      <c r="H2143">
        <v>0</v>
      </c>
      <c r="I2143">
        <v>106</v>
      </c>
      <c r="J2143">
        <v>50</v>
      </c>
      <c r="K2143">
        <v>160</v>
      </c>
      <c r="N2143">
        <v>150</v>
      </c>
      <c r="O2143">
        <v>300</v>
      </c>
      <c r="P2143">
        <v>5</v>
      </c>
      <c r="Q2143">
        <v>716</v>
      </c>
      <c r="R2143">
        <v>0</v>
      </c>
      <c r="S2143">
        <v>720</v>
      </c>
      <c r="T2143">
        <v>32</v>
      </c>
      <c r="U2143">
        <v>263</v>
      </c>
      <c r="V2143">
        <v>0</v>
      </c>
      <c r="W2143">
        <v>170</v>
      </c>
      <c r="X2143">
        <v>0</v>
      </c>
      <c r="Y2143">
        <v>0</v>
      </c>
    </row>
    <row r="2144" spans="1:25" x14ac:dyDescent="0.25">
      <c r="A2144" s="1">
        <v>41177</v>
      </c>
      <c r="B2144">
        <v>137029</v>
      </c>
      <c r="C2144">
        <v>393602</v>
      </c>
      <c r="H2144">
        <v>160</v>
      </c>
      <c r="I2144">
        <v>256</v>
      </c>
      <c r="J2144">
        <v>40</v>
      </c>
      <c r="K2144">
        <v>160</v>
      </c>
      <c r="N2144">
        <v>0</v>
      </c>
      <c r="O2144">
        <v>300</v>
      </c>
      <c r="P2144">
        <v>105</v>
      </c>
      <c r="Q2144">
        <v>715</v>
      </c>
      <c r="R2144">
        <v>178</v>
      </c>
      <c r="S2144">
        <v>818</v>
      </c>
      <c r="T2144">
        <v>107</v>
      </c>
      <c r="U2144">
        <v>282</v>
      </c>
      <c r="V2144">
        <v>0</v>
      </c>
      <c r="W2144">
        <v>170</v>
      </c>
      <c r="X2144">
        <v>0</v>
      </c>
      <c r="Y2144">
        <v>0</v>
      </c>
    </row>
    <row r="2145" spans="1:25" x14ac:dyDescent="0.25">
      <c r="A2145" s="1">
        <v>41178</v>
      </c>
      <c r="B2145">
        <v>135949</v>
      </c>
      <c r="C2145">
        <v>384482</v>
      </c>
      <c r="H2145">
        <v>225</v>
      </c>
      <c r="I2145">
        <v>331</v>
      </c>
      <c r="J2145">
        <v>80</v>
      </c>
      <c r="K2145">
        <v>160</v>
      </c>
      <c r="N2145">
        <v>50</v>
      </c>
      <c r="O2145">
        <v>350</v>
      </c>
      <c r="P2145">
        <v>245</v>
      </c>
      <c r="Q2145">
        <v>700</v>
      </c>
      <c r="R2145">
        <v>50</v>
      </c>
      <c r="S2145">
        <v>818</v>
      </c>
      <c r="T2145">
        <v>128</v>
      </c>
      <c r="U2145">
        <v>254</v>
      </c>
      <c r="V2145">
        <v>0</v>
      </c>
      <c r="W2145">
        <v>170</v>
      </c>
      <c r="X2145">
        <v>0</v>
      </c>
      <c r="Y2145">
        <v>0</v>
      </c>
    </row>
    <row r="2146" spans="1:25" x14ac:dyDescent="0.25">
      <c r="A2146" s="1">
        <v>41179</v>
      </c>
      <c r="B2146">
        <v>138150</v>
      </c>
      <c r="C2146">
        <v>391633</v>
      </c>
      <c r="H2146">
        <v>0</v>
      </c>
      <c r="I2146">
        <v>231</v>
      </c>
      <c r="J2146">
        <v>90</v>
      </c>
      <c r="K2146">
        <v>110</v>
      </c>
      <c r="N2146">
        <v>100</v>
      </c>
      <c r="O2146">
        <v>250</v>
      </c>
      <c r="P2146">
        <v>32</v>
      </c>
      <c r="Q2146">
        <v>702</v>
      </c>
      <c r="R2146">
        <v>275</v>
      </c>
      <c r="S2146">
        <v>894</v>
      </c>
      <c r="T2146">
        <v>53</v>
      </c>
      <c r="U2146">
        <v>263</v>
      </c>
      <c r="V2146">
        <v>0</v>
      </c>
      <c r="W2146">
        <v>170</v>
      </c>
      <c r="X2146">
        <v>0</v>
      </c>
      <c r="Y2146">
        <v>0</v>
      </c>
    </row>
    <row r="2147" spans="1:25" x14ac:dyDescent="0.25">
      <c r="A2147" s="1">
        <v>41180</v>
      </c>
      <c r="B2147">
        <v>103032</v>
      </c>
      <c r="C2147">
        <v>384291</v>
      </c>
      <c r="H2147">
        <v>200</v>
      </c>
      <c r="I2147">
        <v>331</v>
      </c>
      <c r="J2147">
        <v>70</v>
      </c>
      <c r="K2147">
        <v>40</v>
      </c>
      <c r="N2147">
        <v>50</v>
      </c>
      <c r="O2147">
        <v>300</v>
      </c>
      <c r="P2147">
        <v>0</v>
      </c>
      <c r="Q2147">
        <v>702</v>
      </c>
      <c r="R2147">
        <v>1</v>
      </c>
      <c r="S2147">
        <v>719</v>
      </c>
      <c r="T2147">
        <v>54</v>
      </c>
      <c r="U2147">
        <v>288</v>
      </c>
      <c r="V2147">
        <v>0</v>
      </c>
      <c r="W2147">
        <v>170</v>
      </c>
      <c r="X2147">
        <v>0</v>
      </c>
      <c r="Y2147">
        <v>0</v>
      </c>
    </row>
    <row r="2148" spans="1:25" x14ac:dyDescent="0.25">
      <c r="A2148" s="1">
        <v>41183</v>
      </c>
      <c r="B2148">
        <v>118783</v>
      </c>
      <c r="C2148">
        <v>387927</v>
      </c>
      <c r="H2148">
        <v>100</v>
      </c>
      <c r="I2148">
        <v>281</v>
      </c>
      <c r="J2148">
        <v>100</v>
      </c>
      <c r="K2148">
        <v>90</v>
      </c>
      <c r="N2148">
        <v>100</v>
      </c>
      <c r="O2148">
        <v>302</v>
      </c>
      <c r="P2148">
        <v>0</v>
      </c>
      <c r="Q2148">
        <v>702</v>
      </c>
      <c r="R2148">
        <v>110</v>
      </c>
      <c r="S2148">
        <v>719</v>
      </c>
      <c r="T2148">
        <v>53</v>
      </c>
      <c r="U2148">
        <v>285</v>
      </c>
      <c r="V2148">
        <v>0</v>
      </c>
      <c r="W2148">
        <v>160</v>
      </c>
      <c r="X2148">
        <v>0</v>
      </c>
      <c r="Y2148">
        <v>0</v>
      </c>
    </row>
    <row r="2149" spans="1:25" x14ac:dyDescent="0.25">
      <c r="A2149" s="1">
        <v>41184</v>
      </c>
      <c r="B2149">
        <v>106359</v>
      </c>
      <c r="C2149">
        <v>390364</v>
      </c>
      <c r="H2149">
        <v>0</v>
      </c>
      <c r="I2149">
        <v>231</v>
      </c>
      <c r="J2149">
        <v>20</v>
      </c>
      <c r="K2149">
        <v>70</v>
      </c>
      <c r="N2149">
        <v>0</v>
      </c>
      <c r="O2149">
        <v>302</v>
      </c>
      <c r="P2149">
        <v>100</v>
      </c>
      <c r="Q2149">
        <v>703</v>
      </c>
      <c r="R2149">
        <v>100</v>
      </c>
      <c r="S2149">
        <v>719</v>
      </c>
      <c r="T2149">
        <v>36</v>
      </c>
      <c r="U2149">
        <v>282</v>
      </c>
      <c r="V2149">
        <v>0</v>
      </c>
      <c r="W2149">
        <v>160</v>
      </c>
      <c r="X2149">
        <v>0</v>
      </c>
      <c r="Y2149">
        <v>0</v>
      </c>
    </row>
    <row r="2150" spans="1:25" x14ac:dyDescent="0.25">
      <c r="A2150" s="1">
        <v>41185</v>
      </c>
      <c r="B2150">
        <v>108942</v>
      </c>
      <c r="C2150">
        <v>394452</v>
      </c>
      <c r="H2150">
        <v>102</v>
      </c>
      <c r="I2150">
        <v>281</v>
      </c>
      <c r="J2150">
        <v>0</v>
      </c>
      <c r="K2150">
        <v>60</v>
      </c>
      <c r="N2150">
        <v>50</v>
      </c>
      <c r="O2150">
        <v>352</v>
      </c>
      <c r="P2150">
        <v>2</v>
      </c>
      <c r="Q2150">
        <v>703</v>
      </c>
      <c r="R2150">
        <v>304</v>
      </c>
      <c r="S2150">
        <v>718</v>
      </c>
      <c r="T2150">
        <v>25</v>
      </c>
      <c r="U2150">
        <v>285</v>
      </c>
      <c r="V2150">
        <v>0</v>
      </c>
      <c r="W2150">
        <v>160</v>
      </c>
      <c r="X2150">
        <v>0</v>
      </c>
      <c r="Y2150">
        <v>0</v>
      </c>
    </row>
    <row r="2151" spans="1:25" x14ac:dyDescent="0.25">
      <c r="A2151" s="1">
        <v>41186</v>
      </c>
      <c r="B2151">
        <v>88621</v>
      </c>
      <c r="C2151">
        <v>399581</v>
      </c>
      <c r="H2151">
        <v>0</v>
      </c>
      <c r="I2151">
        <v>231</v>
      </c>
      <c r="J2151">
        <v>50</v>
      </c>
      <c r="K2151">
        <v>70</v>
      </c>
      <c r="N2151">
        <v>0</v>
      </c>
      <c r="O2151">
        <v>352</v>
      </c>
      <c r="P2151">
        <v>120</v>
      </c>
      <c r="Q2151">
        <v>720</v>
      </c>
      <c r="R2151">
        <v>100</v>
      </c>
      <c r="S2151">
        <v>770</v>
      </c>
      <c r="T2151">
        <v>69</v>
      </c>
      <c r="U2151">
        <v>292</v>
      </c>
      <c r="V2151">
        <v>0</v>
      </c>
      <c r="W2151">
        <v>160</v>
      </c>
      <c r="X2151">
        <v>0</v>
      </c>
      <c r="Y2151">
        <v>0</v>
      </c>
    </row>
    <row r="2152" spans="1:25" x14ac:dyDescent="0.25">
      <c r="A2152" s="1">
        <v>41187</v>
      </c>
      <c r="B2152">
        <v>120720</v>
      </c>
      <c r="C2152">
        <v>407720</v>
      </c>
      <c r="H2152">
        <v>100</v>
      </c>
      <c r="I2152">
        <v>331</v>
      </c>
      <c r="J2152">
        <v>20</v>
      </c>
      <c r="K2152">
        <v>80</v>
      </c>
      <c r="N2152">
        <v>0</v>
      </c>
      <c r="O2152">
        <v>352</v>
      </c>
      <c r="P2152">
        <v>220</v>
      </c>
      <c r="Q2152">
        <v>901</v>
      </c>
      <c r="R2152">
        <v>0</v>
      </c>
      <c r="S2152">
        <v>770</v>
      </c>
      <c r="T2152">
        <v>56</v>
      </c>
      <c r="U2152">
        <v>306</v>
      </c>
      <c r="V2152">
        <v>0</v>
      </c>
      <c r="W2152">
        <v>160</v>
      </c>
      <c r="X2152">
        <v>0</v>
      </c>
      <c r="Y2152">
        <v>0</v>
      </c>
    </row>
    <row r="2153" spans="1:25" x14ac:dyDescent="0.25">
      <c r="A2153" s="1">
        <v>41190</v>
      </c>
      <c r="B2153">
        <v>71140</v>
      </c>
      <c r="C2153">
        <v>408616</v>
      </c>
      <c r="H2153">
        <v>109</v>
      </c>
      <c r="I2153">
        <v>340</v>
      </c>
      <c r="J2153">
        <v>30</v>
      </c>
      <c r="K2153">
        <v>80</v>
      </c>
      <c r="N2153">
        <v>0</v>
      </c>
      <c r="O2153">
        <v>352</v>
      </c>
      <c r="P2153">
        <v>100</v>
      </c>
      <c r="Q2153">
        <v>1001</v>
      </c>
      <c r="R2153">
        <v>0</v>
      </c>
      <c r="S2153">
        <v>770</v>
      </c>
      <c r="T2153">
        <v>28</v>
      </c>
      <c r="U2153">
        <v>307</v>
      </c>
      <c r="V2153">
        <v>0</v>
      </c>
      <c r="W2153">
        <v>160</v>
      </c>
      <c r="X2153">
        <v>0</v>
      </c>
      <c r="Y2153">
        <v>0</v>
      </c>
    </row>
    <row r="2154" spans="1:25" x14ac:dyDescent="0.25">
      <c r="A2154" s="1">
        <v>41191</v>
      </c>
      <c r="B2154">
        <v>109984</v>
      </c>
      <c r="C2154">
        <v>404089</v>
      </c>
      <c r="H2154">
        <v>50</v>
      </c>
      <c r="I2154">
        <v>290</v>
      </c>
      <c r="J2154">
        <v>40</v>
      </c>
      <c r="K2154">
        <v>80</v>
      </c>
      <c r="N2154">
        <v>0</v>
      </c>
      <c r="O2154">
        <v>352</v>
      </c>
      <c r="P2154">
        <v>1</v>
      </c>
      <c r="Q2154">
        <v>1001</v>
      </c>
      <c r="R2154">
        <v>0</v>
      </c>
      <c r="S2154">
        <v>770</v>
      </c>
      <c r="T2154">
        <v>52</v>
      </c>
      <c r="U2154">
        <v>291</v>
      </c>
      <c r="V2154">
        <v>0</v>
      </c>
      <c r="W2154">
        <v>160</v>
      </c>
      <c r="X2154">
        <v>0</v>
      </c>
      <c r="Y2154">
        <v>0</v>
      </c>
    </row>
    <row r="2155" spans="1:25" x14ac:dyDescent="0.25">
      <c r="A2155" s="1">
        <v>41192</v>
      </c>
      <c r="B2155">
        <v>124996</v>
      </c>
      <c r="C2155">
        <v>416770</v>
      </c>
      <c r="H2155">
        <v>155</v>
      </c>
      <c r="I2155">
        <v>285</v>
      </c>
      <c r="J2155">
        <v>0</v>
      </c>
      <c r="K2155">
        <v>60</v>
      </c>
      <c r="N2155">
        <v>0</v>
      </c>
      <c r="O2155">
        <v>352</v>
      </c>
      <c r="P2155">
        <v>0</v>
      </c>
      <c r="Q2155">
        <v>1001</v>
      </c>
      <c r="R2155">
        <v>310</v>
      </c>
      <c r="S2155">
        <v>708</v>
      </c>
      <c r="T2155">
        <v>53</v>
      </c>
      <c r="U2155">
        <v>278</v>
      </c>
      <c r="V2155">
        <v>0</v>
      </c>
      <c r="W2155">
        <v>160</v>
      </c>
      <c r="X2155">
        <v>0</v>
      </c>
      <c r="Y2155">
        <v>0</v>
      </c>
    </row>
    <row r="2156" spans="1:25" x14ac:dyDescent="0.25">
      <c r="A2156" s="1">
        <v>41193</v>
      </c>
      <c r="B2156">
        <v>108877</v>
      </c>
      <c r="C2156">
        <v>415994</v>
      </c>
      <c r="H2156">
        <v>77</v>
      </c>
      <c r="I2156">
        <v>259</v>
      </c>
      <c r="J2156">
        <v>0</v>
      </c>
      <c r="K2156">
        <v>60</v>
      </c>
      <c r="N2156">
        <v>0</v>
      </c>
      <c r="O2156">
        <v>352</v>
      </c>
      <c r="P2156">
        <v>1</v>
      </c>
      <c r="Q2156">
        <v>1001</v>
      </c>
      <c r="R2156">
        <v>100</v>
      </c>
      <c r="S2156">
        <v>708</v>
      </c>
      <c r="T2156">
        <v>48</v>
      </c>
      <c r="U2156">
        <v>268</v>
      </c>
      <c r="V2156">
        <v>0</v>
      </c>
      <c r="W2156">
        <v>160</v>
      </c>
      <c r="X2156">
        <v>0</v>
      </c>
      <c r="Y2156">
        <v>0</v>
      </c>
    </row>
    <row r="2157" spans="1:25" x14ac:dyDescent="0.25">
      <c r="A2157" s="1">
        <v>41194</v>
      </c>
      <c r="B2157">
        <v>149114</v>
      </c>
      <c r="C2157">
        <v>419966</v>
      </c>
      <c r="H2157">
        <v>2</v>
      </c>
      <c r="I2157">
        <v>210</v>
      </c>
      <c r="J2157">
        <v>0</v>
      </c>
      <c r="K2157">
        <v>60</v>
      </c>
      <c r="N2157">
        <v>50</v>
      </c>
      <c r="O2157">
        <v>302</v>
      </c>
      <c r="P2157">
        <v>20</v>
      </c>
      <c r="Q2157">
        <v>1001</v>
      </c>
      <c r="R2157">
        <v>100</v>
      </c>
      <c r="S2157">
        <v>708</v>
      </c>
      <c r="T2157">
        <v>58</v>
      </c>
      <c r="U2157">
        <v>267</v>
      </c>
      <c r="V2157">
        <v>0</v>
      </c>
      <c r="W2157">
        <v>160</v>
      </c>
      <c r="X2157">
        <v>0</v>
      </c>
      <c r="Y2157">
        <v>0</v>
      </c>
    </row>
    <row r="2158" spans="1:25" x14ac:dyDescent="0.25">
      <c r="A2158" s="1">
        <v>41197</v>
      </c>
      <c r="B2158">
        <v>131130</v>
      </c>
      <c r="C2158">
        <v>416603</v>
      </c>
      <c r="H2158">
        <v>63</v>
      </c>
      <c r="I2158">
        <v>206</v>
      </c>
      <c r="J2158">
        <v>5</v>
      </c>
      <c r="K2158">
        <v>60</v>
      </c>
      <c r="N2158">
        <v>0</v>
      </c>
      <c r="O2158">
        <v>302</v>
      </c>
      <c r="P2158">
        <v>100</v>
      </c>
      <c r="Q2158">
        <v>1101</v>
      </c>
      <c r="R2158">
        <v>100</v>
      </c>
      <c r="S2158">
        <v>708</v>
      </c>
      <c r="T2158">
        <v>98</v>
      </c>
      <c r="U2158">
        <v>271</v>
      </c>
      <c r="V2158">
        <v>0</v>
      </c>
      <c r="W2158">
        <v>160</v>
      </c>
      <c r="X2158">
        <v>0</v>
      </c>
      <c r="Y2158">
        <v>0</v>
      </c>
    </row>
    <row r="2159" spans="1:25" x14ac:dyDescent="0.25">
      <c r="A2159" s="1">
        <v>41198</v>
      </c>
      <c r="B2159">
        <v>114059</v>
      </c>
      <c r="C2159">
        <v>424977</v>
      </c>
      <c r="H2159">
        <v>17</v>
      </c>
      <c r="I2159">
        <v>217</v>
      </c>
      <c r="J2159">
        <v>35</v>
      </c>
      <c r="K2159">
        <v>48</v>
      </c>
      <c r="N2159">
        <v>50</v>
      </c>
      <c r="O2159">
        <v>252</v>
      </c>
      <c r="P2159">
        <v>28</v>
      </c>
      <c r="Q2159">
        <v>1107</v>
      </c>
      <c r="R2159">
        <v>0</v>
      </c>
      <c r="S2159">
        <v>708</v>
      </c>
      <c r="T2159">
        <v>151</v>
      </c>
      <c r="U2159">
        <v>263</v>
      </c>
      <c r="V2159">
        <v>0</v>
      </c>
      <c r="W2159">
        <v>160</v>
      </c>
      <c r="X2159">
        <v>0</v>
      </c>
      <c r="Y2159">
        <v>0</v>
      </c>
    </row>
    <row r="2160" spans="1:25" x14ac:dyDescent="0.25">
      <c r="A2160" s="1">
        <v>41199</v>
      </c>
      <c r="B2160">
        <v>100015</v>
      </c>
      <c r="C2160">
        <v>427145</v>
      </c>
      <c r="H2160">
        <v>0</v>
      </c>
      <c r="I2160">
        <v>217</v>
      </c>
      <c r="J2160">
        <v>0</v>
      </c>
      <c r="K2160">
        <v>48</v>
      </c>
      <c r="N2160">
        <v>0</v>
      </c>
      <c r="O2160">
        <v>252</v>
      </c>
      <c r="P2160">
        <v>100</v>
      </c>
      <c r="Q2160">
        <v>1207</v>
      </c>
      <c r="R2160">
        <v>0</v>
      </c>
      <c r="S2160">
        <v>708</v>
      </c>
      <c r="T2160">
        <v>37</v>
      </c>
      <c r="U2160">
        <v>274</v>
      </c>
      <c r="V2160">
        <v>0</v>
      </c>
      <c r="W2160">
        <v>160</v>
      </c>
      <c r="X2160">
        <v>0</v>
      </c>
      <c r="Y2160">
        <v>0</v>
      </c>
    </row>
    <row r="2161" spans="1:25" x14ac:dyDescent="0.25">
      <c r="A2161" s="1">
        <v>41200</v>
      </c>
      <c r="B2161">
        <v>96762</v>
      </c>
      <c r="C2161">
        <v>390673</v>
      </c>
      <c r="H2161">
        <v>8</v>
      </c>
      <c r="I2161">
        <v>201</v>
      </c>
      <c r="J2161">
        <v>0</v>
      </c>
      <c r="K2161">
        <v>30</v>
      </c>
      <c r="N2161">
        <v>0</v>
      </c>
      <c r="O2161">
        <v>250</v>
      </c>
      <c r="P2161">
        <v>6</v>
      </c>
      <c r="Q2161">
        <v>907</v>
      </c>
      <c r="R2161">
        <v>0</v>
      </c>
      <c r="S2161">
        <v>355</v>
      </c>
      <c r="T2161">
        <v>22</v>
      </c>
      <c r="U2161">
        <v>193</v>
      </c>
      <c r="V2161">
        <v>0</v>
      </c>
      <c r="W2161">
        <v>160</v>
      </c>
      <c r="X2161">
        <v>0</v>
      </c>
      <c r="Y2161">
        <v>0</v>
      </c>
    </row>
    <row r="2162" spans="1:25" x14ac:dyDescent="0.25">
      <c r="A2162" s="1">
        <v>41201</v>
      </c>
      <c r="B2162">
        <v>135194</v>
      </c>
      <c r="C2162">
        <v>389616</v>
      </c>
      <c r="H2162">
        <v>3</v>
      </c>
      <c r="I2162">
        <v>202</v>
      </c>
      <c r="J2162">
        <v>0</v>
      </c>
      <c r="K2162">
        <v>30</v>
      </c>
      <c r="N2162">
        <v>0</v>
      </c>
      <c r="O2162">
        <v>250</v>
      </c>
      <c r="P2162">
        <v>12</v>
      </c>
      <c r="Q2162">
        <v>901</v>
      </c>
      <c r="R2162">
        <v>0</v>
      </c>
      <c r="S2162">
        <v>355</v>
      </c>
      <c r="T2162">
        <v>79</v>
      </c>
      <c r="U2162">
        <v>192</v>
      </c>
      <c r="V2162">
        <v>0</v>
      </c>
      <c r="W2162">
        <v>160</v>
      </c>
    </row>
    <row r="2163" spans="1:25" x14ac:dyDescent="0.25">
      <c r="A2163" s="1">
        <v>41204</v>
      </c>
      <c r="B2163">
        <v>110354</v>
      </c>
      <c r="C2163">
        <v>382713</v>
      </c>
      <c r="H2163">
        <v>150</v>
      </c>
      <c r="I2163">
        <v>251</v>
      </c>
      <c r="J2163">
        <v>0</v>
      </c>
      <c r="K2163">
        <v>30</v>
      </c>
      <c r="N2163">
        <v>100</v>
      </c>
      <c r="O2163">
        <v>250</v>
      </c>
      <c r="P2163">
        <v>60</v>
      </c>
      <c r="Q2163">
        <v>961</v>
      </c>
      <c r="R2163">
        <v>15</v>
      </c>
      <c r="S2163">
        <v>365</v>
      </c>
      <c r="T2163">
        <v>49</v>
      </c>
      <c r="U2163">
        <v>182</v>
      </c>
      <c r="V2163">
        <v>0</v>
      </c>
      <c r="W2163">
        <v>160</v>
      </c>
    </row>
    <row r="2164" spans="1:25" x14ac:dyDescent="0.25">
      <c r="A2164" s="1">
        <v>41205</v>
      </c>
      <c r="B2164">
        <v>179855</v>
      </c>
      <c r="C2164">
        <v>376801</v>
      </c>
      <c r="H2164">
        <v>6</v>
      </c>
      <c r="I2164">
        <v>251</v>
      </c>
      <c r="J2164">
        <v>10</v>
      </c>
      <c r="K2164">
        <v>30</v>
      </c>
      <c r="N2164">
        <v>50</v>
      </c>
      <c r="O2164">
        <v>300</v>
      </c>
      <c r="P2164">
        <v>0</v>
      </c>
      <c r="Q2164">
        <v>961</v>
      </c>
      <c r="R2164">
        <v>5</v>
      </c>
      <c r="S2164">
        <v>362</v>
      </c>
      <c r="T2164">
        <v>117</v>
      </c>
      <c r="U2164">
        <v>172</v>
      </c>
      <c r="V2164">
        <v>0</v>
      </c>
      <c r="W2164">
        <v>160</v>
      </c>
    </row>
    <row r="2165" spans="1:25" x14ac:dyDescent="0.25">
      <c r="A2165" s="1">
        <v>41206</v>
      </c>
      <c r="B2165">
        <v>123100</v>
      </c>
      <c r="C2165">
        <v>366398</v>
      </c>
      <c r="H2165">
        <v>100</v>
      </c>
      <c r="I2165">
        <v>351</v>
      </c>
      <c r="J2165">
        <v>21</v>
      </c>
      <c r="K2165">
        <v>11</v>
      </c>
      <c r="N2165">
        <v>0</v>
      </c>
      <c r="O2165">
        <v>300</v>
      </c>
      <c r="P2165">
        <v>152</v>
      </c>
      <c r="Q2165">
        <v>1011</v>
      </c>
      <c r="R2165">
        <v>151</v>
      </c>
      <c r="S2165">
        <v>462</v>
      </c>
      <c r="T2165">
        <v>52</v>
      </c>
      <c r="U2165">
        <v>163</v>
      </c>
      <c r="V2165">
        <v>0</v>
      </c>
      <c r="W2165">
        <v>160</v>
      </c>
    </row>
    <row r="2166" spans="1:25" x14ac:dyDescent="0.25">
      <c r="A2166" s="1">
        <v>41207</v>
      </c>
      <c r="B2166">
        <v>98465</v>
      </c>
      <c r="C2166">
        <v>368167</v>
      </c>
      <c r="H2166">
        <v>1</v>
      </c>
      <c r="I2166">
        <v>351</v>
      </c>
      <c r="J2166">
        <v>0</v>
      </c>
      <c r="K2166">
        <v>11</v>
      </c>
      <c r="N2166">
        <v>0</v>
      </c>
      <c r="O2166">
        <v>300</v>
      </c>
      <c r="P2166">
        <v>0</v>
      </c>
      <c r="Q2166">
        <v>961</v>
      </c>
      <c r="R2166">
        <v>0</v>
      </c>
      <c r="S2166">
        <v>360</v>
      </c>
      <c r="T2166">
        <v>170</v>
      </c>
      <c r="U2166">
        <v>256</v>
      </c>
      <c r="V2166">
        <v>0</v>
      </c>
      <c r="W2166">
        <v>160</v>
      </c>
    </row>
    <row r="2167" spans="1:25" x14ac:dyDescent="0.25">
      <c r="A2167" s="1">
        <v>41208</v>
      </c>
      <c r="B2167">
        <v>96072</v>
      </c>
      <c r="C2167">
        <v>361488</v>
      </c>
      <c r="H2167">
        <v>1</v>
      </c>
      <c r="I2167">
        <v>351</v>
      </c>
      <c r="J2167">
        <v>0</v>
      </c>
      <c r="K2167">
        <v>11</v>
      </c>
      <c r="N2167">
        <v>0</v>
      </c>
      <c r="O2167">
        <v>300</v>
      </c>
      <c r="P2167">
        <v>0</v>
      </c>
      <c r="Q2167">
        <v>961</v>
      </c>
      <c r="R2167">
        <v>1</v>
      </c>
      <c r="S2167">
        <v>360</v>
      </c>
      <c r="T2167">
        <v>43</v>
      </c>
      <c r="U2167">
        <v>250</v>
      </c>
      <c r="V2167">
        <v>0</v>
      </c>
      <c r="W2167">
        <v>160</v>
      </c>
    </row>
    <row r="2168" spans="1:25" x14ac:dyDescent="0.25">
      <c r="A2168" s="1">
        <v>41213</v>
      </c>
      <c r="B2168">
        <v>151336</v>
      </c>
      <c r="C2168">
        <v>378993</v>
      </c>
      <c r="H2168">
        <v>0</v>
      </c>
      <c r="I2168">
        <v>351</v>
      </c>
      <c r="J2168">
        <v>1</v>
      </c>
      <c r="K2168">
        <v>10</v>
      </c>
      <c r="N2168">
        <v>0</v>
      </c>
      <c r="O2168">
        <v>300</v>
      </c>
      <c r="P2168">
        <v>26</v>
      </c>
      <c r="Q2168">
        <v>961</v>
      </c>
      <c r="R2168">
        <v>0</v>
      </c>
      <c r="S2168">
        <v>360</v>
      </c>
      <c r="T2168">
        <v>42</v>
      </c>
      <c r="U2168">
        <v>258</v>
      </c>
      <c r="V2168">
        <v>0</v>
      </c>
      <c r="W2168">
        <v>160</v>
      </c>
    </row>
    <row r="2169" spans="1:25" x14ac:dyDescent="0.25">
      <c r="A2169" s="1">
        <v>41214</v>
      </c>
      <c r="B2169">
        <v>145192</v>
      </c>
      <c r="C2169">
        <v>379477</v>
      </c>
      <c r="H2169">
        <v>101</v>
      </c>
      <c r="I2169">
        <v>251</v>
      </c>
      <c r="J2169">
        <v>0</v>
      </c>
      <c r="K2169">
        <v>10</v>
      </c>
      <c r="N2169">
        <v>0</v>
      </c>
      <c r="O2169">
        <v>300</v>
      </c>
      <c r="P2169">
        <v>140</v>
      </c>
      <c r="Q2169">
        <v>988</v>
      </c>
      <c r="R2169">
        <v>100</v>
      </c>
      <c r="S2169">
        <v>460</v>
      </c>
      <c r="T2169">
        <v>51</v>
      </c>
      <c r="U2169">
        <v>272</v>
      </c>
      <c r="V2169">
        <v>0</v>
      </c>
      <c r="W2169">
        <v>160</v>
      </c>
    </row>
    <row r="2170" spans="1:25" x14ac:dyDescent="0.25">
      <c r="A2170" s="1">
        <v>41215</v>
      </c>
      <c r="B2170">
        <v>142901</v>
      </c>
      <c r="C2170">
        <v>377862</v>
      </c>
      <c r="H2170">
        <v>0</v>
      </c>
      <c r="I2170">
        <v>251</v>
      </c>
      <c r="J2170">
        <v>0</v>
      </c>
      <c r="K2170">
        <v>10</v>
      </c>
      <c r="N2170">
        <v>0</v>
      </c>
      <c r="O2170">
        <v>300</v>
      </c>
      <c r="P2170">
        <v>163</v>
      </c>
      <c r="Q2170">
        <v>926</v>
      </c>
      <c r="R2170">
        <v>50</v>
      </c>
      <c r="S2170">
        <v>510</v>
      </c>
      <c r="T2170">
        <v>73</v>
      </c>
      <c r="U2170">
        <v>268</v>
      </c>
      <c r="V2170">
        <v>0</v>
      </c>
      <c r="W2170">
        <v>160</v>
      </c>
    </row>
    <row r="2171" spans="1:25" x14ac:dyDescent="0.25">
      <c r="A2171" s="1">
        <v>41218</v>
      </c>
      <c r="B2171">
        <v>102548</v>
      </c>
      <c r="C2171">
        <v>374232</v>
      </c>
      <c r="H2171">
        <v>150</v>
      </c>
      <c r="I2171">
        <v>351</v>
      </c>
      <c r="J2171">
        <v>0</v>
      </c>
      <c r="K2171">
        <v>10</v>
      </c>
      <c r="N2171">
        <v>100</v>
      </c>
      <c r="O2171">
        <v>400</v>
      </c>
      <c r="P2171">
        <v>215</v>
      </c>
      <c r="Q2171">
        <v>723</v>
      </c>
      <c r="R2171">
        <v>0</v>
      </c>
      <c r="S2171">
        <v>510</v>
      </c>
      <c r="T2171">
        <v>17</v>
      </c>
      <c r="U2171">
        <v>271</v>
      </c>
      <c r="V2171">
        <v>0</v>
      </c>
      <c r="W2171">
        <v>160</v>
      </c>
    </row>
    <row r="2172" spans="1:25" x14ac:dyDescent="0.25">
      <c r="A2172" s="1">
        <v>41219</v>
      </c>
      <c r="B2172">
        <v>115033</v>
      </c>
      <c r="C2172">
        <v>384223</v>
      </c>
      <c r="H2172">
        <v>270</v>
      </c>
      <c r="I2172">
        <v>571</v>
      </c>
      <c r="J2172">
        <v>0</v>
      </c>
      <c r="K2172">
        <v>10</v>
      </c>
      <c r="N2172">
        <v>100</v>
      </c>
      <c r="O2172">
        <v>400</v>
      </c>
      <c r="P2172">
        <v>101</v>
      </c>
      <c r="Q2172">
        <v>632</v>
      </c>
      <c r="R2172">
        <v>106</v>
      </c>
      <c r="S2172">
        <v>615</v>
      </c>
      <c r="T2172">
        <v>33</v>
      </c>
      <c r="U2172">
        <v>276</v>
      </c>
      <c r="V2172">
        <v>0</v>
      </c>
      <c r="W2172">
        <v>160</v>
      </c>
    </row>
    <row r="2173" spans="1:25" x14ac:dyDescent="0.25">
      <c r="A2173" s="1">
        <v>41220</v>
      </c>
      <c r="B2173">
        <v>179761</v>
      </c>
      <c r="C2173">
        <v>387418</v>
      </c>
      <c r="H2173">
        <v>401</v>
      </c>
      <c r="I2173">
        <v>671</v>
      </c>
      <c r="J2173">
        <v>0</v>
      </c>
      <c r="K2173">
        <v>10</v>
      </c>
      <c r="N2173">
        <v>50</v>
      </c>
      <c r="O2173">
        <v>350</v>
      </c>
      <c r="P2173">
        <v>14</v>
      </c>
      <c r="Q2173">
        <v>644</v>
      </c>
      <c r="R2173">
        <v>52</v>
      </c>
      <c r="S2173">
        <v>564</v>
      </c>
      <c r="T2173">
        <v>78</v>
      </c>
      <c r="U2173">
        <v>300</v>
      </c>
      <c r="V2173">
        <v>0</v>
      </c>
      <c r="W2173">
        <v>160</v>
      </c>
    </row>
    <row r="2174" spans="1:25" x14ac:dyDescent="0.25">
      <c r="A2174" s="1">
        <v>41221</v>
      </c>
      <c r="B2174">
        <v>140112</v>
      </c>
      <c r="C2174">
        <v>375434</v>
      </c>
      <c r="H2174">
        <v>101</v>
      </c>
      <c r="I2174">
        <v>771</v>
      </c>
      <c r="J2174">
        <v>0</v>
      </c>
      <c r="K2174">
        <v>10</v>
      </c>
      <c r="N2174">
        <v>100</v>
      </c>
      <c r="O2174">
        <v>350</v>
      </c>
      <c r="P2174">
        <v>101</v>
      </c>
      <c r="Q2174">
        <v>643</v>
      </c>
      <c r="R2174">
        <v>100</v>
      </c>
      <c r="S2174">
        <v>464</v>
      </c>
      <c r="T2174">
        <v>90</v>
      </c>
      <c r="U2174">
        <v>270</v>
      </c>
      <c r="V2174">
        <v>0</v>
      </c>
      <c r="W2174">
        <v>160</v>
      </c>
    </row>
    <row r="2175" spans="1:25" x14ac:dyDescent="0.25">
      <c r="A2175" s="1">
        <v>41222</v>
      </c>
      <c r="B2175">
        <v>128566</v>
      </c>
      <c r="C2175">
        <v>375058</v>
      </c>
      <c r="H2175">
        <v>205</v>
      </c>
      <c r="I2175">
        <v>975</v>
      </c>
      <c r="J2175">
        <v>0</v>
      </c>
      <c r="K2175">
        <v>10</v>
      </c>
      <c r="N2175">
        <v>100</v>
      </c>
      <c r="O2175">
        <v>450</v>
      </c>
      <c r="P2175">
        <v>58</v>
      </c>
      <c r="Q2175">
        <v>589</v>
      </c>
      <c r="R2175">
        <v>0</v>
      </c>
      <c r="S2175">
        <v>464</v>
      </c>
      <c r="T2175">
        <v>71</v>
      </c>
      <c r="U2175">
        <v>274</v>
      </c>
      <c r="V2175">
        <v>0</v>
      </c>
      <c r="W2175">
        <v>160</v>
      </c>
    </row>
    <row r="2176" spans="1:25" x14ac:dyDescent="0.25">
      <c r="A2176" s="1">
        <v>41225</v>
      </c>
      <c r="B2176">
        <v>111179</v>
      </c>
      <c r="C2176">
        <v>382027</v>
      </c>
      <c r="H2176">
        <v>840</v>
      </c>
      <c r="I2176">
        <v>1215</v>
      </c>
      <c r="J2176">
        <v>10</v>
      </c>
      <c r="K2176">
        <v>20</v>
      </c>
      <c r="N2176">
        <v>150</v>
      </c>
      <c r="O2176">
        <v>550</v>
      </c>
      <c r="P2176">
        <v>0</v>
      </c>
      <c r="Q2176">
        <v>589</v>
      </c>
      <c r="R2176">
        <v>151</v>
      </c>
      <c r="S2176">
        <v>314</v>
      </c>
      <c r="T2176">
        <v>109</v>
      </c>
      <c r="U2176">
        <v>287</v>
      </c>
      <c r="V2176">
        <v>0</v>
      </c>
      <c r="W2176">
        <v>160</v>
      </c>
    </row>
    <row r="2177" spans="1:23" x14ac:dyDescent="0.25">
      <c r="A2177" s="1">
        <v>41226</v>
      </c>
      <c r="B2177">
        <v>151399</v>
      </c>
      <c r="C2177">
        <v>382416</v>
      </c>
      <c r="H2177">
        <v>220</v>
      </c>
      <c r="I2177">
        <v>1215</v>
      </c>
      <c r="J2177">
        <v>21</v>
      </c>
      <c r="K2177">
        <v>41</v>
      </c>
      <c r="N2177">
        <v>0</v>
      </c>
      <c r="O2177">
        <v>500</v>
      </c>
      <c r="P2177">
        <v>121</v>
      </c>
      <c r="Q2177">
        <v>669</v>
      </c>
      <c r="R2177">
        <v>23</v>
      </c>
      <c r="S2177">
        <v>330</v>
      </c>
      <c r="T2177">
        <v>85</v>
      </c>
      <c r="U2177">
        <v>297</v>
      </c>
      <c r="V2177">
        <v>0</v>
      </c>
      <c r="W2177">
        <v>160</v>
      </c>
    </row>
    <row r="2178" spans="1:23" x14ac:dyDescent="0.25">
      <c r="A2178" s="1">
        <v>41227</v>
      </c>
      <c r="B2178">
        <v>169635</v>
      </c>
      <c r="C2178">
        <v>386048</v>
      </c>
      <c r="H2178">
        <v>251</v>
      </c>
      <c r="I2178">
        <v>1316</v>
      </c>
      <c r="J2178">
        <v>30</v>
      </c>
      <c r="K2178">
        <v>71</v>
      </c>
      <c r="N2178">
        <v>0</v>
      </c>
      <c r="O2178">
        <v>500</v>
      </c>
      <c r="P2178">
        <v>0</v>
      </c>
      <c r="Q2178">
        <v>669</v>
      </c>
      <c r="R2178">
        <v>29</v>
      </c>
      <c r="S2178">
        <v>311</v>
      </c>
      <c r="T2178">
        <v>138</v>
      </c>
      <c r="U2178">
        <v>286</v>
      </c>
      <c r="V2178">
        <v>0</v>
      </c>
      <c r="W2178">
        <v>160</v>
      </c>
    </row>
    <row r="2179" spans="1:23" x14ac:dyDescent="0.25">
      <c r="A2179" s="1">
        <v>41228</v>
      </c>
      <c r="B2179">
        <v>171002</v>
      </c>
      <c r="C2179">
        <v>384723</v>
      </c>
      <c r="H2179">
        <v>302</v>
      </c>
      <c r="I2179">
        <v>1418</v>
      </c>
      <c r="J2179">
        <v>0</v>
      </c>
      <c r="K2179">
        <v>71</v>
      </c>
      <c r="N2179">
        <v>0</v>
      </c>
      <c r="O2179">
        <v>500</v>
      </c>
      <c r="P2179">
        <v>8</v>
      </c>
      <c r="Q2179">
        <v>675</v>
      </c>
      <c r="R2179">
        <v>42</v>
      </c>
      <c r="S2179">
        <v>353</v>
      </c>
      <c r="T2179">
        <v>85</v>
      </c>
      <c r="U2179">
        <v>271</v>
      </c>
      <c r="V2179">
        <v>0</v>
      </c>
      <c r="W2179">
        <v>160</v>
      </c>
    </row>
    <row r="2180" spans="1:23" x14ac:dyDescent="0.25">
      <c r="A2180" s="1">
        <v>41229</v>
      </c>
      <c r="B2180">
        <v>177816</v>
      </c>
      <c r="C2180">
        <v>384448</v>
      </c>
      <c r="H2180">
        <v>400</v>
      </c>
      <c r="I2180">
        <v>1413</v>
      </c>
      <c r="J2180">
        <v>90</v>
      </c>
      <c r="K2180">
        <v>161</v>
      </c>
      <c r="N2180">
        <v>100</v>
      </c>
      <c r="O2180">
        <v>600</v>
      </c>
      <c r="P2180">
        <v>125</v>
      </c>
      <c r="Q2180">
        <v>790</v>
      </c>
      <c r="R2180">
        <v>0</v>
      </c>
      <c r="S2180">
        <v>353</v>
      </c>
      <c r="T2180">
        <v>209</v>
      </c>
      <c r="U2180">
        <v>305</v>
      </c>
      <c r="V2180">
        <v>0</v>
      </c>
      <c r="W2180">
        <v>160</v>
      </c>
    </row>
    <row r="2181" spans="1:23" x14ac:dyDescent="0.25">
      <c r="A2181" s="1">
        <v>41232</v>
      </c>
      <c r="B2181">
        <v>177060</v>
      </c>
      <c r="C2181">
        <v>405466</v>
      </c>
      <c r="H2181">
        <v>313</v>
      </c>
      <c r="I2181">
        <v>1424</v>
      </c>
      <c r="J2181">
        <v>20</v>
      </c>
      <c r="K2181">
        <v>181</v>
      </c>
      <c r="N2181">
        <v>201</v>
      </c>
      <c r="O2181">
        <v>500</v>
      </c>
      <c r="P2181">
        <v>70</v>
      </c>
      <c r="Q2181">
        <v>860</v>
      </c>
      <c r="R2181">
        <v>0</v>
      </c>
      <c r="S2181">
        <v>353</v>
      </c>
      <c r="T2181">
        <v>112</v>
      </c>
      <c r="U2181">
        <v>297</v>
      </c>
      <c r="V2181">
        <v>0</v>
      </c>
      <c r="W2181">
        <v>160</v>
      </c>
    </row>
    <row r="2182" spans="1:23" x14ac:dyDescent="0.25">
      <c r="A2182" s="1">
        <v>41233</v>
      </c>
      <c r="B2182">
        <v>146522</v>
      </c>
      <c r="C2182">
        <v>418381</v>
      </c>
      <c r="H2182">
        <v>251</v>
      </c>
      <c r="I2182">
        <v>1324</v>
      </c>
      <c r="J2182">
        <v>0</v>
      </c>
      <c r="K2182">
        <v>181</v>
      </c>
      <c r="N2182">
        <v>100</v>
      </c>
      <c r="O2182">
        <v>400</v>
      </c>
      <c r="P2182">
        <v>55</v>
      </c>
      <c r="Q2182">
        <v>915</v>
      </c>
      <c r="R2182">
        <v>2</v>
      </c>
      <c r="S2182">
        <v>354</v>
      </c>
      <c r="T2182">
        <v>83</v>
      </c>
      <c r="U2182">
        <v>314</v>
      </c>
      <c r="V2182">
        <v>0</v>
      </c>
      <c r="W2182">
        <v>160</v>
      </c>
    </row>
    <row r="2183" spans="1:23" x14ac:dyDescent="0.25">
      <c r="A2183" s="1">
        <v>41234</v>
      </c>
      <c r="B2183">
        <v>84916</v>
      </c>
      <c r="C2183">
        <v>418964</v>
      </c>
      <c r="H2183">
        <v>150</v>
      </c>
      <c r="I2183">
        <v>1229</v>
      </c>
      <c r="J2183">
        <v>50</v>
      </c>
      <c r="K2183">
        <v>231</v>
      </c>
      <c r="N2183">
        <v>100</v>
      </c>
      <c r="O2183">
        <v>350</v>
      </c>
      <c r="P2183">
        <v>20</v>
      </c>
      <c r="Q2183">
        <v>935</v>
      </c>
      <c r="R2183">
        <v>0</v>
      </c>
      <c r="S2183">
        <v>353</v>
      </c>
      <c r="T2183">
        <v>40</v>
      </c>
      <c r="U2183">
        <v>317</v>
      </c>
      <c r="V2183">
        <v>0</v>
      </c>
      <c r="W2183">
        <v>160</v>
      </c>
    </row>
    <row r="2184" spans="1:23" x14ac:dyDescent="0.25">
      <c r="A2184" s="1">
        <v>41236</v>
      </c>
      <c r="B2184">
        <v>71531</v>
      </c>
      <c r="C2184">
        <v>382639</v>
      </c>
      <c r="H2184">
        <v>0</v>
      </c>
      <c r="I2184">
        <v>359</v>
      </c>
      <c r="J2184">
        <v>0</v>
      </c>
      <c r="K2184">
        <v>200</v>
      </c>
      <c r="N2184">
        <v>51</v>
      </c>
      <c r="O2184">
        <v>251</v>
      </c>
      <c r="P2184">
        <v>0</v>
      </c>
      <c r="Q2184">
        <v>477</v>
      </c>
      <c r="R2184">
        <v>0</v>
      </c>
      <c r="S2184">
        <v>244</v>
      </c>
      <c r="T2184">
        <v>27</v>
      </c>
      <c r="U2184">
        <v>246</v>
      </c>
      <c r="V2184">
        <v>0</v>
      </c>
      <c r="W2184">
        <v>160</v>
      </c>
    </row>
    <row r="2185" spans="1:23" x14ac:dyDescent="0.25">
      <c r="A2185" s="1">
        <v>41239</v>
      </c>
      <c r="B2185">
        <v>102100</v>
      </c>
      <c r="C2185">
        <v>380091</v>
      </c>
      <c r="H2185">
        <v>1</v>
      </c>
      <c r="I2185">
        <v>360</v>
      </c>
      <c r="J2185">
        <v>0</v>
      </c>
      <c r="K2185">
        <v>200</v>
      </c>
      <c r="N2185">
        <v>0</v>
      </c>
      <c r="O2185">
        <v>251</v>
      </c>
      <c r="P2185">
        <v>36</v>
      </c>
      <c r="Q2185">
        <v>513</v>
      </c>
      <c r="R2185">
        <v>0</v>
      </c>
      <c r="S2185">
        <v>244</v>
      </c>
      <c r="T2185">
        <v>85</v>
      </c>
      <c r="U2185">
        <v>263</v>
      </c>
      <c r="V2185">
        <v>0</v>
      </c>
      <c r="W2185">
        <v>160</v>
      </c>
    </row>
    <row r="2186" spans="1:23" x14ac:dyDescent="0.25">
      <c r="A2186" s="1">
        <v>41240</v>
      </c>
      <c r="B2186">
        <v>100778</v>
      </c>
      <c r="C2186">
        <v>375098</v>
      </c>
      <c r="H2186">
        <v>102</v>
      </c>
      <c r="I2186">
        <v>262</v>
      </c>
      <c r="J2186">
        <v>20</v>
      </c>
      <c r="K2186">
        <v>220</v>
      </c>
      <c r="N2186">
        <v>0</v>
      </c>
      <c r="O2186">
        <v>251</v>
      </c>
      <c r="P2186">
        <v>0</v>
      </c>
      <c r="Q2186">
        <v>513</v>
      </c>
      <c r="R2186">
        <v>0</v>
      </c>
      <c r="S2186">
        <v>244</v>
      </c>
      <c r="T2186">
        <v>88</v>
      </c>
      <c r="U2186">
        <v>269</v>
      </c>
      <c r="V2186">
        <v>0</v>
      </c>
      <c r="W2186">
        <v>160</v>
      </c>
    </row>
    <row r="2187" spans="1:23" x14ac:dyDescent="0.25">
      <c r="A2187" s="1">
        <v>41241</v>
      </c>
      <c r="B2187">
        <v>120503</v>
      </c>
      <c r="C2187">
        <v>374445</v>
      </c>
      <c r="H2187">
        <v>301</v>
      </c>
      <c r="I2187">
        <v>363</v>
      </c>
      <c r="J2187">
        <v>30</v>
      </c>
      <c r="K2187">
        <v>190</v>
      </c>
      <c r="N2187">
        <v>0</v>
      </c>
      <c r="O2187">
        <v>251</v>
      </c>
      <c r="P2187">
        <v>31</v>
      </c>
      <c r="Q2187">
        <v>483</v>
      </c>
      <c r="R2187">
        <v>5</v>
      </c>
      <c r="S2187">
        <v>249</v>
      </c>
      <c r="T2187">
        <v>74</v>
      </c>
      <c r="U2187">
        <v>269</v>
      </c>
      <c r="V2187">
        <v>0</v>
      </c>
      <c r="W2187">
        <v>160</v>
      </c>
    </row>
    <row r="2188" spans="1:23" x14ac:dyDescent="0.25">
      <c r="A2188" s="1">
        <v>41242</v>
      </c>
      <c r="B2188">
        <v>89029</v>
      </c>
      <c r="C2188">
        <v>375582</v>
      </c>
      <c r="H2188">
        <v>151</v>
      </c>
      <c r="I2188">
        <v>214</v>
      </c>
      <c r="J2188">
        <v>0</v>
      </c>
      <c r="K2188">
        <v>190</v>
      </c>
      <c r="N2188">
        <v>0</v>
      </c>
      <c r="O2188">
        <v>251</v>
      </c>
      <c r="P2188">
        <v>245</v>
      </c>
      <c r="Q2188">
        <v>638</v>
      </c>
      <c r="R2188">
        <v>100</v>
      </c>
      <c r="S2188">
        <v>343</v>
      </c>
      <c r="T2188">
        <v>41</v>
      </c>
      <c r="U2188">
        <v>283</v>
      </c>
      <c r="V2188">
        <v>0</v>
      </c>
      <c r="W2188">
        <v>160</v>
      </c>
    </row>
    <row r="2189" spans="1:23" x14ac:dyDescent="0.25">
      <c r="A2189" s="1">
        <v>41243</v>
      </c>
      <c r="B2189">
        <v>106563</v>
      </c>
      <c r="C2189">
        <v>385333</v>
      </c>
      <c r="H2189">
        <v>4</v>
      </c>
      <c r="I2189">
        <v>218</v>
      </c>
      <c r="J2189">
        <v>20</v>
      </c>
      <c r="K2189">
        <v>170</v>
      </c>
      <c r="N2189">
        <v>50</v>
      </c>
      <c r="O2189">
        <v>201</v>
      </c>
      <c r="P2189">
        <v>0</v>
      </c>
      <c r="Q2189">
        <v>638</v>
      </c>
      <c r="R2189">
        <v>0</v>
      </c>
      <c r="S2189">
        <v>343</v>
      </c>
      <c r="T2189">
        <v>70</v>
      </c>
      <c r="U2189">
        <v>300</v>
      </c>
      <c r="V2189">
        <v>0</v>
      </c>
      <c r="W2189">
        <v>160</v>
      </c>
    </row>
    <row r="2190" spans="1:23" x14ac:dyDescent="0.25">
      <c r="A2190" s="1">
        <v>41246</v>
      </c>
      <c r="B2190">
        <v>102138</v>
      </c>
      <c r="C2190">
        <v>388914</v>
      </c>
      <c r="H2190">
        <v>100</v>
      </c>
      <c r="I2190">
        <v>218</v>
      </c>
      <c r="J2190">
        <v>40</v>
      </c>
      <c r="K2190">
        <v>130</v>
      </c>
      <c r="N2190">
        <v>150</v>
      </c>
      <c r="O2190">
        <v>151</v>
      </c>
      <c r="P2190">
        <v>0</v>
      </c>
      <c r="Q2190">
        <v>638</v>
      </c>
      <c r="R2190">
        <v>0</v>
      </c>
      <c r="S2190">
        <v>343</v>
      </c>
      <c r="T2190">
        <v>30</v>
      </c>
      <c r="U2190">
        <v>299</v>
      </c>
      <c r="V2190">
        <v>0</v>
      </c>
      <c r="W2190">
        <v>160</v>
      </c>
    </row>
    <row r="2191" spans="1:23" x14ac:dyDescent="0.25">
      <c r="A2191" s="1">
        <v>41247</v>
      </c>
      <c r="B2191">
        <v>105839</v>
      </c>
      <c r="C2191">
        <v>396131</v>
      </c>
      <c r="H2191">
        <v>54</v>
      </c>
      <c r="I2191">
        <v>272</v>
      </c>
      <c r="J2191">
        <v>0</v>
      </c>
      <c r="K2191">
        <v>130</v>
      </c>
      <c r="N2191">
        <v>150</v>
      </c>
      <c r="O2191">
        <v>301</v>
      </c>
      <c r="P2191">
        <v>100</v>
      </c>
      <c r="Q2191">
        <v>688</v>
      </c>
      <c r="R2191">
        <v>0</v>
      </c>
      <c r="S2191">
        <v>343</v>
      </c>
      <c r="T2191">
        <v>72</v>
      </c>
      <c r="U2191">
        <v>306</v>
      </c>
      <c r="V2191">
        <v>0</v>
      </c>
      <c r="W2191">
        <v>160</v>
      </c>
    </row>
    <row r="2192" spans="1:23" x14ac:dyDescent="0.25">
      <c r="A2192" s="1">
        <v>41248</v>
      </c>
      <c r="B2192">
        <v>110565</v>
      </c>
      <c r="C2192">
        <v>389859</v>
      </c>
      <c r="H2192">
        <v>250</v>
      </c>
      <c r="I2192">
        <v>222</v>
      </c>
      <c r="J2192">
        <v>0</v>
      </c>
      <c r="K2192">
        <v>130</v>
      </c>
      <c r="N2192">
        <v>100</v>
      </c>
      <c r="O2192">
        <v>301</v>
      </c>
      <c r="P2192">
        <v>51</v>
      </c>
      <c r="Q2192">
        <v>688</v>
      </c>
      <c r="R2192">
        <v>0</v>
      </c>
      <c r="S2192">
        <v>343</v>
      </c>
      <c r="T2192">
        <v>102</v>
      </c>
      <c r="U2192">
        <v>288</v>
      </c>
      <c r="V2192">
        <v>0</v>
      </c>
      <c r="W2192">
        <v>160</v>
      </c>
    </row>
    <row r="2193" spans="1:23" x14ac:dyDescent="0.25">
      <c r="A2193" s="1">
        <v>41249</v>
      </c>
      <c r="B2193">
        <v>87693</v>
      </c>
      <c r="C2193">
        <v>390234</v>
      </c>
      <c r="H2193">
        <v>50</v>
      </c>
      <c r="I2193">
        <v>272</v>
      </c>
      <c r="J2193">
        <v>80</v>
      </c>
      <c r="K2193">
        <v>50</v>
      </c>
      <c r="N2193">
        <v>0</v>
      </c>
      <c r="O2193">
        <v>301</v>
      </c>
      <c r="P2193">
        <v>0</v>
      </c>
      <c r="Q2193">
        <v>688</v>
      </c>
      <c r="R2193">
        <v>0</v>
      </c>
      <c r="S2193">
        <v>343</v>
      </c>
      <c r="T2193">
        <v>78</v>
      </c>
      <c r="U2193">
        <v>229</v>
      </c>
      <c r="V2193">
        <v>0</v>
      </c>
      <c r="W2193">
        <v>160</v>
      </c>
    </row>
    <row r="2194" spans="1:23" x14ac:dyDescent="0.25">
      <c r="A2194" s="1">
        <v>41250</v>
      </c>
      <c r="B2194">
        <v>111107</v>
      </c>
      <c r="C2194">
        <v>395593</v>
      </c>
      <c r="H2194">
        <v>4</v>
      </c>
      <c r="I2194">
        <v>276</v>
      </c>
      <c r="J2194">
        <v>70</v>
      </c>
      <c r="K2194">
        <v>40</v>
      </c>
      <c r="N2194">
        <v>54</v>
      </c>
      <c r="O2194">
        <v>351</v>
      </c>
      <c r="P2194">
        <v>2</v>
      </c>
      <c r="Q2194">
        <v>688</v>
      </c>
      <c r="R2194">
        <v>0</v>
      </c>
      <c r="S2194">
        <v>343</v>
      </c>
      <c r="T2194">
        <v>12</v>
      </c>
      <c r="U2194">
        <v>233</v>
      </c>
      <c r="V2194">
        <v>0</v>
      </c>
      <c r="W2194">
        <v>160</v>
      </c>
    </row>
    <row r="2195" spans="1:23" x14ac:dyDescent="0.25">
      <c r="A2195" s="1">
        <v>41253</v>
      </c>
      <c r="B2195">
        <v>78175</v>
      </c>
      <c r="C2195">
        <v>397625</v>
      </c>
      <c r="D2195">
        <v>845</v>
      </c>
      <c r="E2195">
        <v>845</v>
      </c>
      <c r="H2195">
        <v>0</v>
      </c>
      <c r="I2195">
        <v>276</v>
      </c>
      <c r="J2195">
        <v>20</v>
      </c>
      <c r="K2195">
        <v>30</v>
      </c>
      <c r="N2195">
        <v>50</v>
      </c>
      <c r="O2195">
        <v>401</v>
      </c>
      <c r="P2195">
        <v>0</v>
      </c>
      <c r="Q2195">
        <v>688</v>
      </c>
      <c r="R2195">
        <v>2</v>
      </c>
      <c r="S2195">
        <v>344</v>
      </c>
      <c r="T2195">
        <v>53</v>
      </c>
      <c r="U2195">
        <v>240</v>
      </c>
      <c r="V2195">
        <v>0</v>
      </c>
      <c r="W2195">
        <v>160</v>
      </c>
    </row>
    <row r="2196" spans="1:23" x14ac:dyDescent="0.25">
      <c r="A2196" s="1">
        <v>41254</v>
      </c>
      <c r="B2196">
        <v>119021</v>
      </c>
      <c r="C2196">
        <v>409743</v>
      </c>
      <c r="D2196">
        <v>2215</v>
      </c>
      <c r="E2196">
        <v>3060</v>
      </c>
      <c r="H2196">
        <v>52</v>
      </c>
      <c r="I2196">
        <v>224</v>
      </c>
      <c r="J2196">
        <v>20</v>
      </c>
      <c r="K2196">
        <v>30</v>
      </c>
      <c r="N2196">
        <v>100</v>
      </c>
      <c r="O2196">
        <v>451</v>
      </c>
      <c r="P2196">
        <v>101</v>
      </c>
      <c r="Q2196">
        <v>588</v>
      </c>
      <c r="R2196">
        <v>0</v>
      </c>
      <c r="S2196">
        <v>343</v>
      </c>
      <c r="T2196">
        <v>62</v>
      </c>
      <c r="U2196">
        <v>235</v>
      </c>
      <c r="V2196">
        <v>0</v>
      </c>
      <c r="W2196">
        <v>160</v>
      </c>
    </row>
    <row r="2197" spans="1:23" x14ac:dyDescent="0.25">
      <c r="A2197" s="1">
        <v>41255</v>
      </c>
      <c r="B2197">
        <v>115143</v>
      </c>
      <c r="C2197">
        <v>403696</v>
      </c>
      <c r="D2197">
        <v>0</v>
      </c>
      <c r="E2197">
        <v>3060</v>
      </c>
      <c r="H2197">
        <v>13</v>
      </c>
      <c r="I2197">
        <v>235</v>
      </c>
      <c r="J2197">
        <v>31</v>
      </c>
      <c r="K2197">
        <v>21</v>
      </c>
      <c r="N2197">
        <v>100</v>
      </c>
      <c r="O2197">
        <v>301</v>
      </c>
      <c r="P2197">
        <v>0</v>
      </c>
      <c r="Q2197">
        <v>588</v>
      </c>
      <c r="R2197">
        <v>0</v>
      </c>
      <c r="S2197">
        <v>343</v>
      </c>
      <c r="T2197">
        <v>33</v>
      </c>
      <c r="U2197">
        <v>234</v>
      </c>
      <c r="V2197">
        <v>0</v>
      </c>
      <c r="W2197">
        <v>160</v>
      </c>
    </row>
    <row r="2198" spans="1:23" x14ac:dyDescent="0.25">
      <c r="A2198" s="1">
        <v>41256</v>
      </c>
      <c r="B2198">
        <v>113395</v>
      </c>
      <c r="C2198">
        <v>406388</v>
      </c>
      <c r="D2198">
        <v>1740</v>
      </c>
      <c r="E2198">
        <v>61060</v>
      </c>
      <c r="H2198">
        <v>0</v>
      </c>
      <c r="I2198">
        <v>235</v>
      </c>
      <c r="J2198">
        <v>30</v>
      </c>
      <c r="K2198">
        <v>21</v>
      </c>
      <c r="N2198">
        <v>100</v>
      </c>
      <c r="O2198">
        <v>401</v>
      </c>
      <c r="P2198">
        <v>60</v>
      </c>
      <c r="Q2198">
        <v>648</v>
      </c>
      <c r="R2198">
        <v>50</v>
      </c>
      <c r="S2198">
        <v>293</v>
      </c>
      <c r="T2198">
        <v>76</v>
      </c>
      <c r="U2198">
        <v>217</v>
      </c>
      <c r="V2198">
        <v>0</v>
      </c>
      <c r="W2198">
        <v>160</v>
      </c>
    </row>
    <row r="2199" spans="1:23" x14ac:dyDescent="0.25">
      <c r="A2199" s="1">
        <v>41257</v>
      </c>
      <c r="B2199">
        <v>133062</v>
      </c>
      <c r="C2199">
        <v>405186</v>
      </c>
      <c r="D2199">
        <v>378</v>
      </c>
      <c r="E2199">
        <v>4800</v>
      </c>
      <c r="H2199">
        <v>0</v>
      </c>
      <c r="I2199">
        <v>235</v>
      </c>
      <c r="J2199">
        <v>20</v>
      </c>
      <c r="K2199">
        <v>21</v>
      </c>
      <c r="N2199">
        <v>50</v>
      </c>
      <c r="O2199">
        <v>451</v>
      </c>
      <c r="P2199">
        <v>5</v>
      </c>
      <c r="Q2199">
        <v>653</v>
      </c>
      <c r="R2199">
        <v>6</v>
      </c>
      <c r="S2199">
        <v>299</v>
      </c>
      <c r="T2199">
        <v>96</v>
      </c>
      <c r="U2199">
        <v>191</v>
      </c>
      <c r="V2199">
        <v>0</v>
      </c>
      <c r="W2199">
        <v>160</v>
      </c>
    </row>
    <row r="2200" spans="1:23" x14ac:dyDescent="0.25">
      <c r="A2200" s="1">
        <v>41260</v>
      </c>
      <c r="B2200">
        <v>143047</v>
      </c>
      <c r="C2200">
        <v>398909</v>
      </c>
      <c r="D2200">
        <v>0</v>
      </c>
      <c r="E2200">
        <v>4800</v>
      </c>
      <c r="H2200">
        <v>0</v>
      </c>
      <c r="I2200">
        <v>235</v>
      </c>
      <c r="J2200">
        <v>1</v>
      </c>
      <c r="K2200">
        <v>12</v>
      </c>
      <c r="N2200">
        <v>0</v>
      </c>
      <c r="O2200">
        <v>451</v>
      </c>
      <c r="P2200">
        <v>100</v>
      </c>
      <c r="Q2200">
        <v>753</v>
      </c>
      <c r="R2200">
        <v>0</v>
      </c>
      <c r="S2200">
        <v>299</v>
      </c>
      <c r="T2200">
        <v>83</v>
      </c>
      <c r="U2200">
        <v>198</v>
      </c>
      <c r="V2200">
        <v>0</v>
      </c>
      <c r="W2200">
        <v>160</v>
      </c>
    </row>
    <row r="2201" spans="1:23" x14ac:dyDescent="0.25">
      <c r="A2201" s="1">
        <v>41261</v>
      </c>
      <c r="B2201">
        <v>166651</v>
      </c>
      <c r="C2201">
        <v>398243</v>
      </c>
      <c r="D2201">
        <v>0</v>
      </c>
      <c r="E2201">
        <v>4800</v>
      </c>
      <c r="H2201">
        <v>7</v>
      </c>
      <c r="I2201">
        <v>230</v>
      </c>
      <c r="J2201">
        <v>1</v>
      </c>
      <c r="K2201">
        <v>12</v>
      </c>
      <c r="N2201">
        <v>50</v>
      </c>
      <c r="O2201">
        <v>401</v>
      </c>
      <c r="P2201">
        <v>200</v>
      </c>
      <c r="Q2201">
        <v>630</v>
      </c>
      <c r="R2201">
        <v>53</v>
      </c>
      <c r="S2201">
        <v>251</v>
      </c>
      <c r="T2201">
        <v>63</v>
      </c>
      <c r="U2201">
        <v>195</v>
      </c>
      <c r="V2201">
        <v>0</v>
      </c>
      <c r="W2201">
        <v>160</v>
      </c>
    </row>
    <row r="2202" spans="1:23" x14ac:dyDescent="0.25">
      <c r="A2202" s="1">
        <v>41262</v>
      </c>
      <c r="B2202">
        <v>130949</v>
      </c>
      <c r="C2202">
        <v>387587</v>
      </c>
      <c r="D2202">
        <v>884</v>
      </c>
      <c r="E2202">
        <v>5535</v>
      </c>
      <c r="H2202">
        <v>2</v>
      </c>
      <c r="I2202">
        <v>232</v>
      </c>
      <c r="J2202">
        <v>12</v>
      </c>
      <c r="K2202">
        <v>3</v>
      </c>
      <c r="N2202">
        <v>50</v>
      </c>
      <c r="O2202">
        <v>351</v>
      </c>
      <c r="P2202">
        <v>10</v>
      </c>
      <c r="Q2202">
        <v>640</v>
      </c>
      <c r="R2202">
        <v>57</v>
      </c>
      <c r="S2202">
        <v>307</v>
      </c>
      <c r="T2202">
        <v>46</v>
      </c>
      <c r="U2202">
        <v>194</v>
      </c>
      <c r="V2202">
        <v>0</v>
      </c>
      <c r="W2202">
        <v>160</v>
      </c>
    </row>
    <row r="2203" spans="1:23" x14ac:dyDescent="0.25">
      <c r="A2203" s="1">
        <v>41263</v>
      </c>
      <c r="B2203">
        <v>120438</v>
      </c>
      <c r="C2203">
        <v>349583</v>
      </c>
      <c r="D2203">
        <v>0</v>
      </c>
      <c r="E2203">
        <v>5535</v>
      </c>
      <c r="H2203">
        <v>2</v>
      </c>
      <c r="I2203">
        <v>230</v>
      </c>
      <c r="J2203">
        <v>0</v>
      </c>
      <c r="K2203">
        <v>3</v>
      </c>
      <c r="N2203">
        <v>0</v>
      </c>
      <c r="O2203">
        <v>350</v>
      </c>
      <c r="P2203">
        <v>50</v>
      </c>
      <c r="Q2203">
        <v>490</v>
      </c>
      <c r="R2203">
        <v>0</v>
      </c>
      <c r="S2203">
        <v>159</v>
      </c>
      <c r="T2203">
        <v>33</v>
      </c>
      <c r="U2203">
        <v>112</v>
      </c>
      <c r="V2203">
        <v>0</v>
      </c>
      <c r="W2203">
        <v>160</v>
      </c>
    </row>
    <row r="2204" spans="1:23" x14ac:dyDescent="0.25">
      <c r="A2204" s="1">
        <v>41264</v>
      </c>
      <c r="B2204">
        <v>159298</v>
      </c>
      <c r="C2204">
        <v>340846</v>
      </c>
      <c r="D2204">
        <v>0</v>
      </c>
      <c r="E2204">
        <v>5535</v>
      </c>
      <c r="H2204">
        <v>50</v>
      </c>
      <c r="I2204">
        <v>280</v>
      </c>
      <c r="J2204">
        <v>0</v>
      </c>
      <c r="K2204">
        <v>3</v>
      </c>
      <c r="N2204">
        <v>50</v>
      </c>
      <c r="O2204">
        <v>400</v>
      </c>
      <c r="P2204">
        <v>0</v>
      </c>
      <c r="Q2204">
        <v>490</v>
      </c>
      <c r="R2204">
        <v>1</v>
      </c>
      <c r="S2204">
        <v>158</v>
      </c>
      <c r="T2204">
        <v>56</v>
      </c>
      <c r="U2204">
        <v>107</v>
      </c>
      <c r="V2204">
        <v>0</v>
      </c>
      <c r="W2204">
        <v>160</v>
      </c>
    </row>
    <row r="2205" spans="1:23" x14ac:dyDescent="0.25">
      <c r="A2205" s="1">
        <v>41267</v>
      </c>
      <c r="B2205">
        <v>53349</v>
      </c>
      <c r="C2205">
        <v>330194</v>
      </c>
      <c r="D2205">
        <v>0</v>
      </c>
      <c r="E2205">
        <v>5535</v>
      </c>
      <c r="H2205">
        <v>0</v>
      </c>
      <c r="I2205">
        <v>280</v>
      </c>
      <c r="J2205">
        <v>0</v>
      </c>
      <c r="K2205">
        <v>3</v>
      </c>
      <c r="N2205">
        <v>2</v>
      </c>
      <c r="O2205">
        <v>401</v>
      </c>
      <c r="P2205">
        <v>7</v>
      </c>
      <c r="Q2205">
        <v>496</v>
      </c>
      <c r="R2205">
        <v>0</v>
      </c>
      <c r="S2205">
        <v>158</v>
      </c>
      <c r="T2205">
        <v>27</v>
      </c>
      <c r="U2205">
        <v>107</v>
      </c>
      <c r="V2205">
        <v>0</v>
      </c>
      <c r="W2205">
        <v>160</v>
      </c>
    </row>
    <row r="2206" spans="1:23" x14ac:dyDescent="0.25">
      <c r="A2206" s="1">
        <v>41269</v>
      </c>
      <c r="B2206">
        <v>85134</v>
      </c>
      <c r="C2206">
        <v>326237</v>
      </c>
      <c r="D2206">
        <v>0</v>
      </c>
      <c r="E2206">
        <v>5535</v>
      </c>
      <c r="H2206">
        <v>1</v>
      </c>
      <c r="I2206">
        <v>281</v>
      </c>
      <c r="J2206">
        <v>0</v>
      </c>
      <c r="K2206">
        <v>3</v>
      </c>
      <c r="N2206">
        <v>0</v>
      </c>
      <c r="O2206">
        <v>400</v>
      </c>
      <c r="P2206">
        <v>1</v>
      </c>
      <c r="Q2206">
        <v>497</v>
      </c>
      <c r="R2206">
        <v>0</v>
      </c>
      <c r="S2206">
        <v>158</v>
      </c>
      <c r="T2206">
        <v>41</v>
      </c>
      <c r="U2206">
        <v>124</v>
      </c>
      <c r="V2206">
        <v>0</v>
      </c>
      <c r="W2206">
        <v>160</v>
      </c>
    </row>
    <row r="2207" spans="1:23" x14ac:dyDescent="0.25">
      <c r="A2207" s="1">
        <v>41270</v>
      </c>
      <c r="B2207">
        <v>148376</v>
      </c>
      <c r="C2207">
        <v>318768</v>
      </c>
      <c r="D2207">
        <v>0</v>
      </c>
      <c r="E2207">
        <v>5650</v>
      </c>
      <c r="H2207">
        <v>54</v>
      </c>
      <c r="I2207">
        <v>330</v>
      </c>
      <c r="J2207">
        <v>1</v>
      </c>
      <c r="K2207">
        <v>2</v>
      </c>
      <c r="N2207">
        <v>0</v>
      </c>
      <c r="O2207">
        <v>400</v>
      </c>
      <c r="P2207">
        <v>9</v>
      </c>
      <c r="Q2207">
        <v>501</v>
      </c>
      <c r="R2207">
        <v>4</v>
      </c>
      <c r="S2207">
        <v>158</v>
      </c>
      <c r="T2207">
        <v>64</v>
      </c>
      <c r="U2207">
        <v>143</v>
      </c>
      <c r="V2207">
        <v>0</v>
      </c>
      <c r="W2207">
        <v>160</v>
      </c>
    </row>
    <row r="2208" spans="1:23" x14ac:dyDescent="0.25">
      <c r="A2208" s="1">
        <v>41271</v>
      </c>
      <c r="B2208">
        <v>139438</v>
      </c>
      <c r="C2208">
        <v>319922</v>
      </c>
      <c r="D2208">
        <v>488</v>
      </c>
      <c r="E2208">
        <v>6023</v>
      </c>
      <c r="H2208">
        <v>101</v>
      </c>
      <c r="I2208">
        <v>431</v>
      </c>
      <c r="J2208">
        <v>0</v>
      </c>
      <c r="K2208">
        <v>2</v>
      </c>
      <c r="N2208">
        <v>100</v>
      </c>
      <c r="O2208">
        <v>500</v>
      </c>
      <c r="P2208">
        <v>0</v>
      </c>
      <c r="Q2208">
        <v>501</v>
      </c>
      <c r="R2208">
        <v>0</v>
      </c>
      <c r="S2208">
        <v>158</v>
      </c>
      <c r="T2208">
        <v>51</v>
      </c>
      <c r="U2208">
        <v>166</v>
      </c>
      <c r="V2208">
        <v>0</v>
      </c>
      <c r="W2208">
        <v>160</v>
      </c>
    </row>
    <row r="2209" spans="1:23" x14ac:dyDescent="0.25">
      <c r="A2209" s="1">
        <v>41274</v>
      </c>
      <c r="B2209">
        <v>212800</v>
      </c>
      <c r="C2209">
        <v>326066</v>
      </c>
      <c r="D2209">
        <v>0</v>
      </c>
      <c r="E2209">
        <v>6023</v>
      </c>
      <c r="H2209">
        <v>52</v>
      </c>
      <c r="I2209">
        <v>381</v>
      </c>
      <c r="J2209">
        <v>2</v>
      </c>
      <c r="K2209">
        <v>2</v>
      </c>
      <c r="N2209">
        <v>51</v>
      </c>
      <c r="O2209">
        <v>451</v>
      </c>
      <c r="P2209">
        <v>1</v>
      </c>
      <c r="Q2209">
        <v>502</v>
      </c>
      <c r="R2209">
        <v>0</v>
      </c>
      <c r="S2209">
        <v>158</v>
      </c>
      <c r="T2209">
        <v>78</v>
      </c>
      <c r="U2209">
        <v>150</v>
      </c>
      <c r="V2209">
        <v>0</v>
      </c>
      <c r="W2209">
        <v>160</v>
      </c>
    </row>
    <row r="2210" spans="1:23" x14ac:dyDescent="0.25">
      <c r="A2210" s="1">
        <v>41276</v>
      </c>
      <c r="B2210">
        <v>221323</v>
      </c>
      <c r="C2210">
        <v>343703</v>
      </c>
      <c r="D2210">
        <v>5387</v>
      </c>
      <c r="E2210">
        <v>10367</v>
      </c>
      <c r="H2210">
        <v>50</v>
      </c>
      <c r="I2210">
        <v>331</v>
      </c>
      <c r="J2210">
        <v>0</v>
      </c>
      <c r="K2210">
        <v>0</v>
      </c>
      <c r="N2210">
        <v>50</v>
      </c>
      <c r="O2210">
        <v>401</v>
      </c>
      <c r="P2210">
        <v>0</v>
      </c>
      <c r="Q2210">
        <v>502</v>
      </c>
      <c r="R2210">
        <v>0</v>
      </c>
      <c r="S2210">
        <v>158</v>
      </c>
      <c r="T2210">
        <v>141</v>
      </c>
      <c r="U2210">
        <v>182</v>
      </c>
      <c r="V2210">
        <v>0</v>
      </c>
      <c r="W2210">
        <v>160</v>
      </c>
    </row>
    <row r="2211" spans="1:23" x14ac:dyDescent="0.25">
      <c r="A2211" s="1">
        <v>41277</v>
      </c>
      <c r="B2211">
        <v>148940</v>
      </c>
      <c r="C2211">
        <v>359025</v>
      </c>
      <c r="D2211">
        <v>0</v>
      </c>
      <c r="E2211">
        <v>10367</v>
      </c>
      <c r="H2211">
        <v>0</v>
      </c>
      <c r="I2211">
        <v>331</v>
      </c>
      <c r="J2211">
        <v>20</v>
      </c>
      <c r="K2211">
        <v>10</v>
      </c>
      <c r="N2211">
        <v>0</v>
      </c>
      <c r="O2211">
        <v>401</v>
      </c>
      <c r="P2211">
        <v>29</v>
      </c>
      <c r="Q2211">
        <v>483</v>
      </c>
      <c r="R2211">
        <v>2</v>
      </c>
      <c r="S2211">
        <v>160</v>
      </c>
      <c r="T2211">
        <v>82</v>
      </c>
      <c r="U2211">
        <v>206</v>
      </c>
      <c r="V2211">
        <v>0</v>
      </c>
      <c r="W2211">
        <v>160</v>
      </c>
    </row>
    <row r="2212" spans="1:23" x14ac:dyDescent="0.25">
      <c r="A2212" s="1">
        <v>41278</v>
      </c>
      <c r="B2212">
        <v>140344</v>
      </c>
      <c r="C2212">
        <v>371670</v>
      </c>
      <c r="D2212">
        <v>455</v>
      </c>
      <c r="E2212">
        <v>10822</v>
      </c>
      <c r="H2212">
        <v>101</v>
      </c>
      <c r="I2212">
        <v>431</v>
      </c>
      <c r="J2212">
        <v>0</v>
      </c>
      <c r="K2212">
        <v>0</v>
      </c>
      <c r="N2212">
        <v>0</v>
      </c>
      <c r="O2212">
        <v>401</v>
      </c>
      <c r="P2212">
        <v>1</v>
      </c>
      <c r="Q2212">
        <v>484</v>
      </c>
      <c r="R2212">
        <v>0</v>
      </c>
      <c r="S2212">
        <v>160</v>
      </c>
      <c r="T2212">
        <v>141</v>
      </c>
      <c r="U2212">
        <v>256</v>
      </c>
      <c r="V2212">
        <v>0</v>
      </c>
      <c r="W2212">
        <v>160</v>
      </c>
    </row>
    <row r="2213" spans="1:23" x14ac:dyDescent="0.25">
      <c r="A2213" s="1">
        <v>41281</v>
      </c>
      <c r="B2213">
        <v>123016</v>
      </c>
      <c r="C2213">
        <v>386170</v>
      </c>
      <c r="D2213">
        <v>1600</v>
      </c>
      <c r="E2213">
        <v>12422</v>
      </c>
      <c r="H2213">
        <v>2</v>
      </c>
      <c r="I2213">
        <v>429</v>
      </c>
      <c r="J2213">
        <v>0</v>
      </c>
      <c r="K2213">
        <v>0</v>
      </c>
      <c r="N2213">
        <v>0</v>
      </c>
      <c r="O2213">
        <v>401</v>
      </c>
      <c r="P2213">
        <v>0</v>
      </c>
      <c r="Q2213">
        <v>484</v>
      </c>
      <c r="R2213">
        <v>5</v>
      </c>
      <c r="S2213">
        <v>165</v>
      </c>
      <c r="T2213">
        <v>245</v>
      </c>
      <c r="U2213">
        <v>331</v>
      </c>
      <c r="V2213">
        <v>0</v>
      </c>
      <c r="W2213">
        <v>160</v>
      </c>
    </row>
    <row r="2214" spans="1:23" x14ac:dyDescent="0.25">
      <c r="A2214" s="1">
        <v>41282</v>
      </c>
      <c r="B2214">
        <v>151857</v>
      </c>
      <c r="C2214">
        <v>410526</v>
      </c>
      <c r="D2214">
        <v>500</v>
      </c>
      <c r="E2214">
        <v>12922</v>
      </c>
      <c r="H2214">
        <v>60</v>
      </c>
      <c r="I2214">
        <v>479</v>
      </c>
      <c r="J2214">
        <v>1</v>
      </c>
      <c r="K2214">
        <v>1</v>
      </c>
      <c r="N2214">
        <v>51</v>
      </c>
      <c r="O2214">
        <v>452</v>
      </c>
      <c r="P2214">
        <v>10</v>
      </c>
      <c r="Q2214">
        <v>494</v>
      </c>
      <c r="R2214">
        <v>17</v>
      </c>
      <c r="S2214">
        <v>178</v>
      </c>
      <c r="T2214">
        <v>236</v>
      </c>
      <c r="U2214">
        <v>321</v>
      </c>
      <c r="V2214">
        <v>0</v>
      </c>
      <c r="W2214">
        <v>160</v>
      </c>
    </row>
    <row r="2215" spans="1:23" x14ac:dyDescent="0.25">
      <c r="A2215" s="1">
        <v>41283</v>
      </c>
      <c r="B2215">
        <v>139836</v>
      </c>
      <c r="C2215">
        <v>427804</v>
      </c>
      <c r="D2215">
        <v>0</v>
      </c>
      <c r="E2215">
        <v>12922</v>
      </c>
      <c r="H2215">
        <v>102</v>
      </c>
      <c r="I2215">
        <v>378</v>
      </c>
      <c r="J2215">
        <v>0</v>
      </c>
      <c r="K2215">
        <v>1</v>
      </c>
      <c r="N2215">
        <v>0</v>
      </c>
      <c r="O2215">
        <v>452</v>
      </c>
      <c r="P2215">
        <v>100</v>
      </c>
      <c r="Q2215">
        <v>394</v>
      </c>
      <c r="R2215">
        <v>8</v>
      </c>
      <c r="S2215">
        <v>186</v>
      </c>
      <c r="T2215">
        <v>58</v>
      </c>
      <c r="U2215">
        <v>334</v>
      </c>
      <c r="V2215">
        <v>0</v>
      </c>
      <c r="W2215">
        <v>160</v>
      </c>
    </row>
    <row r="2216" spans="1:23" x14ac:dyDescent="0.25">
      <c r="A2216" s="1">
        <v>41284</v>
      </c>
      <c r="B2216">
        <v>121383</v>
      </c>
      <c r="C2216">
        <v>438038</v>
      </c>
      <c r="D2216">
        <v>0</v>
      </c>
      <c r="E2216">
        <v>12922</v>
      </c>
      <c r="H2216">
        <v>1</v>
      </c>
      <c r="I2216">
        <v>378</v>
      </c>
      <c r="J2216">
        <v>0</v>
      </c>
      <c r="K2216">
        <v>1</v>
      </c>
      <c r="N2216">
        <v>50</v>
      </c>
      <c r="O2216">
        <v>502</v>
      </c>
      <c r="P2216">
        <v>0</v>
      </c>
      <c r="Q2216">
        <v>394</v>
      </c>
      <c r="R2216">
        <v>0</v>
      </c>
      <c r="S2216">
        <v>186</v>
      </c>
      <c r="T2216">
        <v>198</v>
      </c>
      <c r="U2216">
        <v>344</v>
      </c>
      <c r="V2216">
        <v>0</v>
      </c>
      <c r="W2216">
        <v>160</v>
      </c>
    </row>
    <row r="2217" spans="1:23" x14ac:dyDescent="0.25">
      <c r="A2217" s="1">
        <v>41285</v>
      </c>
      <c r="B2217">
        <v>124217</v>
      </c>
      <c r="C2217">
        <v>449816</v>
      </c>
      <c r="D2217">
        <v>5964</v>
      </c>
      <c r="E2217">
        <v>18886</v>
      </c>
      <c r="H2217">
        <v>20</v>
      </c>
      <c r="I2217">
        <v>398</v>
      </c>
      <c r="J2217">
        <v>0</v>
      </c>
      <c r="K2217">
        <v>1</v>
      </c>
      <c r="N2217">
        <v>0</v>
      </c>
      <c r="O2217">
        <v>502</v>
      </c>
      <c r="P2217">
        <v>51</v>
      </c>
      <c r="Q2217">
        <v>344</v>
      </c>
      <c r="R2217">
        <v>62</v>
      </c>
      <c r="S2217">
        <v>136</v>
      </c>
      <c r="T2217">
        <v>87</v>
      </c>
      <c r="U2217">
        <v>322</v>
      </c>
      <c r="V2217">
        <v>0</v>
      </c>
      <c r="W2217">
        <v>160</v>
      </c>
    </row>
    <row r="2218" spans="1:23" x14ac:dyDescent="0.25">
      <c r="A2218" s="1">
        <v>41288</v>
      </c>
      <c r="B2218">
        <v>135625</v>
      </c>
      <c r="C2218">
        <v>460516</v>
      </c>
      <c r="D2218">
        <v>238</v>
      </c>
      <c r="E2218">
        <v>19007</v>
      </c>
      <c r="H2218">
        <v>4</v>
      </c>
      <c r="I2218">
        <v>400</v>
      </c>
      <c r="J2218">
        <v>0</v>
      </c>
      <c r="K2218">
        <v>1</v>
      </c>
      <c r="N2218">
        <v>100</v>
      </c>
      <c r="O2218">
        <v>502</v>
      </c>
      <c r="P2218">
        <v>1</v>
      </c>
      <c r="Q2218">
        <v>343</v>
      </c>
      <c r="R2218">
        <v>50</v>
      </c>
      <c r="S2218">
        <v>86</v>
      </c>
      <c r="T2218">
        <v>92</v>
      </c>
      <c r="U2218">
        <v>342</v>
      </c>
      <c r="V2218">
        <v>0</v>
      </c>
      <c r="W2218">
        <v>160</v>
      </c>
    </row>
    <row r="2219" spans="1:23" x14ac:dyDescent="0.25">
      <c r="A2219" s="1">
        <v>41289</v>
      </c>
      <c r="B2219">
        <v>125069</v>
      </c>
      <c r="C2219">
        <v>462170</v>
      </c>
      <c r="D2219">
        <v>373</v>
      </c>
      <c r="E2219">
        <v>19380</v>
      </c>
      <c r="H2219">
        <v>16</v>
      </c>
      <c r="I2219">
        <v>408</v>
      </c>
      <c r="J2219">
        <v>2</v>
      </c>
      <c r="K2219">
        <v>3</v>
      </c>
      <c r="N2219">
        <v>50</v>
      </c>
      <c r="O2219">
        <v>452</v>
      </c>
      <c r="P2219">
        <v>56</v>
      </c>
      <c r="Q2219">
        <v>304</v>
      </c>
      <c r="R2219">
        <v>8</v>
      </c>
      <c r="S2219">
        <v>80</v>
      </c>
      <c r="T2219">
        <v>94</v>
      </c>
      <c r="U2219">
        <v>320</v>
      </c>
      <c r="V2219">
        <v>0</v>
      </c>
      <c r="W2219">
        <v>160</v>
      </c>
    </row>
    <row r="2220" spans="1:23" x14ac:dyDescent="0.25">
      <c r="A2220" s="1">
        <v>41290</v>
      </c>
      <c r="B2220">
        <v>102752</v>
      </c>
      <c r="C2220">
        <v>472403</v>
      </c>
      <c r="D2220">
        <v>7955</v>
      </c>
      <c r="E2220">
        <v>27335</v>
      </c>
      <c r="H2220">
        <v>13</v>
      </c>
      <c r="I2220">
        <v>411</v>
      </c>
      <c r="J2220">
        <v>0</v>
      </c>
      <c r="K2220">
        <v>3</v>
      </c>
      <c r="N2220">
        <v>100</v>
      </c>
      <c r="O2220">
        <v>452</v>
      </c>
      <c r="P2220">
        <v>16</v>
      </c>
      <c r="Q2220">
        <v>294</v>
      </c>
      <c r="R2220">
        <v>74</v>
      </c>
      <c r="S2220">
        <v>148</v>
      </c>
      <c r="T2220">
        <v>73</v>
      </c>
      <c r="U2220">
        <v>353</v>
      </c>
      <c r="V2220">
        <v>0</v>
      </c>
      <c r="W2220">
        <v>160</v>
      </c>
    </row>
    <row r="2221" spans="1:23" x14ac:dyDescent="0.25">
      <c r="A2221" s="1">
        <v>41291</v>
      </c>
      <c r="B2221">
        <v>100379</v>
      </c>
      <c r="C2221">
        <v>419473</v>
      </c>
      <c r="D2221">
        <v>0</v>
      </c>
      <c r="E2221">
        <v>27335</v>
      </c>
      <c r="H2221">
        <v>100</v>
      </c>
      <c r="I2221">
        <v>479</v>
      </c>
      <c r="J2221">
        <v>0</v>
      </c>
      <c r="K2221">
        <v>3</v>
      </c>
      <c r="N2221">
        <v>50</v>
      </c>
      <c r="O2221">
        <v>401</v>
      </c>
      <c r="P2221">
        <v>80</v>
      </c>
      <c r="Q2221">
        <v>213</v>
      </c>
      <c r="R2221">
        <v>0</v>
      </c>
      <c r="S2221">
        <v>88</v>
      </c>
      <c r="T2221">
        <v>52</v>
      </c>
      <c r="U2221">
        <v>245</v>
      </c>
      <c r="V2221">
        <v>0</v>
      </c>
      <c r="W2221">
        <v>160</v>
      </c>
    </row>
    <row r="2222" spans="1:23" x14ac:dyDescent="0.25">
      <c r="A2222" s="1">
        <v>41292</v>
      </c>
      <c r="B2222">
        <v>154877</v>
      </c>
      <c r="C2222">
        <v>425822</v>
      </c>
      <c r="D2222">
        <v>153</v>
      </c>
      <c r="E2222">
        <v>27488</v>
      </c>
      <c r="H2222">
        <v>100</v>
      </c>
      <c r="I2222">
        <v>380</v>
      </c>
      <c r="J2222">
        <v>0</v>
      </c>
      <c r="K2222">
        <v>3</v>
      </c>
      <c r="N2222">
        <v>50</v>
      </c>
      <c r="O2222">
        <v>351</v>
      </c>
      <c r="P2222">
        <v>4</v>
      </c>
      <c r="Q2222">
        <v>216</v>
      </c>
      <c r="R2222">
        <v>32</v>
      </c>
      <c r="S2222">
        <v>88</v>
      </c>
      <c r="T2222">
        <v>200</v>
      </c>
      <c r="U2222">
        <v>377</v>
      </c>
      <c r="V2222">
        <v>0</v>
      </c>
      <c r="W2222">
        <v>160</v>
      </c>
    </row>
    <row r="2223" spans="1:23" x14ac:dyDescent="0.25">
      <c r="A2223" s="1">
        <v>41296</v>
      </c>
      <c r="B2223">
        <v>143214</v>
      </c>
      <c r="C2223">
        <v>425350</v>
      </c>
      <c r="D2223">
        <v>2069</v>
      </c>
      <c r="E2223">
        <v>13802</v>
      </c>
      <c r="H2223">
        <v>51</v>
      </c>
      <c r="I2223">
        <v>331</v>
      </c>
      <c r="J2223">
        <v>0</v>
      </c>
      <c r="K2223">
        <v>3</v>
      </c>
      <c r="N2223">
        <v>0</v>
      </c>
      <c r="O2223">
        <v>351</v>
      </c>
      <c r="P2223">
        <v>50</v>
      </c>
      <c r="Q2223">
        <v>262</v>
      </c>
      <c r="R2223">
        <v>29</v>
      </c>
      <c r="S2223">
        <v>91</v>
      </c>
      <c r="T2223">
        <v>103</v>
      </c>
      <c r="U2223">
        <v>437</v>
      </c>
      <c r="V2223">
        <v>0</v>
      </c>
      <c r="W2223">
        <v>160</v>
      </c>
    </row>
    <row r="2224" spans="1:23" x14ac:dyDescent="0.25">
      <c r="A2224" s="1">
        <v>41297</v>
      </c>
      <c r="B2224">
        <v>154211</v>
      </c>
      <c r="C2224">
        <v>424112</v>
      </c>
      <c r="D2224">
        <v>0</v>
      </c>
      <c r="E2224">
        <v>13802</v>
      </c>
      <c r="H2224">
        <v>50</v>
      </c>
      <c r="I2224">
        <v>281</v>
      </c>
      <c r="J2224">
        <v>6</v>
      </c>
      <c r="K2224">
        <v>5</v>
      </c>
      <c r="N2224">
        <v>50</v>
      </c>
      <c r="O2224">
        <v>301</v>
      </c>
      <c r="P2224">
        <v>56</v>
      </c>
      <c r="Q2224">
        <v>318</v>
      </c>
      <c r="R2224">
        <v>5</v>
      </c>
      <c r="S2224">
        <v>96</v>
      </c>
      <c r="T2224">
        <v>68</v>
      </c>
      <c r="U2224">
        <v>475</v>
      </c>
      <c r="V2224">
        <v>0</v>
      </c>
      <c r="W2224">
        <v>160</v>
      </c>
    </row>
    <row r="2225" spans="1:23" x14ac:dyDescent="0.25">
      <c r="A2225" s="1">
        <v>41298</v>
      </c>
      <c r="B2225">
        <v>184273</v>
      </c>
      <c r="C2225">
        <v>417619</v>
      </c>
      <c r="D2225">
        <v>0</v>
      </c>
      <c r="E2225">
        <v>13802</v>
      </c>
      <c r="H2225">
        <v>10</v>
      </c>
      <c r="I2225">
        <v>281</v>
      </c>
      <c r="J2225">
        <v>45</v>
      </c>
      <c r="K2225">
        <v>26</v>
      </c>
      <c r="N2225">
        <v>0</v>
      </c>
      <c r="O2225">
        <v>301</v>
      </c>
      <c r="P2225">
        <v>0</v>
      </c>
      <c r="Q2225">
        <v>318</v>
      </c>
      <c r="R2225">
        <v>1</v>
      </c>
      <c r="S2225">
        <v>96</v>
      </c>
      <c r="T2225">
        <v>140</v>
      </c>
      <c r="U2225">
        <v>498</v>
      </c>
      <c r="V2225">
        <v>0</v>
      </c>
      <c r="W2225">
        <v>160</v>
      </c>
    </row>
    <row r="2226" spans="1:23" x14ac:dyDescent="0.25">
      <c r="A2226" s="1">
        <v>41299</v>
      </c>
      <c r="B2226">
        <v>115058</v>
      </c>
      <c r="C2226">
        <v>415304</v>
      </c>
      <c r="D2226">
        <v>0</v>
      </c>
      <c r="E2226">
        <v>13802</v>
      </c>
      <c r="H2226">
        <v>0</v>
      </c>
      <c r="I2226">
        <v>281</v>
      </c>
      <c r="J2226">
        <v>3</v>
      </c>
      <c r="K2226">
        <v>3</v>
      </c>
      <c r="N2226">
        <v>0</v>
      </c>
      <c r="O2226">
        <v>301</v>
      </c>
      <c r="P2226">
        <v>55</v>
      </c>
      <c r="Q2226">
        <v>273</v>
      </c>
      <c r="R2226">
        <v>0</v>
      </c>
      <c r="S2226">
        <v>96</v>
      </c>
      <c r="T2226">
        <v>32</v>
      </c>
      <c r="U2226">
        <v>508</v>
      </c>
      <c r="V2226">
        <v>0</v>
      </c>
      <c r="W2226">
        <v>160</v>
      </c>
    </row>
    <row r="2227" spans="1:23" x14ac:dyDescent="0.25">
      <c r="A2227" s="1">
        <v>41302</v>
      </c>
      <c r="B2227">
        <v>103244</v>
      </c>
      <c r="C2227">
        <v>417642</v>
      </c>
      <c r="D2227">
        <v>0</v>
      </c>
      <c r="E2227">
        <v>13802</v>
      </c>
      <c r="H2227">
        <v>0</v>
      </c>
      <c r="I2227">
        <v>281</v>
      </c>
      <c r="J2227">
        <v>2</v>
      </c>
      <c r="K2227">
        <v>4</v>
      </c>
      <c r="N2227">
        <v>0</v>
      </c>
      <c r="O2227">
        <v>301</v>
      </c>
      <c r="P2227">
        <v>0</v>
      </c>
      <c r="Q2227">
        <v>273</v>
      </c>
      <c r="R2227">
        <v>0</v>
      </c>
      <c r="S2227">
        <v>96</v>
      </c>
      <c r="T2227">
        <v>91</v>
      </c>
      <c r="U2227">
        <v>500</v>
      </c>
      <c r="V2227">
        <v>0</v>
      </c>
      <c r="W2227">
        <v>160</v>
      </c>
    </row>
    <row r="2228" spans="1:23" x14ac:dyDescent="0.25">
      <c r="A2228" s="1">
        <v>41303</v>
      </c>
      <c r="B2228">
        <v>125554</v>
      </c>
      <c r="C2228">
        <v>424170</v>
      </c>
      <c r="D2228">
        <v>0</v>
      </c>
      <c r="E2228">
        <v>13802</v>
      </c>
      <c r="H2228">
        <v>100</v>
      </c>
      <c r="I2228">
        <v>281</v>
      </c>
      <c r="J2228">
        <v>0</v>
      </c>
      <c r="K2228">
        <v>4</v>
      </c>
      <c r="N2228">
        <v>50</v>
      </c>
      <c r="O2228">
        <v>251</v>
      </c>
      <c r="P2228">
        <v>51</v>
      </c>
      <c r="Q2228">
        <v>324</v>
      </c>
      <c r="R2228">
        <v>51</v>
      </c>
      <c r="S2228">
        <v>145</v>
      </c>
      <c r="T2228">
        <v>63</v>
      </c>
      <c r="U2228">
        <v>522</v>
      </c>
      <c r="V2228">
        <v>0</v>
      </c>
      <c r="W2228">
        <v>160</v>
      </c>
    </row>
    <row r="2229" spans="1:23" x14ac:dyDescent="0.25">
      <c r="A2229" s="1">
        <v>41304</v>
      </c>
      <c r="B2229">
        <v>163953</v>
      </c>
      <c r="C2229">
        <v>418698</v>
      </c>
      <c r="D2229">
        <v>0</v>
      </c>
      <c r="E2229">
        <v>13802</v>
      </c>
      <c r="H2229">
        <v>0</v>
      </c>
      <c r="I2229">
        <v>281</v>
      </c>
      <c r="J2229">
        <v>84</v>
      </c>
      <c r="K2229">
        <v>52</v>
      </c>
      <c r="N2229">
        <v>50</v>
      </c>
      <c r="O2229">
        <v>301</v>
      </c>
      <c r="P2229">
        <v>6</v>
      </c>
      <c r="Q2229">
        <v>324</v>
      </c>
      <c r="R2229">
        <v>0</v>
      </c>
      <c r="S2229">
        <v>145</v>
      </c>
      <c r="T2229">
        <v>67</v>
      </c>
      <c r="U2229">
        <v>483</v>
      </c>
      <c r="V2229">
        <v>0</v>
      </c>
      <c r="W2229">
        <v>160</v>
      </c>
    </row>
    <row r="2230" spans="1:23" x14ac:dyDescent="0.25">
      <c r="A2230" s="1">
        <v>41305</v>
      </c>
      <c r="B2230">
        <v>118614</v>
      </c>
      <c r="C2230">
        <v>418557</v>
      </c>
      <c r="D2230">
        <v>0</v>
      </c>
      <c r="E2230">
        <v>13802</v>
      </c>
      <c r="H2230">
        <v>100</v>
      </c>
      <c r="I2230">
        <v>381</v>
      </c>
      <c r="J2230">
        <v>31</v>
      </c>
      <c r="K2230">
        <v>43</v>
      </c>
      <c r="N2230">
        <v>100</v>
      </c>
      <c r="O2230">
        <v>351</v>
      </c>
      <c r="P2230">
        <v>100</v>
      </c>
      <c r="Q2230">
        <v>224</v>
      </c>
      <c r="R2230">
        <v>40</v>
      </c>
      <c r="S2230">
        <v>185</v>
      </c>
      <c r="T2230">
        <v>42</v>
      </c>
      <c r="U2230">
        <v>495</v>
      </c>
      <c r="V2230">
        <v>0</v>
      </c>
      <c r="W2230">
        <v>160</v>
      </c>
    </row>
    <row r="2231" spans="1:23" x14ac:dyDescent="0.25">
      <c r="A2231" s="1">
        <v>41306</v>
      </c>
      <c r="B2231">
        <v>178941</v>
      </c>
      <c r="C2231">
        <v>434347</v>
      </c>
      <c r="D2231">
        <v>0</v>
      </c>
      <c r="E2231">
        <v>13802</v>
      </c>
      <c r="H2231">
        <v>3</v>
      </c>
      <c r="I2231">
        <v>381</v>
      </c>
      <c r="J2231">
        <v>2</v>
      </c>
      <c r="K2231">
        <v>43</v>
      </c>
      <c r="N2231">
        <v>0</v>
      </c>
      <c r="O2231">
        <v>301</v>
      </c>
      <c r="P2231">
        <v>52</v>
      </c>
      <c r="Q2231">
        <v>274</v>
      </c>
      <c r="R2231">
        <v>50</v>
      </c>
      <c r="S2231">
        <v>235</v>
      </c>
      <c r="T2231">
        <v>92</v>
      </c>
      <c r="U2231">
        <v>540</v>
      </c>
      <c r="V2231">
        <v>0</v>
      </c>
      <c r="W2231">
        <v>160</v>
      </c>
    </row>
    <row r="2232" spans="1:23" x14ac:dyDescent="0.25">
      <c r="A2232" s="1">
        <v>41309</v>
      </c>
      <c r="B2232">
        <v>143703</v>
      </c>
      <c r="C2232">
        <v>430606</v>
      </c>
      <c r="D2232">
        <v>7491</v>
      </c>
      <c r="E2232">
        <v>15723</v>
      </c>
      <c r="H2232">
        <v>51</v>
      </c>
      <c r="I2232">
        <v>432</v>
      </c>
      <c r="J2232">
        <v>20</v>
      </c>
      <c r="K2232">
        <v>62</v>
      </c>
      <c r="N2232">
        <v>50</v>
      </c>
      <c r="O2232">
        <v>351</v>
      </c>
      <c r="P2232">
        <v>5</v>
      </c>
      <c r="Q2232">
        <v>274</v>
      </c>
      <c r="R2232">
        <v>0</v>
      </c>
      <c r="S2232">
        <v>235</v>
      </c>
      <c r="T2232">
        <v>165</v>
      </c>
      <c r="U2232">
        <v>488</v>
      </c>
      <c r="V2232">
        <v>0</v>
      </c>
      <c r="W2232">
        <v>160</v>
      </c>
    </row>
    <row r="2233" spans="1:23" x14ac:dyDescent="0.25">
      <c r="A2233" s="1">
        <v>41310</v>
      </c>
      <c r="B2233">
        <v>124596</v>
      </c>
      <c r="C2233">
        <v>429820</v>
      </c>
      <c r="D2233">
        <v>8386</v>
      </c>
      <c r="E2233">
        <v>24109</v>
      </c>
      <c r="H2233">
        <v>97</v>
      </c>
      <c r="I2233">
        <v>435</v>
      </c>
      <c r="J2233">
        <v>21</v>
      </c>
      <c r="K2233">
        <v>71</v>
      </c>
      <c r="N2233">
        <v>50</v>
      </c>
      <c r="O2233">
        <v>401</v>
      </c>
      <c r="P2233">
        <v>100</v>
      </c>
      <c r="Q2233">
        <v>274</v>
      </c>
      <c r="R2233">
        <v>100</v>
      </c>
      <c r="S2233">
        <v>335</v>
      </c>
      <c r="T2233">
        <v>81</v>
      </c>
      <c r="U2233">
        <v>469</v>
      </c>
      <c r="V2233">
        <v>0</v>
      </c>
      <c r="W2233">
        <v>160</v>
      </c>
    </row>
    <row r="2234" spans="1:23" x14ac:dyDescent="0.25">
      <c r="A2234" s="1">
        <v>41311</v>
      </c>
      <c r="B2234">
        <v>122529</v>
      </c>
      <c r="C2234">
        <v>432728</v>
      </c>
      <c r="D2234">
        <v>0</v>
      </c>
      <c r="E2234">
        <v>24109</v>
      </c>
      <c r="H2234">
        <v>152</v>
      </c>
      <c r="I2234">
        <v>533</v>
      </c>
      <c r="J2234">
        <v>0</v>
      </c>
      <c r="K2234">
        <v>61</v>
      </c>
      <c r="N2234">
        <v>0</v>
      </c>
      <c r="O2234">
        <v>401</v>
      </c>
      <c r="P2234">
        <v>0</v>
      </c>
      <c r="Q2234">
        <v>274</v>
      </c>
      <c r="R2234">
        <v>100</v>
      </c>
      <c r="S2234">
        <v>235</v>
      </c>
      <c r="T2234">
        <v>73</v>
      </c>
      <c r="U2234">
        <v>477</v>
      </c>
      <c r="V2234">
        <v>0</v>
      </c>
      <c r="W2234">
        <v>160</v>
      </c>
    </row>
    <row r="2235" spans="1:23" x14ac:dyDescent="0.25">
      <c r="A2235" s="1">
        <v>41312</v>
      </c>
      <c r="B2235">
        <v>163261</v>
      </c>
      <c r="C2235">
        <v>431134</v>
      </c>
      <c r="D2235">
        <v>1473</v>
      </c>
      <c r="E2235">
        <v>24703</v>
      </c>
      <c r="H2235">
        <v>0</v>
      </c>
      <c r="I2235">
        <v>533</v>
      </c>
      <c r="J2235">
        <v>0</v>
      </c>
      <c r="K2235">
        <v>61</v>
      </c>
      <c r="N2235">
        <v>0</v>
      </c>
      <c r="O2235">
        <v>401</v>
      </c>
      <c r="P2235">
        <v>1</v>
      </c>
      <c r="Q2235">
        <v>273</v>
      </c>
      <c r="R2235">
        <v>3</v>
      </c>
      <c r="S2235">
        <v>235</v>
      </c>
      <c r="T2235">
        <v>129</v>
      </c>
      <c r="U2235">
        <v>437</v>
      </c>
      <c r="V2235">
        <v>0</v>
      </c>
      <c r="W2235">
        <v>160</v>
      </c>
    </row>
    <row r="2236" spans="1:23" x14ac:dyDescent="0.25">
      <c r="A2236" s="1">
        <v>41313</v>
      </c>
      <c r="B2236">
        <v>138201</v>
      </c>
      <c r="C2236">
        <v>440775</v>
      </c>
      <c r="D2236">
        <v>0</v>
      </c>
      <c r="E2236">
        <v>24703</v>
      </c>
      <c r="H2236">
        <v>0</v>
      </c>
      <c r="I2236">
        <v>533</v>
      </c>
      <c r="J2236">
        <v>0</v>
      </c>
      <c r="K2236">
        <v>61</v>
      </c>
      <c r="N2236">
        <v>50</v>
      </c>
      <c r="O2236">
        <v>451</v>
      </c>
      <c r="P2236">
        <v>16</v>
      </c>
      <c r="Q2236">
        <v>269</v>
      </c>
      <c r="R2236">
        <v>2</v>
      </c>
      <c r="S2236">
        <v>235</v>
      </c>
      <c r="T2236">
        <v>100</v>
      </c>
      <c r="U2236">
        <v>472</v>
      </c>
      <c r="V2236">
        <v>0</v>
      </c>
      <c r="W2236">
        <v>160</v>
      </c>
    </row>
    <row r="2237" spans="1:23" x14ac:dyDescent="0.25">
      <c r="A2237" s="1">
        <v>41316</v>
      </c>
      <c r="B2237">
        <v>121632</v>
      </c>
      <c r="C2237">
        <v>438690</v>
      </c>
      <c r="D2237">
        <v>976</v>
      </c>
      <c r="E2237">
        <v>25236</v>
      </c>
      <c r="H2237">
        <v>0</v>
      </c>
      <c r="I2237">
        <v>533</v>
      </c>
      <c r="J2237">
        <v>1</v>
      </c>
      <c r="K2237">
        <v>61</v>
      </c>
      <c r="N2237">
        <v>0</v>
      </c>
      <c r="O2237">
        <v>451</v>
      </c>
      <c r="P2237">
        <v>53</v>
      </c>
      <c r="Q2237">
        <v>219</v>
      </c>
      <c r="R2237">
        <v>27</v>
      </c>
      <c r="S2237">
        <v>260</v>
      </c>
      <c r="T2237">
        <v>81</v>
      </c>
      <c r="U2237">
        <v>478</v>
      </c>
      <c r="V2237">
        <v>0</v>
      </c>
      <c r="W2237">
        <v>160</v>
      </c>
    </row>
    <row r="2238" spans="1:23" x14ac:dyDescent="0.25">
      <c r="A2238" s="1">
        <v>41317</v>
      </c>
      <c r="B2238">
        <v>158984</v>
      </c>
      <c r="C2238">
        <v>445319</v>
      </c>
      <c r="D2238">
        <v>0</v>
      </c>
      <c r="E2238">
        <v>25236</v>
      </c>
      <c r="H2238">
        <v>28</v>
      </c>
      <c r="I2238">
        <v>536</v>
      </c>
      <c r="J2238">
        <v>1</v>
      </c>
      <c r="K2238">
        <v>62</v>
      </c>
      <c r="N2238">
        <v>0</v>
      </c>
      <c r="O2238">
        <v>451</v>
      </c>
      <c r="P2238">
        <v>54</v>
      </c>
      <c r="Q2238">
        <v>173</v>
      </c>
      <c r="R2238">
        <v>327</v>
      </c>
      <c r="S2238">
        <v>575</v>
      </c>
      <c r="T2238">
        <v>170</v>
      </c>
      <c r="U2238">
        <v>451</v>
      </c>
      <c r="V2238">
        <v>0</v>
      </c>
      <c r="W2238">
        <v>160</v>
      </c>
    </row>
    <row r="2239" spans="1:23" x14ac:dyDescent="0.25">
      <c r="A2239" s="1">
        <v>41318</v>
      </c>
      <c r="B2239">
        <v>114444</v>
      </c>
      <c r="C2239">
        <v>446213</v>
      </c>
      <c r="D2239">
        <v>0</v>
      </c>
      <c r="E2239">
        <v>25236</v>
      </c>
      <c r="H2239">
        <v>1</v>
      </c>
      <c r="I2239">
        <v>537</v>
      </c>
      <c r="J2239">
        <v>3</v>
      </c>
      <c r="K2239">
        <v>65</v>
      </c>
      <c r="N2239">
        <v>0</v>
      </c>
      <c r="O2239">
        <v>451</v>
      </c>
      <c r="P2239">
        <v>9</v>
      </c>
      <c r="Q2239">
        <v>173</v>
      </c>
      <c r="R2239">
        <v>62</v>
      </c>
      <c r="S2239">
        <v>626</v>
      </c>
      <c r="T2239">
        <v>79</v>
      </c>
      <c r="U2239">
        <v>478</v>
      </c>
      <c r="V2239">
        <v>0</v>
      </c>
      <c r="W2239">
        <v>160</v>
      </c>
    </row>
    <row r="2240" spans="1:23" x14ac:dyDescent="0.25">
      <c r="A2240" s="1">
        <v>41319</v>
      </c>
      <c r="B2240">
        <v>100579</v>
      </c>
      <c r="C2240">
        <v>411437</v>
      </c>
      <c r="D2240">
        <v>0</v>
      </c>
      <c r="E2240">
        <v>25236</v>
      </c>
      <c r="H2240">
        <v>2</v>
      </c>
      <c r="I2240">
        <v>528</v>
      </c>
      <c r="J2240">
        <v>0</v>
      </c>
      <c r="K2240">
        <v>4</v>
      </c>
      <c r="N2240">
        <v>0</v>
      </c>
      <c r="O2240">
        <v>451</v>
      </c>
      <c r="P2240">
        <v>0</v>
      </c>
      <c r="Q2240">
        <v>164</v>
      </c>
      <c r="R2240">
        <v>3</v>
      </c>
      <c r="S2240">
        <v>509</v>
      </c>
      <c r="T2240">
        <v>81</v>
      </c>
      <c r="U2240">
        <v>345</v>
      </c>
      <c r="V2240">
        <v>0</v>
      </c>
      <c r="W2240">
        <v>160</v>
      </c>
    </row>
    <row r="2241" spans="1:23" x14ac:dyDescent="0.25">
      <c r="A2241" s="1">
        <v>41320</v>
      </c>
      <c r="B2241">
        <v>106158</v>
      </c>
      <c r="C2241">
        <v>418774</v>
      </c>
      <c r="D2241">
        <v>0</v>
      </c>
      <c r="E2241">
        <v>25236</v>
      </c>
      <c r="H2241">
        <v>1</v>
      </c>
      <c r="I2241">
        <v>529</v>
      </c>
      <c r="J2241">
        <v>0</v>
      </c>
      <c r="K2241">
        <v>4</v>
      </c>
      <c r="N2241">
        <v>100</v>
      </c>
      <c r="O2241">
        <v>451</v>
      </c>
      <c r="P2241">
        <v>51</v>
      </c>
      <c r="Q2241">
        <v>114</v>
      </c>
      <c r="R2241">
        <v>202</v>
      </c>
      <c r="S2241">
        <v>509</v>
      </c>
      <c r="T2241">
        <v>183</v>
      </c>
      <c r="U2241">
        <v>408</v>
      </c>
      <c r="V2241">
        <v>0</v>
      </c>
      <c r="W2241">
        <v>160</v>
      </c>
    </row>
    <row r="2242" spans="1:23" x14ac:dyDescent="0.25">
      <c r="A2242" s="1">
        <v>41324</v>
      </c>
      <c r="B2242">
        <v>141342</v>
      </c>
      <c r="C2242">
        <v>425770</v>
      </c>
      <c r="D2242">
        <v>0</v>
      </c>
      <c r="E2242">
        <v>8367</v>
      </c>
      <c r="H2242">
        <v>50</v>
      </c>
      <c r="I2242">
        <v>479</v>
      </c>
      <c r="J2242">
        <v>0</v>
      </c>
      <c r="K2242">
        <v>4</v>
      </c>
      <c r="N2242">
        <v>0</v>
      </c>
      <c r="O2242">
        <v>451</v>
      </c>
      <c r="P2242">
        <v>0</v>
      </c>
      <c r="Q2242">
        <v>114</v>
      </c>
      <c r="R2242">
        <v>60</v>
      </c>
      <c r="S2242">
        <v>459</v>
      </c>
      <c r="T2242">
        <v>127</v>
      </c>
      <c r="U2242">
        <v>456</v>
      </c>
      <c r="V2242">
        <v>0</v>
      </c>
      <c r="W2242">
        <v>160</v>
      </c>
    </row>
    <row r="2243" spans="1:23" x14ac:dyDescent="0.25">
      <c r="A2243" s="1">
        <v>41325</v>
      </c>
      <c r="B2243">
        <v>175378</v>
      </c>
      <c r="C2243">
        <v>422585</v>
      </c>
      <c r="D2243">
        <v>0</v>
      </c>
      <c r="E2243">
        <v>8367</v>
      </c>
      <c r="H2243">
        <v>204</v>
      </c>
      <c r="I2243">
        <v>483</v>
      </c>
      <c r="J2243">
        <v>0</v>
      </c>
      <c r="K2243">
        <v>4</v>
      </c>
      <c r="N2243">
        <v>0</v>
      </c>
      <c r="O2243">
        <v>451</v>
      </c>
      <c r="P2243">
        <v>226</v>
      </c>
      <c r="Q2243">
        <v>220</v>
      </c>
      <c r="R2243">
        <v>117</v>
      </c>
      <c r="S2243">
        <v>359</v>
      </c>
      <c r="T2243">
        <v>130</v>
      </c>
      <c r="U2243">
        <v>417</v>
      </c>
      <c r="V2243">
        <v>0</v>
      </c>
      <c r="W2243">
        <v>160</v>
      </c>
    </row>
    <row r="2244" spans="1:23" x14ac:dyDescent="0.25">
      <c r="A2244" s="1">
        <v>41326</v>
      </c>
      <c r="B2244">
        <v>196008</v>
      </c>
      <c r="C2244">
        <v>420149</v>
      </c>
      <c r="D2244">
        <v>0</v>
      </c>
      <c r="E2244">
        <v>8367</v>
      </c>
      <c r="H2244">
        <v>50</v>
      </c>
      <c r="I2244">
        <v>533</v>
      </c>
      <c r="J2244">
        <v>0</v>
      </c>
      <c r="K2244">
        <v>4</v>
      </c>
      <c r="N2244">
        <v>0</v>
      </c>
      <c r="O2244">
        <v>451</v>
      </c>
      <c r="P2244">
        <v>115</v>
      </c>
      <c r="Q2244">
        <v>314</v>
      </c>
      <c r="R2244">
        <v>130</v>
      </c>
      <c r="S2244">
        <v>280</v>
      </c>
      <c r="T2244">
        <v>160</v>
      </c>
      <c r="U2244">
        <v>344</v>
      </c>
      <c r="V2244">
        <v>0</v>
      </c>
      <c r="W2244">
        <v>160</v>
      </c>
    </row>
    <row r="2245" spans="1:23" x14ac:dyDescent="0.25">
      <c r="A2245" s="1">
        <v>41327</v>
      </c>
      <c r="B2245">
        <v>121511</v>
      </c>
      <c r="C2245">
        <v>415656</v>
      </c>
      <c r="D2245">
        <v>0</v>
      </c>
      <c r="E2245">
        <v>8367</v>
      </c>
      <c r="H2245">
        <v>50</v>
      </c>
      <c r="I2245">
        <v>583</v>
      </c>
      <c r="J2245">
        <v>10</v>
      </c>
      <c r="K2245">
        <v>4</v>
      </c>
      <c r="N2245">
        <v>0</v>
      </c>
      <c r="O2245">
        <v>451</v>
      </c>
      <c r="P2245">
        <v>150</v>
      </c>
      <c r="Q2245">
        <v>453</v>
      </c>
      <c r="R2245">
        <v>9</v>
      </c>
      <c r="S2245">
        <v>289</v>
      </c>
      <c r="T2245">
        <v>74</v>
      </c>
      <c r="U2245">
        <v>343</v>
      </c>
      <c r="V2245">
        <v>0</v>
      </c>
      <c r="W2245">
        <v>160</v>
      </c>
    </row>
    <row r="2246" spans="1:23" x14ac:dyDescent="0.25">
      <c r="A2246" s="1">
        <v>41330</v>
      </c>
      <c r="B2246">
        <v>302278</v>
      </c>
      <c r="C2246">
        <v>433278</v>
      </c>
      <c r="D2246">
        <v>0</v>
      </c>
      <c r="E2246">
        <v>8367</v>
      </c>
      <c r="H2246">
        <v>272</v>
      </c>
      <c r="I2246">
        <v>516</v>
      </c>
      <c r="J2246">
        <v>20</v>
      </c>
      <c r="K2246">
        <v>24</v>
      </c>
      <c r="N2246">
        <v>100</v>
      </c>
      <c r="O2246">
        <v>451</v>
      </c>
      <c r="P2246">
        <v>0</v>
      </c>
      <c r="Q2246">
        <v>453</v>
      </c>
      <c r="R2246">
        <v>0</v>
      </c>
      <c r="S2246">
        <v>289</v>
      </c>
      <c r="T2246">
        <v>316</v>
      </c>
      <c r="U2246">
        <v>343</v>
      </c>
      <c r="V2246">
        <v>0</v>
      </c>
      <c r="W2246">
        <v>160</v>
      </c>
    </row>
    <row r="2247" spans="1:23" x14ac:dyDescent="0.25">
      <c r="A2247" s="1">
        <v>41331</v>
      </c>
      <c r="B2247">
        <v>299566</v>
      </c>
      <c r="C2247">
        <v>409106</v>
      </c>
      <c r="D2247">
        <v>0</v>
      </c>
      <c r="E2247">
        <v>8367</v>
      </c>
      <c r="H2247">
        <v>267</v>
      </c>
      <c r="I2247">
        <v>554</v>
      </c>
      <c r="J2247">
        <v>20</v>
      </c>
      <c r="K2247">
        <v>4</v>
      </c>
      <c r="N2247">
        <v>52</v>
      </c>
      <c r="O2247">
        <v>503</v>
      </c>
      <c r="P2247">
        <v>14</v>
      </c>
      <c r="Q2247">
        <v>454</v>
      </c>
      <c r="R2247">
        <v>61</v>
      </c>
      <c r="S2247">
        <v>249</v>
      </c>
      <c r="T2247">
        <v>291</v>
      </c>
      <c r="U2247">
        <v>310</v>
      </c>
      <c r="V2247">
        <v>0</v>
      </c>
      <c r="W2247">
        <v>160</v>
      </c>
    </row>
    <row r="2248" spans="1:23" x14ac:dyDescent="0.25">
      <c r="A2248" s="1">
        <v>41332</v>
      </c>
      <c r="B2248">
        <v>200413</v>
      </c>
      <c r="C2248">
        <v>406551</v>
      </c>
      <c r="D2248">
        <v>0</v>
      </c>
      <c r="E2248">
        <v>8367</v>
      </c>
      <c r="H2248">
        <v>150</v>
      </c>
      <c r="I2248">
        <v>404</v>
      </c>
      <c r="J2248">
        <v>0</v>
      </c>
      <c r="K2248">
        <v>4</v>
      </c>
      <c r="N2248">
        <v>100</v>
      </c>
      <c r="O2248">
        <v>603</v>
      </c>
      <c r="P2248">
        <v>0</v>
      </c>
      <c r="Q2248">
        <v>454</v>
      </c>
      <c r="R2248">
        <v>0</v>
      </c>
      <c r="S2248">
        <v>249</v>
      </c>
      <c r="T2248">
        <v>80</v>
      </c>
      <c r="U2248">
        <v>303</v>
      </c>
      <c r="V2248">
        <v>0</v>
      </c>
      <c r="W2248">
        <v>160</v>
      </c>
    </row>
    <row r="2249" spans="1:23" x14ac:dyDescent="0.25">
      <c r="A2249" s="1">
        <v>41333</v>
      </c>
      <c r="B2249">
        <v>152820</v>
      </c>
      <c r="C2249">
        <v>401621</v>
      </c>
      <c r="D2249">
        <v>0</v>
      </c>
      <c r="E2249">
        <v>8367</v>
      </c>
      <c r="H2249">
        <v>300</v>
      </c>
      <c r="I2249">
        <v>376</v>
      </c>
      <c r="J2249">
        <v>0</v>
      </c>
      <c r="K2249">
        <v>4</v>
      </c>
      <c r="N2249">
        <v>50</v>
      </c>
      <c r="O2249">
        <v>553</v>
      </c>
      <c r="P2249">
        <v>0</v>
      </c>
      <c r="Q2249">
        <v>454</v>
      </c>
      <c r="R2249">
        <v>119</v>
      </c>
      <c r="S2249">
        <v>310</v>
      </c>
      <c r="T2249">
        <v>97</v>
      </c>
      <c r="U2249">
        <v>298</v>
      </c>
      <c r="V2249">
        <v>50</v>
      </c>
      <c r="W2249">
        <v>120</v>
      </c>
    </row>
    <row r="2250" spans="1:23" x14ac:dyDescent="0.25">
      <c r="A2250" s="1">
        <v>41334</v>
      </c>
      <c r="B2250">
        <v>171543</v>
      </c>
      <c r="C2250">
        <v>400118</v>
      </c>
      <c r="D2250">
        <v>0</v>
      </c>
      <c r="E2250">
        <v>8367</v>
      </c>
      <c r="H2250">
        <v>0</v>
      </c>
      <c r="I2250">
        <v>376</v>
      </c>
      <c r="J2250">
        <v>0</v>
      </c>
      <c r="K2250">
        <v>4</v>
      </c>
      <c r="N2250">
        <v>0</v>
      </c>
      <c r="O2250">
        <v>553</v>
      </c>
      <c r="P2250">
        <v>0</v>
      </c>
      <c r="Q2250">
        <v>454</v>
      </c>
      <c r="R2250">
        <v>50</v>
      </c>
      <c r="S2250">
        <v>310</v>
      </c>
      <c r="T2250">
        <v>105</v>
      </c>
      <c r="U2250">
        <v>279</v>
      </c>
      <c r="V2250">
        <v>0</v>
      </c>
      <c r="W2250">
        <v>110</v>
      </c>
    </row>
    <row r="2251" spans="1:23" x14ac:dyDescent="0.25">
      <c r="A2251" s="1">
        <v>41337</v>
      </c>
      <c r="B2251">
        <v>153747</v>
      </c>
      <c r="C2251">
        <v>399989</v>
      </c>
      <c r="D2251">
        <v>0</v>
      </c>
      <c r="E2251">
        <v>8367</v>
      </c>
      <c r="H2251">
        <v>150</v>
      </c>
      <c r="I2251">
        <v>404</v>
      </c>
      <c r="J2251">
        <v>20</v>
      </c>
      <c r="K2251">
        <v>14</v>
      </c>
      <c r="N2251">
        <v>150</v>
      </c>
      <c r="O2251">
        <v>601</v>
      </c>
      <c r="P2251">
        <v>0</v>
      </c>
      <c r="Q2251">
        <v>454</v>
      </c>
      <c r="R2251">
        <v>0</v>
      </c>
      <c r="S2251">
        <v>310</v>
      </c>
      <c r="T2251">
        <v>116</v>
      </c>
      <c r="U2251">
        <v>289</v>
      </c>
      <c r="V2251">
        <v>0</v>
      </c>
      <c r="W2251">
        <v>110</v>
      </c>
    </row>
    <row r="2252" spans="1:23" x14ac:dyDescent="0.25">
      <c r="A2252" s="1">
        <v>41338</v>
      </c>
      <c r="B2252">
        <v>140036</v>
      </c>
      <c r="C2252">
        <v>413877</v>
      </c>
      <c r="D2252">
        <v>0</v>
      </c>
      <c r="E2252">
        <v>8367</v>
      </c>
      <c r="H2252">
        <v>4</v>
      </c>
      <c r="I2252">
        <v>403</v>
      </c>
      <c r="J2252">
        <v>0</v>
      </c>
      <c r="K2252">
        <v>4</v>
      </c>
      <c r="N2252">
        <v>2</v>
      </c>
      <c r="O2252">
        <v>601</v>
      </c>
      <c r="P2252">
        <v>13</v>
      </c>
      <c r="Q2252">
        <v>454</v>
      </c>
      <c r="R2252">
        <v>57</v>
      </c>
      <c r="S2252">
        <v>309</v>
      </c>
      <c r="T2252">
        <v>40</v>
      </c>
      <c r="U2252">
        <v>296</v>
      </c>
      <c r="V2252">
        <v>0</v>
      </c>
      <c r="W2252">
        <v>110</v>
      </c>
    </row>
    <row r="2253" spans="1:23" x14ac:dyDescent="0.25">
      <c r="A2253" s="1">
        <v>41339</v>
      </c>
      <c r="B2253">
        <v>132070</v>
      </c>
      <c r="C2253">
        <v>418714</v>
      </c>
      <c r="D2253">
        <v>0</v>
      </c>
      <c r="E2253">
        <v>8367</v>
      </c>
      <c r="H2253">
        <v>0</v>
      </c>
      <c r="I2253">
        <v>403</v>
      </c>
      <c r="J2253">
        <v>2</v>
      </c>
      <c r="K2253">
        <v>4</v>
      </c>
      <c r="N2253">
        <v>0</v>
      </c>
      <c r="O2253">
        <v>601</v>
      </c>
      <c r="P2253">
        <v>10</v>
      </c>
      <c r="Q2253">
        <v>454</v>
      </c>
      <c r="R2253">
        <v>16</v>
      </c>
      <c r="S2253">
        <v>325</v>
      </c>
      <c r="T2253">
        <v>30</v>
      </c>
      <c r="U2253">
        <v>297</v>
      </c>
      <c r="V2253">
        <v>0</v>
      </c>
      <c r="W2253">
        <v>110</v>
      </c>
    </row>
    <row r="2254" spans="1:23" x14ac:dyDescent="0.25">
      <c r="A2254" s="1">
        <v>41340</v>
      </c>
      <c r="B2254">
        <v>113441</v>
      </c>
      <c r="C2254">
        <v>425580</v>
      </c>
      <c r="D2254">
        <v>0</v>
      </c>
      <c r="E2254">
        <v>8367</v>
      </c>
      <c r="H2254">
        <v>150</v>
      </c>
      <c r="I2254">
        <v>553</v>
      </c>
      <c r="J2254">
        <v>0</v>
      </c>
      <c r="K2254">
        <v>4</v>
      </c>
      <c r="N2254">
        <v>0</v>
      </c>
      <c r="O2254">
        <v>601</v>
      </c>
      <c r="P2254">
        <v>110</v>
      </c>
      <c r="Q2254">
        <v>554</v>
      </c>
      <c r="R2254">
        <v>100</v>
      </c>
      <c r="S2254">
        <v>425</v>
      </c>
      <c r="T2254">
        <v>23</v>
      </c>
      <c r="U2254">
        <v>302</v>
      </c>
      <c r="V2254">
        <v>0</v>
      </c>
      <c r="W2254">
        <v>110</v>
      </c>
    </row>
    <row r="2255" spans="1:23" x14ac:dyDescent="0.25">
      <c r="A2255" s="1">
        <v>41341</v>
      </c>
      <c r="B2255">
        <v>166378</v>
      </c>
      <c r="C2255">
        <v>426001</v>
      </c>
      <c r="D2255">
        <v>0</v>
      </c>
      <c r="E2255">
        <v>8367</v>
      </c>
      <c r="H2255">
        <v>112</v>
      </c>
      <c r="I2255">
        <v>654</v>
      </c>
      <c r="J2255">
        <v>1</v>
      </c>
      <c r="K2255">
        <v>4</v>
      </c>
      <c r="N2255">
        <v>0</v>
      </c>
      <c r="O2255">
        <v>601</v>
      </c>
      <c r="P2255">
        <v>112</v>
      </c>
      <c r="Q2255">
        <v>654</v>
      </c>
      <c r="R2255">
        <v>52</v>
      </c>
      <c r="S2255">
        <v>429</v>
      </c>
      <c r="T2255">
        <v>118</v>
      </c>
      <c r="U2255">
        <v>351</v>
      </c>
      <c r="V2255">
        <v>0</v>
      </c>
      <c r="W2255">
        <v>110</v>
      </c>
    </row>
    <row r="2256" spans="1:23" x14ac:dyDescent="0.25">
      <c r="A2256" s="1">
        <v>41344</v>
      </c>
      <c r="B2256">
        <v>180605</v>
      </c>
      <c r="C2256">
        <v>451843</v>
      </c>
      <c r="D2256">
        <v>0</v>
      </c>
      <c r="E2256">
        <v>8367</v>
      </c>
      <c r="H2256">
        <v>1</v>
      </c>
      <c r="I2256">
        <v>654</v>
      </c>
      <c r="J2256">
        <v>20</v>
      </c>
      <c r="K2256">
        <v>24</v>
      </c>
      <c r="N2256">
        <v>0</v>
      </c>
      <c r="O2256">
        <v>601</v>
      </c>
      <c r="P2256">
        <v>1</v>
      </c>
      <c r="Q2256">
        <v>654</v>
      </c>
      <c r="R2256">
        <v>0</v>
      </c>
      <c r="S2256">
        <v>429</v>
      </c>
      <c r="T2256">
        <v>96</v>
      </c>
      <c r="U2256">
        <v>371</v>
      </c>
      <c r="V2256">
        <v>0</v>
      </c>
      <c r="W2256">
        <v>110</v>
      </c>
    </row>
    <row r="2257" spans="1:23" x14ac:dyDescent="0.25">
      <c r="A2257" s="1">
        <v>41345</v>
      </c>
      <c r="B2257">
        <v>160481</v>
      </c>
      <c r="C2257">
        <v>434750</v>
      </c>
      <c r="D2257">
        <v>0</v>
      </c>
      <c r="E2257">
        <v>8367</v>
      </c>
      <c r="H2257">
        <v>101</v>
      </c>
      <c r="I2257">
        <v>655</v>
      </c>
      <c r="J2257">
        <v>0</v>
      </c>
      <c r="K2257">
        <v>24</v>
      </c>
      <c r="N2257">
        <v>0</v>
      </c>
      <c r="O2257">
        <v>601</v>
      </c>
      <c r="P2257">
        <v>1</v>
      </c>
      <c r="Q2257">
        <v>654</v>
      </c>
      <c r="R2257">
        <v>64</v>
      </c>
      <c r="S2257">
        <v>492</v>
      </c>
      <c r="T2257">
        <v>106</v>
      </c>
      <c r="U2257">
        <v>355</v>
      </c>
      <c r="V2257">
        <v>0</v>
      </c>
      <c r="W2257">
        <v>110</v>
      </c>
    </row>
    <row r="2258" spans="1:23" x14ac:dyDescent="0.25">
      <c r="A2258" s="1">
        <v>41346</v>
      </c>
      <c r="B2258">
        <v>125351</v>
      </c>
      <c r="C2258">
        <v>464620</v>
      </c>
      <c r="D2258">
        <v>0</v>
      </c>
      <c r="E2258">
        <v>8367</v>
      </c>
      <c r="H2258">
        <v>258</v>
      </c>
      <c r="I2258">
        <v>719</v>
      </c>
      <c r="J2258">
        <v>13</v>
      </c>
      <c r="K2258">
        <v>36</v>
      </c>
      <c r="N2258">
        <v>100</v>
      </c>
      <c r="O2258">
        <v>601</v>
      </c>
      <c r="P2258">
        <v>105</v>
      </c>
      <c r="Q2258">
        <v>629</v>
      </c>
      <c r="R2258">
        <v>0</v>
      </c>
      <c r="S2258">
        <v>492</v>
      </c>
      <c r="T2258">
        <v>55</v>
      </c>
      <c r="U2258">
        <v>370</v>
      </c>
      <c r="V2258">
        <v>0</v>
      </c>
      <c r="W2258">
        <v>110</v>
      </c>
    </row>
    <row r="2259" spans="1:23" x14ac:dyDescent="0.25">
      <c r="A2259" s="1">
        <v>41347</v>
      </c>
      <c r="B2259">
        <v>142490</v>
      </c>
      <c r="C2259">
        <v>481794</v>
      </c>
      <c r="D2259">
        <v>0</v>
      </c>
      <c r="E2259">
        <v>8367</v>
      </c>
      <c r="H2259">
        <v>204</v>
      </c>
      <c r="I2259">
        <v>559</v>
      </c>
      <c r="J2259">
        <v>40</v>
      </c>
      <c r="K2259">
        <v>76</v>
      </c>
      <c r="N2259">
        <v>0</v>
      </c>
      <c r="O2259">
        <v>501</v>
      </c>
      <c r="P2259">
        <v>1</v>
      </c>
      <c r="Q2259">
        <v>628</v>
      </c>
      <c r="R2259">
        <v>0</v>
      </c>
      <c r="S2259">
        <v>492</v>
      </c>
      <c r="T2259">
        <v>53</v>
      </c>
      <c r="U2259">
        <v>376</v>
      </c>
      <c r="V2259">
        <v>0</v>
      </c>
      <c r="W2259">
        <v>110</v>
      </c>
    </row>
    <row r="2260" spans="1:23" x14ac:dyDescent="0.25">
      <c r="A2260" s="1">
        <v>41348</v>
      </c>
      <c r="B2260">
        <v>153412</v>
      </c>
      <c r="C2260">
        <v>479448</v>
      </c>
      <c r="D2260">
        <v>0</v>
      </c>
      <c r="E2260">
        <v>8367</v>
      </c>
      <c r="H2260">
        <v>200</v>
      </c>
      <c r="I2260">
        <v>465</v>
      </c>
      <c r="J2260">
        <v>48</v>
      </c>
      <c r="K2260">
        <v>118</v>
      </c>
      <c r="N2260">
        <v>0</v>
      </c>
      <c r="O2260">
        <v>501</v>
      </c>
      <c r="P2260">
        <v>0</v>
      </c>
      <c r="Q2260">
        <v>628</v>
      </c>
      <c r="R2260">
        <v>181</v>
      </c>
      <c r="S2260">
        <v>337</v>
      </c>
      <c r="T2260">
        <v>52</v>
      </c>
      <c r="U2260">
        <v>380</v>
      </c>
      <c r="V2260">
        <v>0</v>
      </c>
      <c r="W2260">
        <v>110</v>
      </c>
    </row>
    <row r="2261" spans="1:23" x14ac:dyDescent="0.25">
      <c r="A2261" s="1">
        <v>41351</v>
      </c>
      <c r="B2261">
        <v>233143</v>
      </c>
      <c r="C2261">
        <v>467049</v>
      </c>
      <c r="D2261">
        <v>0</v>
      </c>
      <c r="E2261">
        <v>7555</v>
      </c>
      <c r="H2261">
        <v>152</v>
      </c>
      <c r="I2261">
        <v>416</v>
      </c>
      <c r="J2261">
        <v>2</v>
      </c>
      <c r="K2261">
        <v>120</v>
      </c>
      <c r="N2261">
        <v>0</v>
      </c>
      <c r="O2261">
        <v>501</v>
      </c>
      <c r="P2261">
        <v>65</v>
      </c>
      <c r="Q2261">
        <v>583</v>
      </c>
      <c r="R2261">
        <v>18</v>
      </c>
      <c r="S2261">
        <v>345</v>
      </c>
      <c r="T2261">
        <v>232</v>
      </c>
      <c r="U2261">
        <v>303</v>
      </c>
      <c r="V2261">
        <v>0</v>
      </c>
      <c r="W2261">
        <v>110</v>
      </c>
    </row>
    <row r="2262" spans="1:23" x14ac:dyDescent="0.25">
      <c r="A2262" s="1">
        <v>41352</v>
      </c>
      <c r="B2262">
        <v>298781</v>
      </c>
      <c r="C2262">
        <v>463432</v>
      </c>
      <c r="D2262">
        <v>1180</v>
      </c>
      <c r="E2262">
        <v>8735</v>
      </c>
      <c r="H2262">
        <v>50</v>
      </c>
      <c r="I2262">
        <v>466</v>
      </c>
      <c r="J2262">
        <v>25</v>
      </c>
      <c r="K2262">
        <v>135</v>
      </c>
      <c r="N2262">
        <v>101</v>
      </c>
      <c r="O2262">
        <v>602</v>
      </c>
      <c r="P2262">
        <v>102</v>
      </c>
      <c r="Q2262">
        <v>503</v>
      </c>
      <c r="R2262">
        <v>3</v>
      </c>
      <c r="S2262">
        <v>345</v>
      </c>
      <c r="T2262">
        <v>222</v>
      </c>
      <c r="U2262">
        <v>258</v>
      </c>
      <c r="V2262">
        <v>0</v>
      </c>
      <c r="W2262">
        <v>110</v>
      </c>
    </row>
    <row r="2263" spans="1:23" x14ac:dyDescent="0.25">
      <c r="A2263" s="1">
        <v>41353</v>
      </c>
      <c r="B2263">
        <v>183607</v>
      </c>
      <c r="C2263">
        <v>468625</v>
      </c>
      <c r="D2263">
        <v>0</v>
      </c>
      <c r="E2263">
        <v>8735</v>
      </c>
      <c r="H2263">
        <v>50</v>
      </c>
      <c r="I2263">
        <v>516</v>
      </c>
      <c r="J2263">
        <v>21</v>
      </c>
      <c r="K2263">
        <v>135</v>
      </c>
      <c r="N2263">
        <v>50</v>
      </c>
      <c r="O2263">
        <v>652</v>
      </c>
      <c r="P2263">
        <v>10</v>
      </c>
      <c r="Q2263">
        <v>503</v>
      </c>
      <c r="R2263">
        <v>0</v>
      </c>
      <c r="S2263">
        <v>345</v>
      </c>
      <c r="T2263">
        <v>93</v>
      </c>
      <c r="U2263">
        <v>278</v>
      </c>
      <c r="V2263">
        <v>0</v>
      </c>
      <c r="W2263">
        <v>110</v>
      </c>
    </row>
    <row r="2264" spans="1:23" x14ac:dyDescent="0.25">
      <c r="A2264" s="1">
        <v>41354</v>
      </c>
      <c r="B2264">
        <v>198369</v>
      </c>
      <c r="C2264">
        <v>413323</v>
      </c>
      <c r="D2264">
        <v>0</v>
      </c>
      <c r="E2264">
        <v>8735</v>
      </c>
      <c r="H2264">
        <v>102</v>
      </c>
      <c r="I2264">
        <v>610</v>
      </c>
      <c r="J2264">
        <v>0</v>
      </c>
      <c r="K2264">
        <v>23</v>
      </c>
      <c r="N2264">
        <v>50</v>
      </c>
      <c r="O2264">
        <v>701</v>
      </c>
      <c r="P2264">
        <v>0</v>
      </c>
      <c r="Q2264">
        <v>461</v>
      </c>
      <c r="R2264">
        <v>63</v>
      </c>
      <c r="S2264">
        <v>336</v>
      </c>
      <c r="T2264">
        <v>44</v>
      </c>
      <c r="U2264">
        <v>219</v>
      </c>
      <c r="V2264">
        <v>0</v>
      </c>
      <c r="W2264">
        <v>110</v>
      </c>
    </row>
    <row r="2265" spans="1:23" x14ac:dyDescent="0.25">
      <c r="A2265" s="1">
        <v>41355</v>
      </c>
      <c r="B2265">
        <v>125107</v>
      </c>
      <c r="C2265">
        <v>412781</v>
      </c>
      <c r="D2265">
        <v>0</v>
      </c>
      <c r="E2265">
        <v>8735</v>
      </c>
      <c r="H2265">
        <v>0</v>
      </c>
      <c r="I2265">
        <v>610</v>
      </c>
      <c r="J2265">
        <v>21</v>
      </c>
      <c r="K2265">
        <v>21</v>
      </c>
      <c r="N2265">
        <v>150</v>
      </c>
      <c r="O2265">
        <v>851</v>
      </c>
      <c r="P2265">
        <v>10</v>
      </c>
      <c r="Q2265">
        <v>451</v>
      </c>
      <c r="R2265">
        <v>0</v>
      </c>
      <c r="S2265">
        <v>336</v>
      </c>
      <c r="T2265">
        <v>27</v>
      </c>
      <c r="U2265">
        <v>215</v>
      </c>
      <c r="V2265">
        <v>0</v>
      </c>
      <c r="W2265">
        <v>110</v>
      </c>
    </row>
    <row r="2266" spans="1:23" x14ac:dyDescent="0.25">
      <c r="A2266" s="1">
        <v>41358</v>
      </c>
      <c r="B2266">
        <v>196831</v>
      </c>
      <c r="C2266">
        <v>407455</v>
      </c>
      <c r="D2266">
        <v>0</v>
      </c>
      <c r="E2266">
        <v>8735</v>
      </c>
      <c r="H2266">
        <v>150</v>
      </c>
      <c r="I2266">
        <v>460</v>
      </c>
      <c r="J2266">
        <v>61</v>
      </c>
      <c r="K2266">
        <v>62</v>
      </c>
      <c r="N2266">
        <v>0</v>
      </c>
      <c r="O2266">
        <v>851</v>
      </c>
      <c r="P2266">
        <v>100</v>
      </c>
      <c r="Q2266">
        <v>536</v>
      </c>
      <c r="R2266">
        <v>2</v>
      </c>
      <c r="S2266">
        <v>336</v>
      </c>
      <c r="T2266">
        <v>64</v>
      </c>
      <c r="U2266">
        <v>228</v>
      </c>
      <c r="V2266">
        <v>0</v>
      </c>
      <c r="W2266">
        <v>110</v>
      </c>
    </row>
    <row r="2267" spans="1:23" x14ac:dyDescent="0.25">
      <c r="A2267" s="1">
        <v>41359</v>
      </c>
      <c r="B2267">
        <v>126477</v>
      </c>
      <c r="C2267">
        <v>409747</v>
      </c>
      <c r="D2267">
        <v>0</v>
      </c>
      <c r="E2267">
        <v>8735</v>
      </c>
      <c r="H2267">
        <v>60</v>
      </c>
      <c r="I2267">
        <v>410</v>
      </c>
      <c r="J2267">
        <v>20</v>
      </c>
      <c r="K2267">
        <v>52</v>
      </c>
      <c r="N2267">
        <v>150</v>
      </c>
      <c r="O2267">
        <v>701</v>
      </c>
      <c r="P2267">
        <v>0</v>
      </c>
      <c r="Q2267">
        <v>536</v>
      </c>
      <c r="R2267">
        <v>100</v>
      </c>
      <c r="S2267">
        <v>436</v>
      </c>
      <c r="T2267">
        <v>56</v>
      </c>
      <c r="U2267">
        <v>254</v>
      </c>
      <c r="V2267">
        <v>0</v>
      </c>
      <c r="W2267">
        <v>110</v>
      </c>
    </row>
    <row r="2268" spans="1:23" x14ac:dyDescent="0.25">
      <c r="A2268" s="1">
        <v>41360</v>
      </c>
      <c r="B2268">
        <v>127497</v>
      </c>
      <c r="C2268">
        <v>405645</v>
      </c>
      <c r="D2268">
        <v>0</v>
      </c>
      <c r="E2268">
        <v>8735</v>
      </c>
      <c r="H2268">
        <v>0</v>
      </c>
      <c r="I2268">
        <v>410</v>
      </c>
      <c r="J2268">
        <v>10</v>
      </c>
      <c r="K2268">
        <v>52</v>
      </c>
      <c r="N2268">
        <v>100</v>
      </c>
      <c r="O2268">
        <v>601</v>
      </c>
      <c r="P2268">
        <v>4</v>
      </c>
      <c r="Q2268">
        <v>540</v>
      </c>
      <c r="R2268">
        <v>0</v>
      </c>
      <c r="S2268">
        <v>436</v>
      </c>
      <c r="T2268">
        <v>29</v>
      </c>
      <c r="U2268">
        <v>255</v>
      </c>
      <c r="V2268">
        <v>0</v>
      </c>
      <c r="W2268">
        <v>110</v>
      </c>
    </row>
    <row r="2269" spans="1:23" x14ac:dyDescent="0.25">
      <c r="A2269" s="1">
        <v>41361</v>
      </c>
      <c r="B2269">
        <v>91611</v>
      </c>
      <c r="C2269">
        <v>403771</v>
      </c>
      <c r="D2269">
        <v>0</v>
      </c>
      <c r="E2269">
        <v>8735</v>
      </c>
      <c r="H2269">
        <v>0</v>
      </c>
      <c r="I2269">
        <v>410</v>
      </c>
      <c r="J2269">
        <v>40</v>
      </c>
      <c r="K2269">
        <v>62</v>
      </c>
      <c r="N2269">
        <v>50</v>
      </c>
      <c r="O2269">
        <v>551</v>
      </c>
      <c r="P2269">
        <v>765</v>
      </c>
      <c r="Q2269">
        <v>480</v>
      </c>
      <c r="R2269">
        <v>16</v>
      </c>
      <c r="S2269">
        <v>436</v>
      </c>
      <c r="T2269">
        <v>34</v>
      </c>
      <c r="U2269">
        <v>271</v>
      </c>
      <c r="V2269">
        <v>0</v>
      </c>
      <c r="W2269">
        <v>110</v>
      </c>
    </row>
    <row r="2270" spans="1:23" x14ac:dyDescent="0.25">
      <c r="A2270" s="1">
        <v>41365</v>
      </c>
      <c r="B2270">
        <v>114786</v>
      </c>
      <c r="C2270">
        <v>406942</v>
      </c>
      <c r="D2270">
        <v>0</v>
      </c>
      <c r="E2270">
        <v>8735</v>
      </c>
      <c r="H2270">
        <v>31</v>
      </c>
      <c r="I2270">
        <v>411</v>
      </c>
      <c r="J2270">
        <v>30</v>
      </c>
      <c r="K2270">
        <v>62</v>
      </c>
      <c r="N2270">
        <v>0</v>
      </c>
      <c r="O2270">
        <v>551</v>
      </c>
      <c r="P2270">
        <v>30</v>
      </c>
      <c r="Q2270">
        <v>510</v>
      </c>
      <c r="R2270">
        <v>10</v>
      </c>
      <c r="S2270">
        <v>446</v>
      </c>
      <c r="T2270">
        <v>25</v>
      </c>
      <c r="U2270">
        <v>261</v>
      </c>
      <c r="V2270">
        <v>0</v>
      </c>
      <c r="W2270">
        <v>70</v>
      </c>
    </row>
    <row r="2271" spans="1:23" x14ac:dyDescent="0.25">
      <c r="A2271" s="1">
        <v>41366</v>
      </c>
      <c r="B2271">
        <v>136588</v>
      </c>
      <c r="C2271">
        <v>419124</v>
      </c>
      <c r="D2271">
        <v>0</v>
      </c>
      <c r="E2271">
        <v>8735</v>
      </c>
      <c r="H2271">
        <v>51</v>
      </c>
      <c r="I2271">
        <v>361</v>
      </c>
      <c r="J2271">
        <v>2</v>
      </c>
      <c r="K2271">
        <v>63</v>
      </c>
      <c r="N2271">
        <v>50</v>
      </c>
      <c r="O2271">
        <v>601</v>
      </c>
      <c r="P2271">
        <v>20</v>
      </c>
      <c r="Q2271">
        <v>500</v>
      </c>
      <c r="R2271">
        <v>0</v>
      </c>
      <c r="S2271">
        <v>446</v>
      </c>
      <c r="T2271">
        <v>32</v>
      </c>
      <c r="U2271">
        <v>267</v>
      </c>
      <c r="V2271">
        <v>0</v>
      </c>
      <c r="W2271">
        <v>70</v>
      </c>
    </row>
    <row r="2272" spans="1:23" x14ac:dyDescent="0.25">
      <c r="A2272" s="1">
        <v>41367</v>
      </c>
      <c r="B2272">
        <v>194357</v>
      </c>
      <c r="C2272">
        <v>417154</v>
      </c>
      <c r="D2272">
        <v>114</v>
      </c>
      <c r="E2272">
        <v>8781</v>
      </c>
      <c r="H2272">
        <v>0</v>
      </c>
      <c r="I2272">
        <v>361</v>
      </c>
      <c r="J2272">
        <v>11</v>
      </c>
      <c r="K2272">
        <v>63</v>
      </c>
      <c r="N2272">
        <v>0</v>
      </c>
      <c r="O2272">
        <v>601</v>
      </c>
      <c r="P2272">
        <v>106</v>
      </c>
      <c r="Q2272">
        <v>440</v>
      </c>
      <c r="R2272">
        <v>126</v>
      </c>
      <c r="S2272">
        <v>346</v>
      </c>
      <c r="T2272">
        <v>74</v>
      </c>
      <c r="U2272">
        <v>279</v>
      </c>
      <c r="V2272">
        <v>0</v>
      </c>
      <c r="W2272">
        <v>70</v>
      </c>
    </row>
    <row r="2273" spans="1:23" x14ac:dyDescent="0.25">
      <c r="A2273" s="1">
        <v>41368</v>
      </c>
      <c r="B2273">
        <v>175475</v>
      </c>
      <c r="C2273">
        <v>420810</v>
      </c>
      <c r="D2273">
        <v>0</v>
      </c>
      <c r="E2273">
        <v>8781</v>
      </c>
      <c r="H2273">
        <v>100</v>
      </c>
      <c r="I2273">
        <v>361</v>
      </c>
      <c r="J2273">
        <v>0</v>
      </c>
      <c r="K2273">
        <v>53</v>
      </c>
      <c r="N2273">
        <v>100</v>
      </c>
      <c r="O2273">
        <v>701</v>
      </c>
      <c r="P2273">
        <v>110</v>
      </c>
      <c r="Q2273">
        <v>440</v>
      </c>
      <c r="R2273">
        <v>108</v>
      </c>
      <c r="S2273">
        <v>251</v>
      </c>
      <c r="T2273">
        <v>72</v>
      </c>
      <c r="U2273">
        <v>306</v>
      </c>
      <c r="V2273">
        <v>0</v>
      </c>
      <c r="W2273">
        <v>70</v>
      </c>
    </row>
    <row r="2274" spans="1:23" x14ac:dyDescent="0.25">
      <c r="A2274" s="1">
        <v>41369</v>
      </c>
      <c r="B2274">
        <v>186777</v>
      </c>
      <c r="C2274">
        <v>427920</v>
      </c>
      <c r="D2274">
        <v>0</v>
      </c>
      <c r="E2274">
        <v>8781</v>
      </c>
      <c r="H2274">
        <v>150</v>
      </c>
      <c r="I2274">
        <v>311</v>
      </c>
      <c r="J2274">
        <v>52</v>
      </c>
      <c r="K2274">
        <v>5</v>
      </c>
      <c r="N2274">
        <v>150</v>
      </c>
      <c r="O2274">
        <v>651</v>
      </c>
      <c r="P2274">
        <v>0</v>
      </c>
      <c r="Q2274">
        <v>440</v>
      </c>
      <c r="R2274">
        <v>142</v>
      </c>
      <c r="S2274">
        <v>281</v>
      </c>
      <c r="T2274">
        <v>80</v>
      </c>
      <c r="U2274">
        <v>275</v>
      </c>
      <c r="V2274">
        <v>0</v>
      </c>
      <c r="W2274">
        <v>70</v>
      </c>
    </row>
    <row r="2275" spans="1:23" x14ac:dyDescent="0.25">
      <c r="A2275" s="1">
        <v>41372</v>
      </c>
      <c r="B2275">
        <v>160548</v>
      </c>
      <c r="C2275">
        <v>437032</v>
      </c>
      <c r="D2275">
        <v>0</v>
      </c>
      <c r="E2275">
        <v>8781</v>
      </c>
      <c r="H2275">
        <v>149</v>
      </c>
      <c r="I2275">
        <v>336</v>
      </c>
      <c r="J2275">
        <v>11</v>
      </c>
      <c r="K2275">
        <v>16</v>
      </c>
      <c r="N2275">
        <v>150</v>
      </c>
      <c r="O2275">
        <v>501</v>
      </c>
      <c r="P2275">
        <v>50</v>
      </c>
      <c r="Q2275">
        <v>440</v>
      </c>
      <c r="R2275">
        <v>0</v>
      </c>
      <c r="S2275">
        <v>281</v>
      </c>
      <c r="T2275">
        <v>38</v>
      </c>
      <c r="U2275">
        <v>292</v>
      </c>
      <c r="V2275">
        <v>0</v>
      </c>
      <c r="W2275">
        <v>70</v>
      </c>
    </row>
    <row r="2276" spans="1:23" x14ac:dyDescent="0.25">
      <c r="A2276" s="1">
        <v>41373</v>
      </c>
      <c r="B2276">
        <v>164887</v>
      </c>
      <c r="C2276">
        <v>438715</v>
      </c>
      <c r="D2276">
        <v>0</v>
      </c>
      <c r="E2276">
        <v>8781</v>
      </c>
      <c r="H2276">
        <v>40</v>
      </c>
      <c r="I2276">
        <v>296</v>
      </c>
      <c r="J2276">
        <v>2</v>
      </c>
      <c r="K2276">
        <v>17</v>
      </c>
      <c r="N2276">
        <v>50</v>
      </c>
      <c r="O2276">
        <v>451</v>
      </c>
      <c r="P2276">
        <v>20</v>
      </c>
      <c r="Q2276">
        <v>430</v>
      </c>
      <c r="R2276">
        <v>55</v>
      </c>
      <c r="S2276">
        <v>323</v>
      </c>
      <c r="T2276">
        <v>75</v>
      </c>
      <c r="U2276">
        <v>298</v>
      </c>
      <c r="V2276">
        <v>0</v>
      </c>
      <c r="W2276">
        <v>70</v>
      </c>
    </row>
    <row r="2277" spans="1:23" x14ac:dyDescent="0.25">
      <c r="A2277" s="1">
        <v>41374</v>
      </c>
      <c r="B2277">
        <v>167998</v>
      </c>
      <c r="C2277">
        <v>447494</v>
      </c>
      <c r="D2277">
        <v>0</v>
      </c>
      <c r="E2277">
        <v>8781</v>
      </c>
      <c r="H2277">
        <v>0</v>
      </c>
      <c r="I2277">
        <v>296</v>
      </c>
      <c r="J2277">
        <v>1</v>
      </c>
      <c r="K2277">
        <v>16</v>
      </c>
      <c r="N2277">
        <v>0</v>
      </c>
      <c r="O2277">
        <v>451</v>
      </c>
      <c r="P2277">
        <v>110</v>
      </c>
      <c r="Q2277">
        <v>397</v>
      </c>
      <c r="R2277">
        <v>67</v>
      </c>
      <c r="S2277">
        <v>369</v>
      </c>
      <c r="T2277">
        <v>64</v>
      </c>
      <c r="U2277">
        <v>304</v>
      </c>
      <c r="V2277">
        <v>0</v>
      </c>
      <c r="W2277">
        <v>70</v>
      </c>
    </row>
    <row r="2278" spans="1:23" x14ac:dyDescent="0.25">
      <c r="A2278" s="1">
        <v>41375</v>
      </c>
      <c r="B2278">
        <v>146739</v>
      </c>
      <c r="C2278">
        <v>448013</v>
      </c>
      <c r="D2278">
        <v>0</v>
      </c>
      <c r="E2278">
        <v>8781</v>
      </c>
      <c r="H2278">
        <v>30</v>
      </c>
      <c r="I2278">
        <v>266</v>
      </c>
      <c r="J2278">
        <v>1</v>
      </c>
      <c r="K2278">
        <v>17</v>
      </c>
      <c r="N2278">
        <v>50</v>
      </c>
      <c r="O2278">
        <v>501</v>
      </c>
      <c r="P2278">
        <v>72</v>
      </c>
      <c r="Q2278">
        <v>379</v>
      </c>
      <c r="R2278">
        <v>87</v>
      </c>
      <c r="S2278">
        <v>363</v>
      </c>
      <c r="T2278">
        <v>90</v>
      </c>
      <c r="U2278">
        <v>305</v>
      </c>
      <c r="V2278">
        <v>0</v>
      </c>
      <c r="W2278">
        <v>70</v>
      </c>
    </row>
    <row r="2279" spans="1:23" x14ac:dyDescent="0.25">
      <c r="A2279" s="1">
        <v>41376</v>
      </c>
      <c r="B2279">
        <v>152704</v>
      </c>
      <c r="C2279">
        <v>459248</v>
      </c>
      <c r="D2279">
        <v>0</v>
      </c>
      <c r="E2279">
        <v>8781</v>
      </c>
      <c r="H2279">
        <v>0</v>
      </c>
      <c r="I2279">
        <v>266</v>
      </c>
      <c r="J2279">
        <v>2</v>
      </c>
      <c r="K2279">
        <v>16</v>
      </c>
      <c r="N2279">
        <v>0</v>
      </c>
      <c r="O2279">
        <v>501</v>
      </c>
      <c r="P2279">
        <v>541</v>
      </c>
      <c r="Q2279">
        <v>504</v>
      </c>
      <c r="R2279">
        <v>206</v>
      </c>
      <c r="S2279">
        <v>220</v>
      </c>
      <c r="T2279">
        <v>70</v>
      </c>
      <c r="U2279">
        <v>319</v>
      </c>
      <c r="V2279">
        <v>0</v>
      </c>
      <c r="W2279">
        <v>70</v>
      </c>
    </row>
    <row r="2280" spans="1:23" x14ac:dyDescent="0.25">
      <c r="A2280" s="1">
        <v>41379</v>
      </c>
      <c r="B2280">
        <v>449955</v>
      </c>
      <c r="C2280">
        <v>448057</v>
      </c>
      <c r="D2280">
        <v>0</v>
      </c>
      <c r="E2280">
        <v>8781</v>
      </c>
      <c r="H2280">
        <v>112</v>
      </c>
      <c r="I2280">
        <v>370</v>
      </c>
      <c r="J2280">
        <v>6</v>
      </c>
      <c r="K2280">
        <v>15</v>
      </c>
      <c r="N2280">
        <v>2</v>
      </c>
      <c r="O2280">
        <v>503</v>
      </c>
      <c r="P2280">
        <v>1488</v>
      </c>
      <c r="Q2280">
        <v>963</v>
      </c>
      <c r="R2280">
        <v>326</v>
      </c>
      <c r="S2280">
        <v>270</v>
      </c>
      <c r="T2280">
        <v>250</v>
      </c>
      <c r="U2280">
        <v>268</v>
      </c>
      <c r="V2280">
        <v>0</v>
      </c>
      <c r="W2280">
        <v>70</v>
      </c>
    </row>
    <row r="2281" spans="1:23" x14ac:dyDescent="0.25">
      <c r="A2281" s="1">
        <v>41380</v>
      </c>
      <c r="B2281">
        <v>305256</v>
      </c>
      <c r="C2281">
        <v>455094</v>
      </c>
      <c r="D2281">
        <v>0</v>
      </c>
      <c r="E2281">
        <v>8781</v>
      </c>
      <c r="H2281">
        <v>136</v>
      </c>
      <c r="I2281">
        <v>241</v>
      </c>
      <c r="J2281">
        <v>71</v>
      </c>
      <c r="K2281">
        <v>20</v>
      </c>
      <c r="N2281">
        <v>150</v>
      </c>
      <c r="O2281">
        <v>653</v>
      </c>
      <c r="P2281">
        <v>329</v>
      </c>
      <c r="Q2281">
        <v>1132</v>
      </c>
      <c r="R2281">
        <v>882</v>
      </c>
      <c r="S2281">
        <v>213</v>
      </c>
      <c r="T2281">
        <v>171</v>
      </c>
      <c r="U2281">
        <v>266</v>
      </c>
      <c r="V2281">
        <v>0</v>
      </c>
      <c r="W2281">
        <v>70</v>
      </c>
    </row>
    <row r="2282" spans="1:23" x14ac:dyDescent="0.25">
      <c r="A2282" s="1">
        <v>41381</v>
      </c>
      <c r="B2282">
        <v>334338</v>
      </c>
      <c r="C2282">
        <v>437447</v>
      </c>
      <c r="D2282">
        <v>0</v>
      </c>
      <c r="E2282">
        <v>8781</v>
      </c>
      <c r="H2282">
        <v>13</v>
      </c>
      <c r="I2282">
        <v>241</v>
      </c>
      <c r="J2282">
        <v>6</v>
      </c>
      <c r="K2282">
        <v>6</v>
      </c>
      <c r="N2282">
        <v>2</v>
      </c>
      <c r="O2282">
        <v>655</v>
      </c>
      <c r="P2282">
        <v>806</v>
      </c>
      <c r="Q2282">
        <v>1142</v>
      </c>
      <c r="R2282">
        <v>126</v>
      </c>
      <c r="S2282">
        <v>239</v>
      </c>
      <c r="T2282">
        <v>146</v>
      </c>
      <c r="U2282">
        <v>265</v>
      </c>
      <c r="V2282">
        <v>0</v>
      </c>
      <c r="W2282">
        <v>70</v>
      </c>
    </row>
    <row r="2283" spans="1:23" x14ac:dyDescent="0.25">
      <c r="A2283" s="1">
        <v>41382</v>
      </c>
      <c r="B2283">
        <v>247367</v>
      </c>
      <c r="C2283">
        <v>383552</v>
      </c>
      <c r="D2283">
        <v>0</v>
      </c>
      <c r="E2283">
        <v>8781</v>
      </c>
      <c r="H2283">
        <v>0</v>
      </c>
      <c r="I2283">
        <v>204</v>
      </c>
      <c r="J2283">
        <v>5</v>
      </c>
      <c r="K2283">
        <v>5</v>
      </c>
      <c r="N2283">
        <v>0</v>
      </c>
      <c r="O2283">
        <v>653</v>
      </c>
      <c r="P2283">
        <v>657</v>
      </c>
      <c r="Q2283">
        <v>942</v>
      </c>
      <c r="R2283">
        <v>227</v>
      </c>
      <c r="S2283">
        <v>215</v>
      </c>
      <c r="T2283">
        <v>160</v>
      </c>
      <c r="U2283">
        <v>223</v>
      </c>
      <c r="V2283">
        <v>0</v>
      </c>
      <c r="W2283">
        <v>70</v>
      </c>
    </row>
    <row r="2284" spans="1:23" x14ac:dyDescent="0.25">
      <c r="A2284" s="1">
        <v>41383</v>
      </c>
      <c r="B2284">
        <v>195037</v>
      </c>
      <c r="C2284">
        <v>380518</v>
      </c>
      <c r="D2284">
        <v>0</v>
      </c>
      <c r="E2284">
        <v>8781</v>
      </c>
      <c r="H2284">
        <v>2</v>
      </c>
      <c r="I2284">
        <v>204</v>
      </c>
      <c r="J2284">
        <v>0</v>
      </c>
      <c r="K2284">
        <v>5</v>
      </c>
      <c r="N2284">
        <v>50</v>
      </c>
      <c r="O2284">
        <v>703</v>
      </c>
      <c r="P2284">
        <v>287</v>
      </c>
      <c r="Q2284">
        <v>1092</v>
      </c>
      <c r="R2284">
        <v>117</v>
      </c>
      <c r="S2284">
        <v>298</v>
      </c>
      <c r="T2284">
        <v>68</v>
      </c>
      <c r="U2284">
        <v>210</v>
      </c>
      <c r="V2284">
        <v>0</v>
      </c>
      <c r="W2284">
        <v>70</v>
      </c>
    </row>
    <row r="2285" spans="1:23" x14ac:dyDescent="0.25">
      <c r="A2285" s="1">
        <v>41386</v>
      </c>
      <c r="B2285">
        <v>177969</v>
      </c>
      <c r="C2285">
        <v>379138</v>
      </c>
      <c r="D2285">
        <v>0</v>
      </c>
      <c r="E2285">
        <v>8781</v>
      </c>
      <c r="H2285">
        <v>0</v>
      </c>
      <c r="I2285">
        <v>204</v>
      </c>
      <c r="J2285">
        <v>0</v>
      </c>
      <c r="K2285">
        <v>5</v>
      </c>
      <c r="N2285">
        <v>0</v>
      </c>
      <c r="O2285">
        <v>703</v>
      </c>
      <c r="P2285">
        <v>61</v>
      </c>
      <c r="Q2285">
        <v>1107</v>
      </c>
      <c r="R2285">
        <v>3</v>
      </c>
      <c r="S2285">
        <v>297</v>
      </c>
      <c r="T2285">
        <v>41</v>
      </c>
      <c r="U2285">
        <v>215</v>
      </c>
      <c r="V2285">
        <v>0</v>
      </c>
      <c r="W2285">
        <v>70</v>
      </c>
    </row>
    <row r="2286" spans="1:23" x14ac:dyDescent="0.25">
      <c r="A2286" s="1">
        <v>41387</v>
      </c>
      <c r="B2286">
        <v>179255</v>
      </c>
      <c r="C2286">
        <v>381591</v>
      </c>
      <c r="D2286">
        <v>0</v>
      </c>
      <c r="E2286">
        <v>8781</v>
      </c>
      <c r="H2286">
        <v>0</v>
      </c>
      <c r="I2286">
        <v>204</v>
      </c>
      <c r="J2286">
        <v>5</v>
      </c>
      <c r="K2286">
        <v>8</v>
      </c>
      <c r="N2286">
        <v>0</v>
      </c>
      <c r="O2286">
        <v>703</v>
      </c>
      <c r="P2286">
        <v>167</v>
      </c>
      <c r="Q2286">
        <v>1049</v>
      </c>
      <c r="R2286">
        <v>5</v>
      </c>
      <c r="S2286">
        <v>299</v>
      </c>
      <c r="T2286">
        <v>120</v>
      </c>
      <c r="U2286">
        <v>251</v>
      </c>
      <c r="V2286">
        <v>0</v>
      </c>
      <c r="W2286">
        <v>70</v>
      </c>
    </row>
    <row r="2287" spans="1:23" x14ac:dyDescent="0.25">
      <c r="A2287" s="1">
        <v>41388</v>
      </c>
      <c r="B2287">
        <v>116874</v>
      </c>
      <c r="C2287">
        <v>385916</v>
      </c>
      <c r="D2287">
        <v>0</v>
      </c>
      <c r="E2287">
        <v>8781</v>
      </c>
      <c r="H2287">
        <v>50</v>
      </c>
      <c r="I2287">
        <v>154</v>
      </c>
      <c r="J2287">
        <v>0</v>
      </c>
      <c r="K2287">
        <v>8</v>
      </c>
      <c r="N2287">
        <v>0</v>
      </c>
      <c r="O2287">
        <v>703</v>
      </c>
      <c r="P2287">
        <v>5</v>
      </c>
      <c r="Q2287">
        <v>1049</v>
      </c>
      <c r="R2287">
        <v>50</v>
      </c>
      <c r="S2287">
        <v>249</v>
      </c>
      <c r="T2287">
        <v>30</v>
      </c>
      <c r="U2287">
        <v>267</v>
      </c>
      <c r="V2287">
        <v>0</v>
      </c>
      <c r="W2287">
        <v>70</v>
      </c>
    </row>
    <row r="2288" spans="1:23" x14ac:dyDescent="0.25">
      <c r="A2288" s="1">
        <v>41389</v>
      </c>
      <c r="B2288">
        <v>96598</v>
      </c>
      <c r="C2288">
        <v>384372</v>
      </c>
      <c r="D2288">
        <v>0</v>
      </c>
      <c r="E2288">
        <v>8781</v>
      </c>
      <c r="H2288">
        <v>50</v>
      </c>
      <c r="I2288">
        <v>104</v>
      </c>
      <c r="J2288">
        <v>2</v>
      </c>
      <c r="K2288">
        <v>8</v>
      </c>
      <c r="N2288">
        <v>100</v>
      </c>
      <c r="O2288">
        <v>703</v>
      </c>
      <c r="P2288">
        <v>555</v>
      </c>
      <c r="Q2288">
        <v>1057</v>
      </c>
      <c r="R2288">
        <v>155</v>
      </c>
      <c r="S2288">
        <v>149</v>
      </c>
      <c r="T2288">
        <v>43</v>
      </c>
      <c r="U2288">
        <v>268</v>
      </c>
      <c r="V2288">
        <v>0</v>
      </c>
      <c r="W2288">
        <v>70</v>
      </c>
    </row>
    <row r="2289" spans="1:23" x14ac:dyDescent="0.25">
      <c r="A2289" s="1">
        <v>41390</v>
      </c>
      <c r="B2289">
        <v>112767</v>
      </c>
      <c r="C2289">
        <v>384914</v>
      </c>
      <c r="D2289">
        <v>0</v>
      </c>
      <c r="E2289">
        <v>8781</v>
      </c>
      <c r="H2289">
        <v>0</v>
      </c>
      <c r="I2289">
        <v>104</v>
      </c>
      <c r="J2289">
        <v>0</v>
      </c>
      <c r="K2289">
        <v>8</v>
      </c>
      <c r="N2289">
        <v>0</v>
      </c>
      <c r="O2289">
        <v>703</v>
      </c>
      <c r="P2289">
        <v>325</v>
      </c>
      <c r="Q2289">
        <v>1067</v>
      </c>
      <c r="R2289">
        <v>0</v>
      </c>
      <c r="S2289">
        <v>149</v>
      </c>
      <c r="T2289">
        <v>35</v>
      </c>
      <c r="U2289">
        <v>266</v>
      </c>
      <c r="V2289">
        <v>0</v>
      </c>
      <c r="W2289">
        <v>70</v>
      </c>
    </row>
    <row r="2290" spans="1:23" x14ac:dyDescent="0.25">
      <c r="A2290" s="1">
        <v>41393</v>
      </c>
      <c r="B2290">
        <v>122946</v>
      </c>
      <c r="C2290">
        <v>384753</v>
      </c>
      <c r="D2290">
        <v>0</v>
      </c>
      <c r="E2290">
        <v>8781</v>
      </c>
      <c r="H2290">
        <v>0</v>
      </c>
      <c r="I2290">
        <v>104</v>
      </c>
      <c r="J2290">
        <v>4</v>
      </c>
      <c r="K2290">
        <v>6</v>
      </c>
      <c r="N2290">
        <v>50</v>
      </c>
      <c r="O2290">
        <v>653</v>
      </c>
      <c r="P2290">
        <v>301</v>
      </c>
      <c r="Q2290">
        <v>1279</v>
      </c>
      <c r="R2290">
        <v>17</v>
      </c>
      <c r="S2290">
        <v>134</v>
      </c>
      <c r="T2290">
        <v>29</v>
      </c>
      <c r="U2290">
        <v>270</v>
      </c>
      <c r="V2290">
        <v>0</v>
      </c>
      <c r="W2290">
        <v>70</v>
      </c>
    </row>
    <row r="2291" spans="1:23" x14ac:dyDescent="0.25">
      <c r="A2291" s="1">
        <v>41394</v>
      </c>
      <c r="B2291">
        <v>117539</v>
      </c>
      <c r="C2291">
        <v>388083</v>
      </c>
      <c r="D2291">
        <v>0</v>
      </c>
      <c r="E2291">
        <v>8781</v>
      </c>
      <c r="H2291">
        <v>100</v>
      </c>
      <c r="I2291">
        <v>201</v>
      </c>
      <c r="J2291">
        <v>2</v>
      </c>
      <c r="K2291">
        <v>4</v>
      </c>
      <c r="N2291">
        <v>50</v>
      </c>
      <c r="O2291">
        <v>603</v>
      </c>
      <c r="P2291">
        <v>80</v>
      </c>
      <c r="Q2291">
        <v>1256</v>
      </c>
      <c r="R2291">
        <v>0</v>
      </c>
      <c r="S2291">
        <v>134</v>
      </c>
      <c r="T2291">
        <v>33</v>
      </c>
      <c r="U2291">
        <v>264</v>
      </c>
      <c r="V2291">
        <v>0</v>
      </c>
      <c r="W2291">
        <v>70</v>
      </c>
    </row>
    <row r="2292" spans="1:23" x14ac:dyDescent="0.25">
      <c r="A2292" s="1">
        <v>41395</v>
      </c>
      <c r="B2292">
        <v>144093</v>
      </c>
      <c r="C2292">
        <v>384910</v>
      </c>
      <c r="D2292">
        <v>0</v>
      </c>
      <c r="E2292">
        <v>8781</v>
      </c>
      <c r="H2292">
        <v>0</v>
      </c>
      <c r="I2292">
        <v>201</v>
      </c>
      <c r="J2292">
        <v>0</v>
      </c>
      <c r="K2292">
        <v>4</v>
      </c>
      <c r="N2292">
        <v>50</v>
      </c>
      <c r="O2292">
        <v>653</v>
      </c>
      <c r="P2292">
        <v>1030</v>
      </c>
      <c r="Q2292">
        <v>1341</v>
      </c>
      <c r="R2292">
        <v>32</v>
      </c>
      <c r="S2292">
        <v>141</v>
      </c>
      <c r="T2292">
        <v>45</v>
      </c>
      <c r="U2292">
        <v>258</v>
      </c>
      <c r="V2292">
        <v>0</v>
      </c>
      <c r="W2292">
        <v>70</v>
      </c>
    </row>
    <row r="2293" spans="1:23" x14ac:dyDescent="0.25">
      <c r="A2293" s="1">
        <v>41396</v>
      </c>
      <c r="B2293">
        <v>128611</v>
      </c>
      <c r="C2293">
        <v>386241</v>
      </c>
      <c r="D2293">
        <v>0</v>
      </c>
      <c r="E2293">
        <v>8781</v>
      </c>
      <c r="H2293">
        <v>0</v>
      </c>
      <c r="I2293">
        <v>201</v>
      </c>
      <c r="J2293">
        <v>2</v>
      </c>
      <c r="K2293">
        <v>4</v>
      </c>
      <c r="N2293">
        <v>0</v>
      </c>
      <c r="O2293">
        <v>653</v>
      </c>
      <c r="P2293">
        <v>29</v>
      </c>
      <c r="Q2293">
        <v>1370</v>
      </c>
      <c r="R2293">
        <v>7</v>
      </c>
      <c r="S2293">
        <v>148</v>
      </c>
      <c r="T2293">
        <v>64</v>
      </c>
      <c r="U2293">
        <v>267</v>
      </c>
      <c r="V2293">
        <v>0</v>
      </c>
      <c r="W2293">
        <v>70</v>
      </c>
    </row>
    <row r="2294" spans="1:23" x14ac:dyDescent="0.25">
      <c r="A2294" s="1">
        <v>41397</v>
      </c>
      <c r="B2294">
        <v>130216</v>
      </c>
      <c r="C2294">
        <v>396770</v>
      </c>
      <c r="D2294">
        <v>0</v>
      </c>
      <c r="E2294">
        <v>8781</v>
      </c>
      <c r="H2294">
        <v>0</v>
      </c>
      <c r="I2294">
        <v>201</v>
      </c>
      <c r="J2294">
        <v>2</v>
      </c>
      <c r="K2294">
        <v>6</v>
      </c>
      <c r="N2294">
        <v>0</v>
      </c>
      <c r="O2294">
        <v>653</v>
      </c>
      <c r="P2294">
        <v>174</v>
      </c>
      <c r="Q2294">
        <v>1226</v>
      </c>
      <c r="R2294">
        <v>0</v>
      </c>
      <c r="S2294">
        <v>148</v>
      </c>
      <c r="T2294">
        <v>94</v>
      </c>
      <c r="U2294">
        <v>289</v>
      </c>
      <c r="V2294">
        <v>0</v>
      </c>
      <c r="W2294">
        <v>70</v>
      </c>
    </row>
    <row r="2295" spans="1:23" x14ac:dyDescent="0.25">
      <c r="A2295" s="1">
        <v>41400</v>
      </c>
      <c r="B2295">
        <v>102470</v>
      </c>
      <c r="C2295">
        <v>399767</v>
      </c>
      <c r="D2295">
        <v>0</v>
      </c>
      <c r="E2295">
        <v>8781</v>
      </c>
      <c r="H2295">
        <v>0</v>
      </c>
      <c r="I2295">
        <v>201</v>
      </c>
      <c r="J2295">
        <v>4</v>
      </c>
      <c r="K2295">
        <v>9</v>
      </c>
      <c r="N2295">
        <v>0</v>
      </c>
      <c r="O2295">
        <v>653</v>
      </c>
      <c r="P2295">
        <v>173</v>
      </c>
      <c r="Q2295">
        <v>1123</v>
      </c>
      <c r="R2295">
        <v>25</v>
      </c>
      <c r="S2295">
        <v>125</v>
      </c>
      <c r="T2295">
        <v>40</v>
      </c>
      <c r="U2295">
        <v>299</v>
      </c>
      <c r="V2295">
        <v>0</v>
      </c>
      <c r="W2295">
        <v>70</v>
      </c>
    </row>
    <row r="2296" spans="1:23" x14ac:dyDescent="0.25">
      <c r="A2296" s="1">
        <v>41401</v>
      </c>
      <c r="B2296">
        <v>112854</v>
      </c>
      <c r="C2296">
        <v>405092</v>
      </c>
      <c r="D2296">
        <v>0</v>
      </c>
      <c r="E2296">
        <v>8781</v>
      </c>
      <c r="H2296">
        <v>0</v>
      </c>
      <c r="I2296">
        <v>201</v>
      </c>
      <c r="J2296">
        <v>1</v>
      </c>
      <c r="K2296">
        <v>10</v>
      </c>
      <c r="N2296">
        <v>0</v>
      </c>
      <c r="O2296">
        <v>653</v>
      </c>
      <c r="P2296">
        <v>40</v>
      </c>
      <c r="Q2296">
        <v>1132</v>
      </c>
      <c r="R2296">
        <v>0</v>
      </c>
      <c r="S2296">
        <v>125</v>
      </c>
      <c r="T2296">
        <v>313</v>
      </c>
      <c r="U2296">
        <v>533</v>
      </c>
      <c r="V2296">
        <v>0</v>
      </c>
      <c r="W2296">
        <v>70</v>
      </c>
    </row>
    <row r="2297" spans="1:23" x14ac:dyDescent="0.25">
      <c r="A2297" s="1">
        <v>41402</v>
      </c>
      <c r="B2297">
        <v>107073</v>
      </c>
      <c r="C2297">
        <v>405782</v>
      </c>
      <c r="D2297">
        <v>0</v>
      </c>
      <c r="E2297">
        <v>8781</v>
      </c>
      <c r="H2297">
        <v>100</v>
      </c>
      <c r="I2297">
        <v>151</v>
      </c>
      <c r="J2297">
        <v>1</v>
      </c>
      <c r="K2297">
        <v>9</v>
      </c>
      <c r="N2297">
        <v>50</v>
      </c>
      <c r="O2297">
        <v>603</v>
      </c>
      <c r="P2297">
        <v>11</v>
      </c>
      <c r="Q2297">
        <v>1133</v>
      </c>
      <c r="R2297">
        <v>15</v>
      </c>
      <c r="S2297">
        <v>138</v>
      </c>
      <c r="T2297">
        <v>96</v>
      </c>
      <c r="U2297">
        <v>566</v>
      </c>
      <c r="V2297">
        <v>0</v>
      </c>
      <c r="W2297">
        <v>70</v>
      </c>
    </row>
    <row r="2298" spans="1:23" x14ac:dyDescent="0.25">
      <c r="A2298" s="1">
        <v>41403</v>
      </c>
      <c r="B2298">
        <v>142499</v>
      </c>
      <c r="C2298">
        <v>408299</v>
      </c>
      <c r="D2298">
        <v>0</v>
      </c>
      <c r="E2298">
        <v>8781</v>
      </c>
      <c r="H2298">
        <v>2</v>
      </c>
      <c r="I2298">
        <v>152</v>
      </c>
      <c r="J2298">
        <v>5</v>
      </c>
      <c r="K2298">
        <v>8</v>
      </c>
      <c r="N2298">
        <v>0</v>
      </c>
      <c r="O2298">
        <v>603</v>
      </c>
      <c r="P2298">
        <v>162</v>
      </c>
      <c r="Q2298">
        <v>1019</v>
      </c>
      <c r="R2298">
        <v>26</v>
      </c>
      <c r="S2298">
        <v>138</v>
      </c>
      <c r="T2298">
        <v>62</v>
      </c>
      <c r="U2298">
        <v>579</v>
      </c>
      <c r="V2298">
        <v>0</v>
      </c>
      <c r="W2298">
        <v>70</v>
      </c>
    </row>
    <row r="2299" spans="1:23" x14ac:dyDescent="0.25">
      <c r="A2299" s="1">
        <v>41404</v>
      </c>
      <c r="B2299">
        <v>153169</v>
      </c>
      <c r="C2299">
        <v>412393</v>
      </c>
      <c r="D2299">
        <v>0</v>
      </c>
      <c r="E2299">
        <v>8781</v>
      </c>
      <c r="H2299">
        <v>50</v>
      </c>
      <c r="I2299">
        <v>104</v>
      </c>
      <c r="J2299">
        <v>48</v>
      </c>
      <c r="K2299">
        <v>20</v>
      </c>
      <c r="N2299">
        <v>0</v>
      </c>
      <c r="O2299">
        <v>603</v>
      </c>
      <c r="P2299">
        <v>192</v>
      </c>
      <c r="Q2299">
        <v>861</v>
      </c>
      <c r="R2299">
        <v>6</v>
      </c>
      <c r="S2299">
        <v>132</v>
      </c>
      <c r="T2299">
        <v>37</v>
      </c>
      <c r="U2299">
        <v>594</v>
      </c>
      <c r="V2299">
        <v>0</v>
      </c>
      <c r="W2299">
        <v>70</v>
      </c>
    </row>
    <row r="2300" spans="1:23" x14ac:dyDescent="0.25">
      <c r="A2300" s="1">
        <v>41407</v>
      </c>
      <c r="B2300">
        <v>112691</v>
      </c>
      <c r="C2300">
        <v>421720</v>
      </c>
      <c r="D2300">
        <v>0</v>
      </c>
      <c r="E2300">
        <v>8781</v>
      </c>
      <c r="H2300">
        <v>50</v>
      </c>
      <c r="I2300">
        <v>154</v>
      </c>
      <c r="J2300">
        <v>15</v>
      </c>
      <c r="K2300">
        <v>5</v>
      </c>
      <c r="N2300">
        <v>50</v>
      </c>
      <c r="O2300">
        <v>553</v>
      </c>
      <c r="P2300">
        <v>125</v>
      </c>
      <c r="Q2300">
        <v>846</v>
      </c>
      <c r="R2300">
        <v>3</v>
      </c>
      <c r="S2300">
        <v>130</v>
      </c>
      <c r="T2300">
        <v>72</v>
      </c>
      <c r="U2300">
        <v>603</v>
      </c>
      <c r="V2300">
        <v>0</v>
      </c>
      <c r="W2300">
        <v>70</v>
      </c>
    </row>
    <row r="2301" spans="1:23" x14ac:dyDescent="0.25">
      <c r="A2301" s="1">
        <v>41408</v>
      </c>
      <c r="B2301">
        <v>120092</v>
      </c>
      <c r="C2301">
        <v>420043</v>
      </c>
      <c r="D2301">
        <v>0</v>
      </c>
      <c r="E2301">
        <v>8781</v>
      </c>
      <c r="H2301">
        <v>145</v>
      </c>
      <c r="I2301">
        <v>299</v>
      </c>
      <c r="J2301">
        <v>18</v>
      </c>
      <c r="K2301">
        <v>22</v>
      </c>
      <c r="N2301">
        <v>0</v>
      </c>
      <c r="O2301">
        <v>553</v>
      </c>
      <c r="P2301">
        <v>162</v>
      </c>
      <c r="Q2301">
        <v>650</v>
      </c>
      <c r="R2301">
        <v>8</v>
      </c>
      <c r="S2301">
        <v>122</v>
      </c>
      <c r="T2301">
        <v>49</v>
      </c>
      <c r="U2301">
        <v>617</v>
      </c>
      <c r="V2301">
        <v>0</v>
      </c>
      <c r="W2301">
        <v>70</v>
      </c>
    </row>
    <row r="2302" spans="1:23" x14ac:dyDescent="0.25">
      <c r="A2302" s="1">
        <v>41409</v>
      </c>
      <c r="B2302">
        <v>138503</v>
      </c>
      <c r="C2302">
        <v>422804</v>
      </c>
      <c r="D2302">
        <v>0</v>
      </c>
      <c r="E2302">
        <v>8781</v>
      </c>
      <c r="H2302">
        <v>345</v>
      </c>
      <c r="I2302">
        <v>204</v>
      </c>
      <c r="J2302">
        <v>20</v>
      </c>
      <c r="K2302">
        <v>4</v>
      </c>
      <c r="N2302">
        <v>50</v>
      </c>
      <c r="O2302">
        <v>603</v>
      </c>
      <c r="P2302">
        <v>266</v>
      </c>
      <c r="Q2302">
        <v>486</v>
      </c>
      <c r="R2302">
        <v>32</v>
      </c>
      <c r="S2302">
        <v>104</v>
      </c>
      <c r="T2302">
        <v>61</v>
      </c>
      <c r="U2302">
        <v>616</v>
      </c>
      <c r="V2302">
        <v>0</v>
      </c>
      <c r="W2302">
        <v>70</v>
      </c>
    </row>
    <row r="2303" spans="1:23" x14ac:dyDescent="0.25">
      <c r="A2303" s="1">
        <v>41410</v>
      </c>
      <c r="B2303">
        <v>137265</v>
      </c>
      <c r="C2303">
        <v>427890</v>
      </c>
      <c r="D2303">
        <v>0</v>
      </c>
      <c r="E2303">
        <v>8781</v>
      </c>
      <c r="H2303">
        <v>156</v>
      </c>
      <c r="I2303">
        <v>359</v>
      </c>
      <c r="J2303">
        <v>2</v>
      </c>
      <c r="K2303">
        <v>2</v>
      </c>
      <c r="N2303">
        <v>1</v>
      </c>
      <c r="O2303">
        <v>603</v>
      </c>
      <c r="P2303">
        <v>187</v>
      </c>
      <c r="Q2303">
        <v>531</v>
      </c>
      <c r="R2303">
        <v>1</v>
      </c>
      <c r="S2303">
        <v>104</v>
      </c>
      <c r="T2303">
        <v>30</v>
      </c>
      <c r="U2303">
        <v>613</v>
      </c>
      <c r="V2303">
        <v>0</v>
      </c>
      <c r="W2303">
        <v>70</v>
      </c>
    </row>
    <row r="2304" spans="1:23" x14ac:dyDescent="0.25">
      <c r="A2304" s="1">
        <v>41411</v>
      </c>
      <c r="B2304">
        <v>180637</v>
      </c>
      <c r="C2304">
        <v>441507</v>
      </c>
      <c r="D2304">
        <v>0</v>
      </c>
      <c r="E2304">
        <v>8781</v>
      </c>
      <c r="H2304">
        <v>75</v>
      </c>
      <c r="I2304">
        <v>359</v>
      </c>
      <c r="J2304">
        <v>0</v>
      </c>
      <c r="K2304">
        <v>2</v>
      </c>
      <c r="N2304">
        <v>90</v>
      </c>
      <c r="O2304">
        <v>643</v>
      </c>
      <c r="P2304">
        <v>299</v>
      </c>
      <c r="Q2304">
        <v>569</v>
      </c>
      <c r="R2304">
        <v>1</v>
      </c>
      <c r="S2304">
        <v>104</v>
      </c>
      <c r="T2304">
        <v>54</v>
      </c>
      <c r="U2304">
        <v>640</v>
      </c>
      <c r="V2304">
        <v>0</v>
      </c>
      <c r="W2304">
        <v>70</v>
      </c>
    </row>
    <row r="2305" spans="1:23" x14ac:dyDescent="0.25">
      <c r="A2305" s="1">
        <v>41414</v>
      </c>
      <c r="B2305">
        <v>161526</v>
      </c>
      <c r="C2305">
        <v>432318</v>
      </c>
      <c r="D2305">
        <v>0</v>
      </c>
      <c r="E2305">
        <v>8781</v>
      </c>
      <c r="H2305">
        <v>1</v>
      </c>
      <c r="I2305">
        <v>359</v>
      </c>
      <c r="J2305">
        <v>1</v>
      </c>
      <c r="K2305">
        <v>3</v>
      </c>
      <c r="N2305">
        <v>51</v>
      </c>
      <c r="O2305">
        <v>593</v>
      </c>
      <c r="P2305">
        <v>79</v>
      </c>
      <c r="Q2305">
        <v>615</v>
      </c>
      <c r="R2305">
        <v>11</v>
      </c>
      <c r="S2305">
        <v>93</v>
      </c>
      <c r="T2305">
        <v>88</v>
      </c>
      <c r="U2305">
        <v>650</v>
      </c>
      <c r="V2305">
        <v>0</v>
      </c>
      <c r="W2305">
        <v>70</v>
      </c>
    </row>
    <row r="2306" spans="1:23" x14ac:dyDescent="0.25">
      <c r="A2306" s="1">
        <v>41415</v>
      </c>
      <c r="B2306">
        <v>179533</v>
      </c>
      <c r="C2306">
        <v>434988</v>
      </c>
      <c r="D2306">
        <v>0</v>
      </c>
      <c r="E2306">
        <v>8781</v>
      </c>
      <c r="H2306">
        <v>600</v>
      </c>
      <c r="I2306">
        <v>466</v>
      </c>
      <c r="J2306">
        <v>32</v>
      </c>
      <c r="K2306">
        <v>34</v>
      </c>
      <c r="N2306">
        <v>25</v>
      </c>
      <c r="O2306">
        <v>568</v>
      </c>
      <c r="P2306">
        <v>191</v>
      </c>
      <c r="Q2306">
        <v>702</v>
      </c>
      <c r="R2306">
        <v>41</v>
      </c>
      <c r="S2306">
        <v>68</v>
      </c>
      <c r="T2306">
        <v>36</v>
      </c>
      <c r="U2306">
        <v>636</v>
      </c>
      <c r="V2306">
        <v>0</v>
      </c>
      <c r="W2306">
        <v>70</v>
      </c>
    </row>
    <row r="2307" spans="1:23" x14ac:dyDescent="0.25">
      <c r="A2307" s="1">
        <v>41416</v>
      </c>
      <c r="B2307">
        <v>180618</v>
      </c>
      <c r="C2307">
        <v>436793</v>
      </c>
      <c r="D2307">
        <v>0</v>
      </c>
      <c r="E2307">
        <v>8781</v>
      </c>
      <c r="H2307">
        <v>300</v>
      </c>
      <c r="I2307">
        <v>616</v>
      </c>
      <c r="J2307">
        <v>47</v>
      </c>
      <c r="K2307">
        <v>19</v>
      </c>
      <c r="N2307">
        <v>0</v>
      </c>
      <c r="O2307">
        <v>568</v>
      </c>
      <c r="P2307">
        <v>101</v>
      </c>
      <c r="Q2307">
        <v>716</v>
      </c>
      <c r="R2307">
        <v>0</v>
      </c>
      <c r="S2307">
        <v>68</v>
      </c>
      <c r="T2307">
        <v>130</v>
      </c>
      <c r="U2307">
        <v>637</v>
      </c>
      <c r="V2307">
        <v>70</v>
      </c>
      <c r="W2307">
        <v>50</v>
      </c>
    </row>
    <row r="2308" spans="1:23" x14ac:dyDescent="0.25">
      <c r="A2308" s="1">
        <v>41417</v>
      </c>
      <c r="B2308">
        <v>183789</v>
      </c>
      <c r="C2308">
        <v>397589</v>
      </c>
      <c r="D2308">
        <v>0</v>
      </c>
      <c r="E2308">
        <v>8781</v>
      </c>
      <c r="H2308">
        <v>5</v>
      </c>
      <c r="I2308">
        <v>529</v>
      </c>
      <c r="J2308">
        <v>45</v>
      </c>
      <c r="K2308">
        <v>35</v>
      </c>
      <c r="N2308">
        <v>50</v>
      </c>
      <c r="O2308">
        <v>601</v>
      </c>
      <c r="P2308">
        <v>61</v>
      </c>
      <c r="Q2308">
        <v>565</v>
      </c>
      <c r="R2308">
        <v>7</v>
      </c>
      <c r="S2308">
        <v>35</v>
      </c>
      <c r="T2308">
        <v>71</v>
      </c>
      <c r="U2308">
        <v>511</v>
      </c>
      <c r="V2308">
        <v>0</v>
      </c>
      <c r="W2308">
        <v>10</v>
      </c>
    </row>
    <row r="2309" spans="1:23" x14ac:dyDescent="0.25">
      <c r="A2309" s="1">
        <v>41418</v>
      </c>
      <c r="B2309">
        <v>111559</v>
      </c>
      <c r="C2309">
        <v>391812</v>
      </c>
      <c r="D2309">
        <v>0</v>
      </c>
      <c r="E2309">
        <v>8781</v>
      </c>
      <c r="H2309">
        <v>150</v>
      </c>
      <c r="I2309">
        <v>401</v>
      </c>
      <c r="J2309">
        <v>0</v>
      </c>
      <c r="K2309">
        <v>35</v>
      </c>
      <c r="N2309">
        <v>0</v>
      </c>
      <c r="O2309">
        <v>601</v>
      </c>
      <c r="P2309">
        <v>10</v>
      </c>
      <c r="Q2309">
        <v>555</v>
      </c>
      <c r="R2309">
        <v>0</v>
      </c>
      <c r="S2309">
        <v>35</v>
      </c>
      <c r="T2309">
        <v>12</v>
      </c>
      <c r="U2309">
        <v>512</v>
      </c>
    </row>
    <row r="2310" spans="1:23" x14ac:dyDescent="0.25">
      <c r="A2310" s="1">
        <v>41422</v>
      </c>
      <c r="B2310">
        <v>149453</v>
      </c>
      <c r="C2310">
        <v>389387</v>
      </c>
      <c r="D2310">
        <v>0</v>
      </c>
      <c r="E2310">
        <v>8781</v>
      </c>
      <c r="H2310">
        <v>225</v>
      </c>
      <c r="I2310">
        <v>401</v>
      </c>
      <c r="J2310">
        <v>30</v>
      </c>
      <c r="K2310">
        <v>5</v>
      </c>
      <c r="N2310">
        <v>50</v>
      </c>
      <c r="O2310">
        <v>651</v>
      </c>
      <c r="P2310">
        <v>6</v>
      </c>
      <c r="Q2310">
        <v>561</v>
      </c>
      <c r="R2310">
        <v>7</v>
      </c>
      <c r="S2310">
        <v>34</v>
      </c>
      <c r="T2310">
        <v>40</v>
      </c>
      <c r="U2310">
        <v>508</v>
      </c>
    </row>
    <row r="2311" spans="1:23" x14ac:dyDescent="0.25">
      <c r="A2311" s="1">
        <v>41423</v>
      </c>
      <c r="B2311">
        <v>189863</v>
      </c>
      <c r="C2311">
        <v>384114</v>
      </c>
      <c r="D2311">
        <v>0</v>
      </c>
      <c r="E2311">
        <v>8781</v>
      </c>
      <c r="H2311">
        <v>75</v>
      </c>
      <c r="I2311">
        <v>326</v>
      </c>
      <c r="J2311">
        <v>31</v>
      </c>
      <c r="K2311">
        <v>36</v>
      </c>
      <c r="N2311">
        <v>1</v>
      </c>
      <c r="O2311">
        <v>652</v>
      </c>
      <c r="P2311">
        <v>23</v>
      </c>
      <c r="Q2311">
        <v>555</v>
      </c>
      <c r="R2311">
        <v>11</v>
      </c>
      <c r="S2311">
        <v>38</v>
      </c>
      <c r="T2311">
        <v>60</v>
      </c>
      <c r="U2311">
        <v>525</v>
      </c>
    </row>
    <row r="2312" spans="1:23" x14ac:dyDescent="0.25">
      <c r="A2312" s="1">
        <v>41424</v>
      </c>
      <c r="B2312">
        <v>162097</v>
      </c>
      <c r="C2312">
        <v>379946</v>
      </c>
      <c r="D2312">
        <v>0</v>
      </c>
      <c r="E2312">
        <v>8781</v>
      </c>
      <c r="H2312">
        <v>7</v>
      </c>
      <c r="I2312">
        <v>329</v>
      </c>
      <c r="J2312">
        <v>57</v>
      </c>
      <c r="K2312">
        <v>22</v>
      </c>
      <c r="N2312">
        <v>50</v>
      </c>
      <c r="O2312">
        <v>702</v>
      </c>
      <c r="P2312">
        <v>67</v>
      </c>
      <c r="Q2312">
        <v>558</v>
      </c>
      <c r="R2312">
        <v>8</v>
      </c>
      <c r="S2312">
        <v>44</v>
      </c>
      <c r="T2312">
        <v>17</v>
      </c>
      <c r="U2312">
        <v>537</v>
      </c>
    </row>
    <row r="2313" spans="1:23" x14ac:dyDescent="0.25">
      <c r="A2313" s="1">
        <v>41425</v>
      </c>
      <c r="B2313">
        <v>183788</v>
      </c>
      <c r="C2313">
        <v>385082</v>
      </c>
      <c r="D2313">
        <v>0</v>
      </c>
      <c r="E2313">
        <v>8781</v>
      </c>
      <c r="H2313">
        <v>75</v>
      </c>
      <c r="I2313">
        <v>329</v>
      </c>
      <c r="J2313">
        <v>56</v>
      </c>
      <c r="K2313">
        <v>28</v>
      </c>
      <c r="N2313">
        <v>0</v>
      </c>
      <c r="O2313">
        <v>702</v>
      </c>
      <c r="P2313">
        <v>16</v>
      </c>
      <c r="Q2313">
        <v>558</v>
      </c>
      <c r="R2313">
        <v>6</v>
      </c>
      <c r="S2313">
        <v>50</v>
      </c>
      <c r="T2313">
        <v>26</v>
      </c>
      <c r="U2313">
        <v>545</v>
      </c>
    </row>
    <row r="2314" spans="1:23" x14ac:dyDescent="0.25">
      <c r="A2314" s="1">
        <v>41428</v>
      </c>
      <c r="B2314">
        <v>230770</v>
      </c>
      <c r="C2314">
        <v>378941</v>
      </c>
      <c r="D2314">
        <v>0</v>
      </c>
      <c r="E2314">
        <v>8781</v>
      </c>
      <c r="H2314">
        <v>150</v>
      </c>
      <c r="I2314">
        <v>404</v>
      </c>
      <c r="J2314">
        <v>10</v>
      </c>
      <c r="K2314">
        <v>18</v>
      </c>
      <c r="N2314">
        <v>0</v>
      </c>
      <c r="O2314">
        <v>702</v>
      </c>
      <c r="P2314">
        <v>14</v>
      </c>
      <c r="Q2314">
        <v>558</v>
      </c>
      <c r="R2314">
        <v>8</v>
      </c>
      <c r="S2314">
        <v>58</v>
      </c>
      <c r="T2314">
        <v>99</v>
      </c>
      <c r="U2314">
        <v>550</v>
      </c>
    </row>
    <row r="2315" spans="1:23" x14ac:dyDescent="0.25">
      <c r="A2315" s="1">
        <v>41429</v>
      </c>
      <c r="B2315">
        <v>141690</v>
      </c>
      <c r="C2315">
        <v>372793</v>
      </c>
      <c r="D2315">
        <v>0</v>
      </c>
      <c r="E2315">
        <v>8781</v>
      </c>
      <c r="H2315">
        <v>76</v>
      </c>
      <c r="I2315">
        <v>404</v>
      </c>
      <c r="J2315">
        <v>62</v>
      </c>
      <c r="K2315">
        <v>18</v>
      </c>
      <c r="N2315">
        <v>0</v>
      </c>
      <c r="O2315">
        <v>702</v>
      </c>
      <c r="P2315">
        <v>11</v>
      </c>
      <c r="Q2315">
        <v>564</v>
      </c>
      <c r="R2315">
        <v>0</v>
      </c>
      <c r="S2315">
        <v>58</v>
      </c>
      <c r="T2315">
        <v>20</v>
      </c>
      <c r="U2315">
        <v>552</v>
      </c>
    </row>
    <row r="2316" spans="1:23" x14ac:dyDescent="0.25">
      <c r="A2316" s="1">
        <v>41430</v>
      </c>
      <c r="B2316">
        <v>216725</v>
      </c>
      <c r="C2316">
        <v>376526</v>
      </c>
      <c r="D2316">
        <v>0</v>
      </c>
      <c r="E2316">
        <v>8781</v>
      </c>
      <c r="H2316">
        <v>0</v>
      </c>
      <c r="I2316">
        <v>329</v>
      </c>
      <c r="J2316">
        <v>41</v>
      </c>
      <c r="K2316">
        <v>39</v>
      </c>
      <c r="N2316">
        <v>0</v>
      </c>
      <c r="O2316">
        <v>702</v>
      </c>
      <c r="P2316">
        <v>16</v>
      </c>
      <c r="Q2316">
        <v>564</v>
      </c>
      <c r="R2316">
        <v>0</v>
      </c>
      <c r="S2316">
        <v>58</v>
      </c>
      <c r="T2316">
        <v>39</v>
      </c>
      <c r="U2316">
        <v>564</v>
      </c>
    </row>
    <row r="2317" spans="1:23" x14ac:dyDescent="0.25">
      <c r="A2317" s="1">
        <v>41431</v>
      </c>
      <c r="B2317">
        <v>278820</v>
      </c>
      <c r="C2317">
        <v>371278</v>
      </c>
      <c r="D2317">
        <v>0</v>
      </c>
      <c r="E2317">
        <v>8781</v>
      </c>
      <c r="H2317">
        <v>0</v>
      </c>
      <c r="I2317">
        <v>329</v>
      </c>
      <c r="J2317">
        <v>31</v>
      </c>
      <c r="K2317">
        <v>38</v>
      </c>
      <c r="N2317">
        <v>0</v>
      </c>
      <c r="O2317">
        <v>702</v>
      </c>
      <c r="P2317">
        <v>44</v>
      </c>
      <c r="Q2317">
        <v>583</v>
      </c>
      <c r="R2317">
        <v>1</v>
      </c>
      <c r="S2317">
        <v>57</v>
      </c>
      <c r="T2317">
        <v>109</v>
      </c>
      <c r="U2317">
        <v>599</v>
      </c>
    </row>
    <row r="2318" spans="1:23" x14ac:dyDescent="0.25">
      <c r="A2318" s="1">
        <v>41432</v>
      </c>
      <c r="B2318">
        <v>196806</v>
      </c>
      <c r="C2318">
        <v>364493</v>
      </c>
      <c r="D2318">
        <v>0</v>
      </c>
      <c r="E2318">
        <v>8781</v>
      </c>
      <c r="H2318">
        <v>300</v>
      </c>
      <c r="I2318">
        <v>206</v>
      </c>
      <c r="J2318">
        <v>2</v>
      </c>
      <c r="K2318">
        <v>6</v>
      </c>
      <c r="N2318">
        <v>0</v>
      </c>
      <c r="O2318">
        <v>702</v>
      </c>
      <c r="P2318">
        <v>52</v>
      </c>
      <c r="Q2318">
        <v>533</v>
      </c>
      <c r="R2318">
        <v>8</v>
      </c>
      <c r="S2318">
        <v>49</v>
      </c>
      <c r="T2318">
        <v>74</v>
      </c>
      <c r="U2318">
        <v>563</v>
      </c>
    </row>
    <row r="2319" spans="1:23" x14ac:dyDescent="0.25">
      <c r="A2319" s="1">
        <v>41435</v>
      </c>
      <c r="B2319">
        <v>138091</v>
      </c>
      <c r="C2319">
        <v>365860</v>
      </c>
      <c r="D2319">
        <v>0</v>
      </c>
      <c r="E2319">
        <v>8781</v>
      </c>
      <c r="H2319">
        <v>235</v>
      </c>
      <c r="I2319">
        <v>361</v>
      </c>
      <c r="J2319">
        <v>21</v>
      </c>
      <c r="K2319">
        <v>27</v>
      </c>
      <c r="N2319">
        <v>0</v>
      </c>
      <c r="O2319">
        <v>702</v>
      </c>
      <c r="P2319">
        <v>55</v>
      </c>
      <c r="Q2319">
        <v>569</v>
      </c>
      <c r="R2319">
        <v>14</v>
      </c>
      <c r="S2319">
        <v>39</v>
      </c>
      <c r="T2319">
        <v>44</v>
      </c>
      <c r="U2319">
        <v>543</v>
      </c>
    </row>
    <row r="2320" spans="1:23" x14ac:dyDescent="0.25">
      <c r="A2320" s="1">
        <v>41436</v>
      </c>
      <c r="B2320">
        <v>232799</v>
      </c>
      <c r="C2320">
        <v>389177</v>
      </c>
      <c r="D2320">
        <v>0</v>
      </c>
      <c r="E2320">
        <v>8781</v>
      </c>
      <c r="H2320">
        <v>300</v>
      </c>
      <c r="I2320">
        <v>367</v>
      </c>
      <c r="J2320">
        <v>0</v>
      </c>
      <c r="K2320">
        <v>27</v>
      </c>
      <c r="N2320">
        <v>0</v>
      </c>
      <c r="O2320">
        <v>702</v>
      </c>
      <c r="P2320">
        <v>6</v>
      </c>
      <c r="Q2320">
        <v>568</v>
      </c>
      <c r="R2320">
        <v>4</v>
      </c>
      <c r="S2320">
        <v>35</v>
      </c>
      <c r="T2320">
        <v>55</v>
      </c>
      <c r="U2320">
        <v>554</v>
      </c>
    </row>
    <row r="2321" spans="1:21" x14ac:dyDescent="0.25">
      <c r="A2321" s="1">
        <v>41437</v>
      </c>
      <c r="B2321">
        <v>281547</v>
      </c>
      <c r="C2321">
        <v>368634</v>
      </c>
      <c r="D2321">
        <v>0</v>
      </c>
      <c r="E2321">
        <v>8781</v>
      </c>
      <c r="H2321">
        <v>11</v>
      </c>
      <c r="I2321">
        <v>372</v>
      </c>
      <c r="J2321">
        <v>41</v>
      </c>
      <c r="K2321">
        <v>53</v>
      </c>
      <c r="N2321">
        <v>2</v>
      </c>
      <c r="O2321">
        <v>704</v>
      </c>
      <c r="P2321">
        <v>54</v>
      </c>
      <c r="Q2321">
        <v>521</v>
      </c>
      <c r="R2321">
        <v>0</v>
      </c>
      <c r="S2321">
        <v>35</v>
      </c>
      <c r="T2321">
        <v>100</v>
      </c>
      <c r="U2321">
        <v>599</v>
      </c>
    </row>
    <row r="2322" spans="1:21" x14ac:dyDescent="0.25">
      <c r="A2322" s="1">
        <v>41438</v>
      </c>
      <c r="B2322">
        <v>253726</v>
      </c>
      <c r="C2322">
        <v>352138</v>
      </c>
      <c r="D2322">
        <v>0</v>
      </c>
      <c r="E2322">
        <v>8781</v>
      </c>
      <c r="H2322">
        <v>1</v>
      </c>
      <c r="I2322">
        <v>372</v>
      </c>
      <c r="J2322">
        <v>50</v>
      </c>
      <c r="K2322">
        <v>18</v>
      </c>
      <c r="N2322">
        <v>100</v>
      </c>
      <c r="O2322">
        <v>804</v>
      </c>
      <c r="P2322">
        <v>50</v>
      </c>
      <c r="Q2322">
        <v>498</v>
      </c>
      <c r="R2322">
        <v>7</v>
      </c>
      <c r="S2322">
        <v>30</v>
      </c>
      <c r="T2322">
        <v>315</v>
      </c>
      <c r="U2322">
        <v>370</v>
      </c>
    </row>
    <row r="2323" spans="1:21" x14ac:dyDescent="0.25">
      <c r="A2323" s="1">
        <v>41439</v>
      </c>
      <c r="B2323">
        <v>233730</v>
      </c>
      <c r="C2323">
        <v>345421</v>
      </c>
      <c r="D2323">
        <v>0</v>
      </c>
      <c r="E2323">
        <v>8781</v>
      </c>
      <c r="H2323">
        <v>2</v>
      </c>
      <c r="I2323">
        <v>372</v>
      </c>
      <c r="J2323">
        <v>46</v>
      </c>
      <c r="K2323">
        <v>34</v>
      </c>
      <c r="N2323">
        <v>0</v>
      </c>
      <c r="O2323">
        <v>804</v>
      </c>
      <c r="P2323">
        <v>122</v>
      </c>
      <c r="Q2323">
        <v>397</v>
      </c>
      <c r="R2323">
        <v>0</v>
      </c>
      <c r="S2323">
        <v>30</v>
      </c>
      <c r="T2323">
        <v>70</v>
      </c>
      <c r="U2323">
        <v>341</v>
      </c>
    </row>
    <row r="2324" spans="1:21" x14ac:dyDescent="0.25">
      <c r="A2324" s="1">
        <v>41442</v>
      </c>
      <c r="B2324">
        <v>193861</v>
      </c>
      <c r="C2324">
        <v>354239</v>
      </c>
      <c r="D2324">
        <v>0</v>
      </c>
      <c r="E2324">
        <v>8781</v>
      </c>
      <c r="H2324">
        <v>2</v>
      </c>
      <c r="I2324">
        <v>372</v>
      </c>
      <c r="J2324">
        <v>31</v>
      </c>
      <c r="K2324">
        <v>35</v>
      </c>
      <c r="N2324">
        <v>1</v>
      </c>
      <c r="O2324">
        <v>805</v>
      </c>
      <c r="P2324">
        <v>9</v>
      </c>
      <c r="Q2324">
        <v>396</v>
      </c>
      <c r="R2324">
        <v>10</v>
      </c>
      <c r="S2324">
        <v>30</v>
      </c>
      <c r="T2324">
        <v>72</v>
      </c>
      <c r="U2324">
        <v>341</v>
      </c>
    </row>
    <row r="2325" spans="1:21" x14ac:dyDescent="0.25">
      <c r="A2325" s="1">
        <v>41443</v>
      </c>
      <c r="B2325">
        <v>167245</v>
      </c>
      <c r="C2325">
        <v>367704</v>
      </c>
      <c r="D2325">
        <v>0</v>
      </c>
      <c r="E2325">
        <v>8781</v>
      </c>
      <c r="H2325">
        <v>83</v>
      </c>
      <c r="I2325">
        <v>443</v>
      </c>
      <c r="J2325">
        <v>4</v>
      </c>
      <c r="K2325">
        <v>35</v>
      </c>
      <c r="N2325">
        <v>502</v>
      </c>
      <c r="O2325">
        <v>705</v>
      </c>
      <c r="P2325">
        <v>35</v>
      </c>
      <c r="Q2325">
        <v>375</v>
      </c>
      <c r="R2325">
        <v>6</v>
      </c>
      <c r="S2325">
        <v>34</v>
      </c>
      <c r="T2325">
        <v>179</v>
      </c>
      <c r="U2325">
        <v>256</v>
      </c>
    </row>
    <row r="2326" spans="1:21" x14ac:dyDescent="0.25">
      <c r="A2326" s="1">
        <v>41444</v>
      </c>
      <c r="B2326">
        <v>214201</v>
      </c>
      <c r="C2326">
        <v>364571</v>
      </c>
      <c r="D2326">
        <v>0</v>
      </c>
      <c r="E2326">
        <v>8781</v>
      </c>
      <c r="H2326">
        <v>55</v>
      </c>
      <c r="I2326">
        <v>456</v>
      </c>
      <c r="J2326">
        <v>2</v>
      </c>
      <c r="K2326">
        <v>35</v>
      </c>
      <c r="N2326">
        <v>100</v>
      </c>
      <c r="O2326">
        <v>805</v>
      </c>
      <c r="P2326">
        <v>116</v>
      </c>
      <c r="Q2326">
        <v>461</v>
      </c>
      <c r="R2326">
        <v>0</v>
      </c>
      <c r="S2326">
        <v>34</v>
      </c>
      <c r="T2326">
        <v>142</v>
      </c>
      <c r="U2326">
        <v>342</v>
      </c>
    </row>
    <row r="2327" spans="1:21" x14ac:dyDescent="0.25">
      <c r="A2327" s="1">
        <v>41445</v>
      </c>
      <c r="B2327">
        <v>347889</v>
      </c>
      <c r="C2327">
        <v>328180</v>
      </c>
      <c r="D2327">
        <v>0</v>
      </c>
      <c r="E2327">
        <v>8781</v>
      </c>
      <c r="H2327">
        <v>18</v>
      </c>
      <c r="I2327">
        <v>216</v>
      </c>
      <c r="J2327">
        <v>45</v>
      </c>
      <c r="K2327">
        <v>10</v>
      </c>
      <c r="N2327">
        <v>1</v>
      </c>
      <c r="O2327">
        <v>602</v>
      </c>
      <c r="P2327">
        <v>68</v>
      </c>
      <c r="Q2327">
        <v>369</v>
      </c>
      <c r="R2327">
        <v>8</v>
      </c>
      <c r="S2327">
        <v>29</v>
      </c>
      <c r="T2327">
        <v>148</v>
      </c>
      <c r="U2327">
        <v>265</v>
      </c>
    </row>
    <row r="2328" spans="1:21" x14ac:dyDescent="0.25">
      <c r="A2328" s="1">
        <v>41446</v>
      </c>
      <c r="B2328">
        <v>252631</v>
      </c>
      <c r="C2328">
        <v>314443</v>
      </c>
      <c r="D2328">
        <v>0</v>
      </c>
      <c r="E2328">
        <v>8781</v>
      </c>
      <c r="H2328">
        <v>0</v>
      </c>
      <c r="I2328">
        <v>216</v>
      </c>
      <c r="J2328">
        <v>64</v>
      </c>
      <c r="K2328">
        <v>10</v>
      </c>
      <c r="N2328">
        <v>0</v>
      </c>
      <c r="O2328">
        <v>602</v>
      </c>
      <c r="P2328">
        <v>14</v>
      </c>
      <c r="Q2328">
        <v>371</v>
      </c>
      <c r="R2328">
        <v>13</v>
      </c>
      <c r="S2328">
        <v>42</v>
      </c>
      <c r="T2328">
        <v>67</v>
      </c>
      <c r="U2328">
        <v>229</v>
      </c>
    </row>
    <row r="2329" spans="1:21" x14ac:dyDescent="0.25">
      <c r="A2329" s="1">
        <v>41449</v>
      </c>
      <c r="B2329">
        <v>223876</v>
      </c>
      <c r="C2329">
        <v>303785</v>
      </c>
      <c r="D2329">
        <v>0</v>
      </c>
      <c r="E2329">
        <v>2887</v>
      </c>
      <c r="H2329">
        <v>354</v>
      </c>
      <c r="I2329">
        <v>286</v>
      </c>
      <c r="J2329">
        <v>0</v>
      </c>
      <c r="K2329">
        <v>10</v>
      </c>
      <c r="N2329">
        <v>1</v>
      </c>
      <c r="O2329">
        <v>603</v>
      </c>
      <c r="P2329">
        <v>112</v>
      </c>
      <c r="Q2329">
        <v>233</v>
      </c>
      <c r="R2329">
        <v>4</v>
      </c>
      <c r="S2329">
        <v>46</v>
      </c>
      <c r="T2329">
        <v>42</v>
      </c>
      <c r="U2329">
        <v>244</v>
      </c>
    </row>
    <row r="2330" spans="1:21" x14ac:dyDescent="0.25">
      <c r="A2330" s="1">
        <v>41450</v>
      </c>
      <c r="B2330">
        <v>165371</v>
      </c>
      <c r="C2330">
        <v>293710</v>
      </c>
      <c r="D2330">
        <v>951</v>
      </c>
      <c r="E2330">
        <v>3301</v>
      </c>
      <c r="H2330">
        <v>239</v>
      </c>
      <c r="I2330">
        <v>515</v>
      </c>
      <c r="J2330">
        <v>1</v>
      </c>
      <c r="K2330">
        <v>9</v>
      </c>
      <c r="N2330">
        <v>0</v>
      </c>
      <c r="O2330">
        <v>603</v>
      </c>
      <c r="P2330">
        <v>1</v>
      </c>
      <c r="Q2330">
        <v>234</v>
      </c>
      <c r="R2330">
        <v>0</v>
      </c>
      <c r="S2330">
        <v>46</v>
      </c>
      <c r="T2330">
        <v>37</v>
      </c>
      <c r="U2330">
        <v>236</v>
      </c>
    </row>
    <row r="2331" spans="1:21" x14ac:dyDescent="0.25">
      <c r="A2331" s="1">
        <v>41451</v>
      </c>
      <c r="B2331">
        <v>143137</v>
      </c>
      <c r="C2331">
        <v>299592</v>
      </c>
      <c r="D2331">
        <v>0</v>
      </c>
      <c r="E2331">
        <v>2350</v>
      </c>
      <c r="H2331">
        <v>10</v>
      </c>
      <c r="I2331">
        <v>515</v>
      </c>
      <c r="J2331">
        <v>0</v>
      </c>
      <c r="K2331">
        <v>9</v>
      </c>
      <c r="N2331">
        <v>50</v>
      </c>
      <c r="O2331">
        <v>553</v>
      </c>
      <c r="P2331">
        <v>22</v>
      </c>
      <c r="Q2331">
        <v>255</v>
      </c>
      <c r="R2331">
        <v>2</v>
      </c>
      <c r="S2331">
        <v>44</v>
      </c>
      <c r="T2331">
        <v>32</v>
      </c>
      <c r="U2331">
        <v>232</v>
      </c>
    </row>
    <row r="2332" spans="1:21" x14ac:dyDescent="0.25">
      <c r="A2332" s="1">
        <v>41452</v>
      </c>
      <c r="B2332">
        <v>146668</v>
      </c>
      <c r="C2332">
        <v>300849</v>
      </c>
      <c r="D2332">
        <v>0</v>
      </c>
      <c r="E2332">
        <v>2350</v>
      </c>
      <c r="H2332">
        <v>89</v>
      </c>
      <c r="I2332">
        <v>596</v>
      </c>
      <c r="J2332">
        <v>18</v>
      </c>
      <c r="K2332">
        <v>21</v>
      </c>
      <c r="N2332">
        <v>50</v>
      </c>
      <c r="O2332">
        <v>503</v>
      </c>
      <c r="P2332">
        <v>61</v>
      </c>
      <c r="Q2332">
        <v>306</v>
      </c>
      <c r="R2332">
        <v>100</v>
      </c>
      <c r="S2332">
        <v>136</v>
      </c>
      <c r="T2332">
        <v>25</v>
      </c>
      <c r="U2332">
        <v>222</v>
      </c>
    </row>
    <row r="2333" spans="1:21" x14ac:dyDescent="0.25">
      <c r="A2333" s="1">
        <v>41453</v>
      </c>
      <c r="B2333">
        <v>153905</v>
      </c>
      <c r="C2333">
        <v>298176</v>
      </c>
      <c r="D2333">
        <v>0</v>
      </c>
      <c r="E2333">
        <v>2350</v>
      </c>
      <c r="H2333">
        <v>0</v>
      </c>
      <c r="I2333">
        <v>596</v>
      </c>
      <c r="J2333">
        <v>16</v>
      </c>
      <c r="K2333">
        <v>7</v>
      </c>
      <c r="N2333">
        <v>25</v>
      </c>
      <c r="O2333">
        <v>478</v>
      </c>
      <c r="P2333">
        <v>16</v>
      </c>
      <c r="Q2333">
        <v>318</v>
      </c>
      <c r="R2333">
        <v>2</v>
      </c>
      <c r="S2333">
        <v>134</v>
      </c>
      <c r="T2333">
        <v>32</v>
      </c>
      <c r="U2333">
        <v>219</v>
      </c>
    </row>
    <row r="2334" spans="1:21" x14ac:dyDescent="0.25">
      <c r="A2334" s="1">
        <v>41456</v>
      </c>
      <c r="B2334">
        <v>158763</v>
      </c>
      <c r="C2334">
        <v>302884</v>
      </c>
      <c r="D2334">
        <v>0</v>
      </c>
      <c r="E2334">
        <v>2350</v>
      </c>
      <c r="H2334">
        <v>30</v>
      </c>
      <c r="I2334">
        <v>611</v>
      </c>
      <c r="J2334">
        <v>0</v>
      </c>
      <c r="K2334">
        <v>7</v>
      </c>
      <c r="N2334">
        <v>35</v>
      </c>
      <c r="O2334">
        <v>453</v>
      </c>
      <c r="P2334">
        <v>33</v>
      </c>
      <c r="Q2334">
        <v>339</v>
      </c>
      <c r="R2334">
        <v>0</v>
      </c>
      <c r="S2334">
        <v>134</v>
      </c>
      <c r="T2334">
        <v>35</v>
      </c>
      <c r="U2334">
        <v>212</v>
      </c>
    </row>
    <row r="2335" spans="1:21" x14ac:dyDescent="0.25">
      <c r="A2335" s="1">
        <v>41457</v>
      </c>
      <c r="B2335">
        <v>119505</v>
      </c>
      <c r="C2335">
        <v>301348</v>
      </c>
      <c r="D2335">
        <v>0</v>
      </c>
      <c r="E2335">
        <v>2350</v>
      </c>
      <c r="H2335">
        <v>251</v>
      </c>
      <c r="I2335">
        <v>400</v>
      </c>
      <c r="J2335">
        <v>15</v>
      </c>
      <c r="K2335">
        <v>22</v>
      </c>
      <c r="N2335">
        <v>1</v>
      </c>
      <c r="O2335">
        <v>454</v>
      </c>
      <c r="P2335">
        <v>30</v>
      </c>
      <c r="Q2335">
        <v>332</v>
      </c>
      <c r="R2335">
        <v>11</v>
      </c>
      <c r="S2335">
        <v>128</v>
      </c>
      <c r="T2335">
        <v>16</v>
      </c>
      <c r="U2335">
        <v>212</v>
      </c>
    </row>
    <row r="2336" spans="1:21" x14ac:dyDescent="0.25">
      <c r="A2336" s="1">
        <v>41458</v>
      </c>
      <c r="B2336">
        <v>93623</v>
      </c>
      <c r="C2336">
        <v>302189</v>
      </c>
      <c r="D2336">
        <v>0</v>
      </c>
      <c r="E2336">
        <v>2350</v>
      </c>
      <c r="H2336">
        <v>105</v>
      </c>
      <c r="I2336">
        <v>405</v>
      </c>
      <c r="J2336">
        <v>16</v>
      </c>
      <c r="K2336">
        <v>8</v>
      </c>
      <c r="N2336">
        <v>0</v>
      </c>
      <c r="O2336">
        <v>454</v>
      </c>
      <c r="P2336">
        <v>0</v>
      </c>
      <c r="Q2336">
        <v>332</v>
      </c>
      <c r="R2336">
        <v>124</v>
      </c>
      <c r="S2336">
        <v>246</v>
      </c>
      <c r="T2336">
        <v>17</v>
      </c>
      <c r="U2336">
        <v>217</v>
      </c>
    </row>
    <row r="2337" spans="1:21" x14ac:dyDescent="0.25">
      <c r="A2337" s="1">
        <v>41460</v>
      </c>
      <c r="B2337">
        <v>171303</v>
      </c>
      <c r="C2337">
        <v>314774</v>
      </c>
      <c r="D2337">
        <v>0</v>
      </c>
      <c r="E2337">
        <v>2350</v>
      </c>
      <c r="H2337">
        <v>108</v>
      </c>
      <c r="I2337">
        <v>313</v>
      </c>
      <c r="J2337">
        <v>30</v>
      </c>
      <c r="K2337">
        <v>8</v>
      </c>
      <c r="N2337">
        <v>1</v>
      </c>
      <c r="O2337">
        <v>455</v>
      </c>
      <c r="P2337">
        <v>5</v>
      </c>
      <c r="Q2337">
        <v>330</v>
      </c>
      <c r="R2337">
        <v>35</v>
      </c>
      <c r="S2337">
        <v>236</v>
      </c>
      <c r="T2337">
        <v>48</v>
      </c>
      <c r="U2337">
        <v>198</v>
      </c>
    </row>
    <row r="2338" spans="1:21" x14ac:dyDescent="0.25">
      <c r="A2338" s="1">
        <v>41463</v>
      </c>
      <c r="B2338">
        <v>195407</v>
      </c>
      <c r="C2338">
        <v>325969</v>
      </c>
      <c r="D2338">
        <v>0</v>
      </c>
      <c r="E2338">
        <v>2350</v>
      </c>
      <c r="H2338">
        <v>100</v>
      </c>
      <c r="I2338">
        <v>313</v>
      </c>
      <c r="J2338">
        <v>46</v>
      </c>
      <c r="K2338">
        <v>48</v>
      </c>
      <c r="N2338">
        <v>1</v>
      </c>
      <c r="O2338">
        <v>454</v>
      </c>
      <c r="P2338">
        <v>17</v>
      </c>
      <c r="Q2338">
        <v>316</v>
      </c>
      <c r="R2338">
        <v>0</v>
      </c>
      <c r="S2338">
        <v>236</v>
      </c>
      <c r="T2338">
        <v>77</v>
      </c>
      <c r="U2338">
        <v>194</v>
      </c>
    </row>
    <row r="2339" spans="1:21" x14ac:dyDescent="0.25">
      <c r="A2339" s="1">
        <v>41464</v>
      </c>
      <c r="B2339">
        <v>166102</v>
      </c>
      <c r="C2339">
        <v>335927</v>
      </c>
      <c r="D2339">
        <v>0</v>
      </c>
      <c r="E2339">
        <v>2350</v>
      </c>
      <c r="H2339">
        <v>102</v>
      </c>
      <c r="I2339">
        <v>329</v>
      </c>
      <c r="J2339">
        <v>46</v>
      </c>
      <c r="K2339">
        <v>78</v>
      </c>
      <c r="N2339">
        <v>51</v>
      </c>
      <c r="O2339">
        <v>454</v>
      </c>
      <c r="P2339">
        <v>68</v>
      </c>
      <c r="Q2339">
        <v>319</v>
      </c>
      <c r="R2339">
        <v>2</v>
      </c>
      <c r="S2339">
        <v>236</v>
      </c>
      <c r="T2339">
        <v>35</v>
      </c>
      <c r="U2339">
        <v>192</v>
      </c>
    </row>
    <row r="2340" spans="1:21" x14ac:dyDescent="0.25">
      <c r="A2340" s="1">
        <v>41465</v>
      </c>
      <c r="B2340">
        <v>147085</v>
      </c>
      <c r="C2340">
        <v>337180</v>
      </c>
      <c r="D2340">
        <v>0</v>
      </c>
      <c r="E2340">
        <v>2350</v>
      </c>
      <c r="H2340">
        <v>8</v>
      </c>
      <c r="I2340">
        <v>239</v>
      </c>
      <c r="J2340">
        <v>15</v>
      </c>
      <c r="K2340">
        <v>47</v>
      </c>
      <c r="N2340">
        <v>50</v>
      </c>
      <c r="O2340">
        <v>403</v>
      </c>
      <c r="P2340">
        <v>21</v>
      </c>
      <c r="Q2340">
        <v>253</v>
      </c>
      <c r="R2340">
        <v>1</v>
      </c>
      <c r="S2340">
        <v>233</v>
      </c>
      <c r="T2340">
        <v>54</v>
      </c>
      <c r="U2340">
        <v>212</v>
      </c>
    </row>
    <row r="2341" spans="1:21" x14ac:dyDescent="0.25">
      <c r="A2341" s="1">
        <v>41466</v>
      </c>
      <c r="B2341">
        <v>156703</v>
      </c>
      <c r="C2341">
        <v>344433</v>
      </c>
      <c r="D2341">
        <v>0</v>
      </c>
      <c r="E2341">
        <v>2350</v>
      </c>
      <c r="H2341">
        <v>0</v>
      </c>
      <c r="I2341">
        <v>239</v>
      </c>
      <c r="J2341">
        <v>45</v>
      </c>
      <c r="K2341">
        <v>6</v>
      </c>
      <c r="N2341">
        <v>100</v>
      </c>
      <c r="O2341">
        <v>253</v>
      </c>
      <c r="P2341">
        <v>13</v>
      </c>
      <c r="Q2341">
        <v>245</v>
      </c>
      <c r="R2341">
        <v>8</v>
      </c>
      <c r="S2341">
        <v>230</v>
      </c>
      <c r="T2341">
        <v>75</v>
      </c>
      <c r="U2341">
        <v>216</v>
      </c>
    </row>
    <row r="2342" spans="1:21" x14ac:dyDescent="0.25">
      <c r="A2342" s="1">
        <v>41467</v>
      </c>
      <c r="B2342">
        <v>122585</v>
      </c>
      <c r="C2342">
        <v>346331</v>
      </c>
      <c r="D2342">
        <v>0</v>
      </c>
      <c r="E2342">
        <v>2350</v>
      </c>
      <c r="H2342">
        <v>155</v>
      </c>
      <c r="I2342">
        <v>284</v>
      </c>
      <c r="J2342">
        <v>1</v>
      </c>
      <c r="K2342">
        <v>5</v>
      </c>
      <c r="N2342">
        <v>35</v>
      </c>
      <c r="O2342">
        <v>278</v>
      </c>
      <c r="P2342">
        <v>31</v>
      </c>
      <c r="Q2342">
        <v>234</v>
      </c>
      <c r="R2342">
        <v>75</v>
      </c>
      <c r="S2342">
        <v>180</v>
      </c>
      <c r="T2342">
        <v>45</v>
      </c>
      <c r="U2342">
        <v>214</v>
      </c>
    </row>
    <row r="2343" spans="1:21" x14ac:dyDescent="0.25">
      <c r="A2343" s="1">
        <v>41470</v>
      </c>
      <c r="B2343">
        <v>130015</v>
      </c>
      <c r="C2343">
        <v>358823</v>
      </c>
      <c r="D2343">
        <v>886</v>
      </c>
      <c r="E2343">
        <v>1936</v>
      </c>
      <c r="H2343">
        <v>17</v>
      </c>
      <c r="I2343">
        <v>294</v>
      </c>
      <c r="J2343">
        <v>1</v>
      </c>
      <c r="K2343">
        <v>4</v>
      </c>
      <c r="N2343">
        <v>201</v>
      </c>
      <c r="O2343">
        <v>177</v>
      </c>
      <c r="P2343">
        <v>15</v>
      </c>
      <c r="Q2343">
        <v>233</v>
      </c>
      <c r="R2343">
        <v>83</v>
      </c>
      <c r="S2343">
        <v>117</v>
      </c>
      <c r="T2343">
        <v>18</v>
      </c>
      <c r="U2343">
        <v>217</v>
      </c>
    </row>
    <row r="2344" spans="1:21" x14ac:dyDescent="0.25">
      <c r="A2344" s="1">
        <v>41471</v>
      </c>
      <c r="B2344">
        <v>187265</v>
      </c>
      <c r="C2344">
        <v>356401</v>
      </c>
      <c r="D2344">
        <v>0</v>
      </c>
      <c r="E2344">
        <v>1936</v>
      </c>
      <c r="H2344">
        <v>59</v>
      </c>
      <c r="I2344">
        <v>271</v>
      </c>
      <c r="J2344">
        <v>2</v>
      </c>
      <c r="K2344">
        <v>6</v>
      </c>
      <c r="N2344">
        <v>25</v>
      </c>
      <c r="O2344">
        <v>152</v>
      </c>
      <c r="P2344">
        <v>3</v>
      </c>
      <c r="Q2344">
        <v>233</v>
      </c>
      <c r="R2344">
        <v>50</v>
      </c>
      <c r="S2344">
        <v>67</v>
      </c>
      <c r="T2344">
        <v>147</v>
      </c>
      <c r="U2344">
        <v>223</v>
      </c>
    </row>
    <row r="2345" spans="1:21" x14ac:dyDescent="0.25">
      <c r="A2345" s="1">
        <v>41472</v>
      </c>
      <c r="B2345">
        <v>135314</v>
      </c>
      <c r="C2345">
        <v>367385</v>
      </c>
      <c r="D2345">
        <v>0</v>
      </c>
      <c r="E2345">
        <v>1936</v>
      </c>
      <c r="H2345">
        <v>31</v>
      </c>
      <c r="I2345">
        <v>267</v>
      </c>
      <c r="J2345">
        <v>1</v>
      </c>
      <c r="K2345">
        <v>5</v>
      </c>
      <c r="N2345">
        <v>50</v>
      </c>
      <c r="O2345">
        <v>102</v>
      </c>
      <c r="P2345">
        <v>187</v>
      </c>
      <c r="Q2345">
        <v>273</v>
      </c>
      <c r="R2345">
        <v>75</v>
      </c>
      <c r="S2345">
        <v>64</v>
      </c>
      <c r="T2345">
        <v>12</v>
      </c>
      <c r="U2345">
        <v>225</v>
      </c>
    </row>
    <row r="2346" spans="1:21" x14ac:dyDescent="0.25">
      <c r="A2346" s="1">
        <v>41473</v>
      </c>
      <c r="B2346">
        <v>106135</v>
      </c>
      <c r="C2346">
        <v>340247</v>
      </c>
      <c r="D2346">
        <v>14687</v>
      </c>
      <c r="E2346">
        <v>16623</v>
      </c>
      <c r="H2346">
        <v>0</v>
      </c>
      <c r="I2346">
        <v>42</v>
      </c>
      <c r="J2346">
        <v>28</v>
      </c>
      <c r="K2346">
        <v>28</v>
      </c>
      <c r="N2346">
        <v>0</v>
      </c>
      <c r="O2346">
        <v>100</v>
      </c>
      <c r="P2346">
        <v>25</v>
      </c>
      <c r="Q2346">
        <v>175</v>
      </c>
      <c r="R2346">
        <v>0</v>
      </c>
      <c r="S2346">
        <v>59</v>
      </c>
      <c r="T2346">
        <v>33</v>
      </c>
      <c r="U2346">
        <v>149</v>
      </c>
    </row>
    <row r="2347" spans="1:21" x14ac:dyDescent="0.25">
      <c r="A2347" s="1">
        <v>41474</v>
      </c>
      <c r="B2347">
        <v>117974</v>
      </c>
      <c r="C2347">
        <v>349520</v>
      </c>
      <c r="D2347">
        <v>0</v>
      </c>
      <c r="E2347">
        <v>16623</v>
      </c>
      <c r="H2347">
        <v>53</v>
      </c>
      <c r="I2347">
        <v>40</v>
      </c>
      <c r="J2347">
        <v>59</v>
      </c>
      <c r="K2347">
        <v>85</v>
      </c>
      <c r="N2347">
        <v>100</v>
      </c>
      <c r="O2347">
        <v>200</v>
      </c>
      <c r="P2347">
        <v>3</v>
      </c>
      <c r="Q2347">
        <v>172</v>
      </c>
      <c r="R2347">
        <v>10</v>
      </c>
      <c r="S2347">
        <v>69</v>
      </c>
      <c r="T2347">
        <v>39</v>
      </c>
      <c r="U2347">
        <v>163</v>
      </c>
    </row>
    <row r="2348" spans="1:21" x14ac:dyDescent="0.25">
      <c r="A2348" s="1">
        <v>41477</v>
      </c>
      <c r="B2348">
        <v>101920</v>
      </c>
      <c r="C2348">
        <v>355056</v>
      </c>
      <c r="D2348">
        <v>417</v>
      </c>
      <c r="E2348">
        <v>17040</v>
      </c>
      <c r="H2348">
        <v>100</v>
      </c>
      <c r="I2348">
        <v>140</v>
      </c>
      <c r="J2348">
        <v>70</v>
      </c>
      <c r="K2348">
        <v>135</v>
      </c>
      <c r="N2348">
        <v>50</v>
      </c>
      <c r="O2348">
        <v>225</v>
      </c>
      <c r="P2348">
        <v>6</v>
      </c>
      <c r="Q2348">
        <v>166</v>
      </c>
      <c r="R2348">
        <v>0</v>
      </c>
      <c r="S2348">
        <v>69</v>
      </c>
      <c r="T2348">
        <v>38</v>
      </c>
      <c r="U2348">
        <v>158</v>
      </c>
    </row>
    <row r="2349" spans="1:21" x14ac:dyDescent="0.25">
      <c r="A2349" s="1">
        <v>41478</v>
      </c>
      <c r="B2349">
        <v>118666</v>
      </c>
      <c r="C2349">
        <v>359429</v>
      </c>
      <c r="D2349">
        <v>0</v>
      </c>
      <c r="E2349">
        <v>17040</v>
      </c>
      <c r="H2349">
        <v>154</v>
      </c>
      <c r="I2349">
        <v>290</v>
      </c>
      <c r="J2349">
        <v>0</v>
      </c>
      <c r="K2349">
        <v>135</v>
      </c>
      <c r="N2349">
        <v>0</v>
      </c>
      <c r="O2349">
        <v>225</v>
      </c>
      <c r="P2349">
        <v>12</v>
      </c>
      <c r="Q2349">
        <v>154</v>
      </c>
      <c r="R2349">
        <v>1</v>
      </c>
      <c r="S2349">
        <v>70</v>
      </c>
      <c r="T2349">
        <v>26</v>
      </c>
      <c r="U2349">
        <v>173</v>
      </c>
    </row>
    <row r="2350" spans="1:21" x14ac:dyDescent="0.25">
      <c r="A2350" s="1">
        <v>41479</v>
      </c>
      <c r="B2350">
        <v>124590</v>
      </c>
      <c r="C2350">
        <v>360241</v>
      </c>
      <c r="D2350">
        <v>0</v>
      </c>
      <c r="E2350">
        <v>17040</v>
      </c>
      <c r="H2350">
        <v>154</v>
      </c>
      <c r="I2350">
        <v>144</v>
      </c>
      <c r="J2350">
        <v>61</v>
      </c>
      <c r="K2350">
        <v>77</v>
      </c>
      <c r="N2350">
        <v>0</v>
      </c>
      <c r="O2350">
        <v>225</v>
      </c>
      <c r="P2350">
        <v>13</v>
      </c>
      <c r="Q2350">
        <v>146</v>
      </c>
      <c r="R2350">
        <v>7</v>
      </c>
      <c r="S2350">
        <v>77</v>
      </c>
      <c r="T2350">
        <v>30</v>
      </c>
      <c r="U2350">
        <v>169</v>
      </c>
    </row>
    <row r="2351" spans="1:21" x14ac:dyDescent="0.25">
      <c r="A2351" s="1">
        <v>41480</v>
      </c>
      <c r="B2351">
        <v>107304</v>
      </c>
      <c r="C2351">
        <v>361447</v>
      </c>
      <c r="D2351">
        <v>0</v>
      </c>
      <c r="E2351">
        <v>17040</v>
      </c>
      <c r="H2351">
        <v>5</v>
      </c>
      <c r="I2351">
        <v>149</v>
      </c>
      <c r="J2351">
        <v>1</v>
      </c>
      <c r="K2351">
        <v>78</v>
      </c>
      <c r="N2351">
        <v>100</v>
      </c>
      <c r="O2351">
        <v>225</v>
      </c>
      <c r="P2351">
        <v>7</v>
      </c>
      <c r="Q2351">
        <v>152</v>
      </c>
      <c r="R2351">
        <v>5</v>
      </c>
      <c r="S2351">
        <v>77</v>
      </c>
      <c r="T2351">
        <v>47</v>
      </c>
      <c r="U2351">
        <v>184</v>
      </c>
    </row>
    <row r="2352" spans="1:21" x14ac:dyDescent="0.25">
      <c r="A2352" s="1">
        <v>41481</v>
      </c>
      <c r="B2352">
        <v>90429</v>
      </c>
      <c r="C2352">
        <v>360364</v>
      </c>
      <c r="D2352">
        <v>0</v>
      </c>
      <c r="E2352">
        <v>17040</v>
      </c>
      <c r="H2352">
        <v>27</v>
      </c>
      <c r="I2352">
        <v>124</v>
      </c>
      <c r="J2352">
        <v>20</v>
      </c>
      <c r="K2352">
        <v>98</v>
      </c>
      <c r="N2352">
        <v>0</v>
      </c>
      <c r="O2352">
        <v>225</v>
      </c>
      <c r="P2352">
        <v>37</v>
      </c>
      <c r="Q2352">
        <v>144</v>
      </c>
      <c r="R2352">
        <v>2</v>
      </c>
      <c r="S2352">
        <v>77</v>
      </c>
      <c r="T2352">
        <v>29</v>
      </c>
      <c r="U2352">
        <v>195</v>
      </c>
    </row>
    <row r="2353" spans="1:21" x14ac:dyDescent="0.25">
      <c r="A2353" s="1">
        <v>41484</v>
      </c>
      <c r="B2353">
        <v>94325</v>
      </c>
      <c r="C2353">
        <v>360527</v>
      </c>
      <c r="D2353">
        <v>0</v>
      </c>
      <c r="E2353">
        <v>17040</v>
      </c>
      <c r="H2353">
        <v>76</v>
      </c>
      <c r="I2353">
        <v>50</v>
      </c>
      <c r="J2353">
        <v>40</v>
      </c>
      <c r="K2353">
        <v>138</v>
      </c>
      <c r="N2353">
        <v>0</v>
      </c>
      <c r="O2353">
        <v>225</v>
      </c>
      <c r="P2353">
        <v>3</v>
      </c>
      <c r="Q2353">
        <v>145</v>
      </c>
      <c r="R2353">
        <v>0</v>
      </c>
      <c r="S2353">
        <v>77</v>
      </c>
      <c r="T2353">
        <v>11</v>
      </c>
      <c r="U2353">
        <v>190</v>
      </c>
    </row>
    <row r="2354" spans="1:21" x14ac:dyDescent="0.25">
      <c r="A2354" s="1">
        <v>41485</v>
      </c>
      <c r="B2354">
        <v>109437</v>
      </c>
      <c r="C2354">
        <v>362693</v>
      </c>
      <c r="D2354">
        <v>23140</v>
      </c>
      <c r="E2354">
        <v>40134</v>
      </c>
      <c r="H2354">
        <v>2</v>
      </c>
      <c r="I2354">
        <v>50</v>
      </c>
      <c r="J2354">
        <v>60</v>
      </c>
      <c r="K2354">
        <v>153</v>
      </c>
      <c r="N2354">
        <v>50</v>
      </c>
      <c r="O2354">
        <v>200</v>
      </c>
      <c r="P2354">
        <v>0</v>
      </c>
      <c r="Q2354">
        <v>145</v>
      </c>
      <c r="R2354">
        <v>2</v>
      </c>
      <c r="S2354">
        <v>78</v>
      </c>
      <c r="T2354">
        <v>22</v>
      </c>
      <c r="U2354">
        <v>185</v>
      </c>
    </row>
    <row r="2355" spans="1:21" x14ac:dyDescent="0.25">
      <c r="A2355" s="1">
        <v>41486</v>
      </c>
      <c r="B2355">
        <v>166936</v>
      </c>
      <c r="C2355">
        <v>369758</v>
      </c>
      <c r="D2355">
        <v>0</v>
      </c>
      <c r="E2355">
        <v>40134</v>
      </c>
      <c r="H2355">
        <v>54</v>
      </c>
      <c r="I2355">
        <v>44</v>
      </c>
      <c r="J2355">
        <v>17</v>
      </c>
      <c r="K2355">
        <v>139</v>
      </c>
      <c r="N2355">
        <v>0</v>
      </c>
      <c r="O2355">
        <v>200</v>
      </c>
      <c r="P2355">
        <v>56</v>
      </c>
      <c r="Q2355">
        <v>126</v>
      </c>
      <c r="R2355">
        <v>0</v>
      </c>
      <c r="S2355">
        <v>78</v>
      </c>
      <c r="T2355">
        <v>48</v>
      </c>
      <c r="U2355">
        <v>199</v>
      </c>
    </row>
    <row r="2356" spans="1:21" x14ac:dyDescent="0.25">
      <c r="A2356" s="1">
        <v>41487</v>
      </c>
      <c r="B2356">
        <v>154504</v>
      </c>
      <c r="C2356">
        <v>381597</v>
      </c>
      <c r="D2356">
        <v>0</v>
      </c>
      <c r="E2356">
        <v>40134</v>
      </c>
      <c r="H2356">
        <v>70</v>
      </c>
      <c r="I2356">
        <v>70</v>
      </c>
      <c r="J2356">
        <v>46</v>
      </c>
      <c r="K2356">
        <v>151</v>
      </c>
      <c r="N2356">
        <v>50</v>
      </c>
      <c r="O2356">
        <v>225</v>
      </c>
      <c r="P2356">
        <v>10</v>
      </c>
      <c r="Q2356">
        <v>116</v>
      </c>
      <c r="R2356">
        <v>11</v>
      </c>
      <c r="S2356">
        <v>88</v>
      </c>
      <c r="T2356">
        <v>36</v>
      </c>
      <c r="U2356">
        <v>207</v>
      </c>
    </row>
    <row r="2357" spans="1:21" x14ac:dyDescent="0.25">
      <c r="A2357" s="1">
        <v>41488</v>
      </c>
      <c r="B2357">
        <v>116767</v>
      </c>
      <c r="C2357">
        <v>392067</v>
      </c>
      <c r="D2357">
        <v>0</v>
      </c>
      <c r="E2357">
        <v>40134</v>
      </c>
      <c r="H2357">
        <v>0</v>
      </c>
      <c r="I2357">
        <v>70</v>
      </c>
      <c r="J2357">
        <v>15</v>
      </c>
      <c r="K2357">
        <v>139</v>
      </c>
      <c r="N2357">
        <v>0</v>
      </c>
      <c r="O2357">
        <v>225</v>
      </c>
      <c r="P2357">
        <v>9</v>
      </c>
      <c r="Q2357">
        <v>116</v>
      </c>
      <c r="R2357">
        <v>3</v>
      </c>
      <c r="S2357">
        <v>87</v>
      </c>
      <c r="T2357">
        <v>31</v>
      </c>
      <c r="U2357">
        <v>219</v>
      </c>
    </row>
    <row r="2358" spans="1:21" x14ac:dyDescent="0.25">
      <c r="A2358" s="1">
        <v>41491</v>
      </c>
      <c r="B2358">
        <v>115262</v>
      </c>
      <c r="C2358">
        <v>398164</v>
      </c>
      <c r="D2358">
        <v>20397</v>
      </c>
      <c r="E2358">
        <v>60531</v>
      </c>
      <c r="H2358">
        <v>50</v>
      </c>
      <c r="I2358">
        <v>120</v>
      </c>
      <c r="J2358">
        <v>0</v>
      </c>
      <c r="K2358">
        <v>139</v>
      </c>
      <c r="N2358">
        <v>0</v>
      </c>
      <c r="O2358">
        <v>225</v>
      </c>
      <c r="P2358">
        <v>0</v>
      </c>
      <c r="Q2358">
        <v>116</v>
      </c>
      <c r="R2358">
        <v>10</v>
      </c>
      <c r="S2358">
        <v>77</v>
      </c>
      <c r="T2358">
        <v>7</v>
      </c>
      <c r="U2358">
        <v>220</v>
      </c>
    </row>
    <row r="2359" spans="1:21" x14ac:dyDescent="0.25">
      <c r="A2359" s="1">
        <v>41492</v>
      </c>
      <c r="B2359">
        <v>148114</v>
      </c>
      <c r="C2359">
        <v>402545</v>
      </c>
      <c r="D2359">
        <v>0</v>
      </c>
      <c r="E2359">
        <v>60531</v>
      </c>
      <c r="H2359">
        <v>125</v>
      </c>
      <c r="I2359">
        <v>145</v>
      </c>
      <c r="J2359">
        <v>15</v>
      </c>
      <c r="K2359">
        <v>154</v>
      </c>
      <c r="N2359">
        <v>0</v>
      </c>
      <c r="O2359">
        <v>225</v>
      </c>
      <c r="P2359">
        <v>5</v>
      </c>
      <c r="Q2359">
        <v>111</v>
      </c>
      <c r="R2359">
        <v>15</v>
      </c>
      <c r="S2359">
        <v>82</v>
      </c>
      <c r="T2359">
        <v>72</v>
      </c>
      <c r="U2359">
        <v>215</v>
      </c>
    </row>
    <row r="2360" spans="1:21" x14ac:dyDescent="0.25">
      <c r="A2360" s="1">
        <v>41493</v>
      </c>
      <c r="B2360">
        <v>148321</v>
      </c>
      <c r="C2360">
        <v>401177</v>
      </c>
      <c r="D2360">
        <v>254</v>
      </c>
      <c r="E2360">
        <v>60531</v>
      </c>
      <c r="H2360">
        <v>0</v>
      </c>
      <c r="I2360">
        <v>145</v>
      </c>
      <c r="J2360">
        <v>0</v>
      </c>
      <c r="K2360">
        <v>154</v>
      </c>
      <c r="N2360">
        <v>0</v>
      </c>
      <c r="O2360">
        <v>225</v>
      </c>
      <c r="P2360">
        <v>0</v>
      </c>
      <c r="Q2360">
        <v>111</v>
      </c>
      <c r="R2360">
        <v>1</v>
      </c>
      <c r="S2360">
        <v>81</v>
      </c>
      <c r="T2360">
        <v>37</v>
      </c>
      <c r="U2360">
        <v>226</v>
      </c>
    </row>
    <row r="2361" spans="1:21" x14ac:dyDescent="0.25">
      <c r="A2361" s="1">
        <v>41494</v>
      </c>
      <c r="B2361">
        <v>109657</v>
      </c>
      <c r="C2361">
        <v>410418</v>
      </c>
      <c r="D2361">
        <v>6030</v>
      </c>
      <c r="E2361">
        <v>66561</v>
      </c>
      <c r="H2361">
        <v>110</v>
      </c>
      <c r="I2361">
        <v>155</v>
      </c>
      <c r="J2361">
        <v>0</v>
      </c>
      <c r="K2361">
        <v>154</v>
      </c>
      <c r="N2361">
        <v>100</v>
      </c>
      <c r="O2361">
        <v>325</v>
      </c>
      <c r="P2361">
        <v>51</v>
      </c>
      <c r="Q2361">
        <v>131</v>
      </c>
      <c r="R2361">
        <v>0</v>
      </c>
      <c r="S2361">
        <v>81</v>
      </c>
      <c r="T2361">
        <v>72</v>
      </c>
      <c r="U2361">
        <v>222</v>
      </c>
    </row>
    <row r="2362" spans="1:21" x14ac:dyDescent="0.25">
      <c r="A2362" s="1">
        <v>41495</v>
      </c>
      <c r="B2362">
        <v>118201</v>
      </c>
      <c r="C2362">
        <v>416345</v>
      </c>
      <c r="D2362">
        <v>0</v>
      </c>
      <c r="E2362">
        <v>66561</v>
      </c>
      <c r="H2362">
        <v>0</v>
      </c>
      <c r="I2362">
        <v>155</v>
      </c>
      <c r="J2362">
        <v>15</v>
      </c>
      <c r="K2362">
        <v>169</v>
      </c>
      <c r="N2362">
        <v>100</v>
      </c>
      <c r="O2362">
        <v>425</v>
      </c>
      <c r="P2362">
        <v>10</v>
      </c>
      <c r="Q2362">
        <v>122</v>
      </c>
      <c r="R2362">
        <v>0</v>
      </c>
      <c r="S2362">
        <v>81</v>
      </c>
      <c r="T2362">
        <v>46</v>
      </c>
      <c r="U2362">
        <v>229</v>
      </c>
    </row>
    <row r="2363" spans="1:21" x14ac:dyDescent="0.25">
      <c r="A2363" s="1">
        <v>41498</v>
      </c>
      <c r="B2363">
        <v>120328</v>
      </c>
      <c r="C2363">
        <v>428978</v>
      </c>
      <c r="D2363">
        <v>320</v>
      </c>
      <c r="E2363">
        <v>66881</v>
      </c>
      <c r="H2363">
        <v>8</v>
      </c>
      <c r="I2363">
        <v>155</v>
      </c>
      <c r="J2363">
        <v>15</v>
      </c>
      <c r="K2363">
        <v>154</v>
      </c>
      <c r="N2363">
        <v>50</v>
      </c>
      <c r="O2363">
        <v>475</v>
      </c>
      <c r="P2363">
        <v>1</v>
      </c>
      <c r="Q2363">
        <v>121</v>
      </c>
      <c r="R2363">
        <v>0</v>
      </c>
      <c r="S2363">
        <v>81</v>
      </c>
      <c r="T2363">
        <v>38</v>
      </c>
      <c r="U2363">
        <v>227</v>
      </c>
    </row>
    <row r="2364" spans="1:21" x14ac:dyDescent="0.25">
      <c r="A2364" s="1">
        <v>41499</v>
      </c>
      <c r="B2364">
        <v>137989</v>
      </c>
      <c r="C2364">
        <v>441586</v>
      </c>
      <c r="D2364">
        <v>6178</v>
      </c>
      <c r="E2364">
        <v>72642</v>
      </c>
      <c r="H2364">
        <v>75</v>
      </c>
      <c r="I2364">
        <v>80</v>
      </c>
      <c r="J2364">
        <v>30</v>
      </c>
      <c r="K2364">
        <v>184</v>
      </c>
      <c r="N2364">
        <v>0</v>
      </c>
      <c r="O2364">
        <v>475</v>
      </c>
      <c r="P2364">
        <v>3</v>
      </c>
      <c r="Q2364">
        <v>122</v>
      </c>
      <c r="R2364">
        <v>0</v>
      </c>
      <c r="S2364">
        <v>81</v>
      </c>
      <c r="T2364">
        <v>24</v>
      </c>
      <c r="U2364">
        <v>228</v>
      </c>
    </row>
    <row r="2365" spans="1:21" x14ac:dyDescent="0.25">
      <c r="A2365" s="1">
        <v>41500</v>
      </c>
      <c r="B2365">
        <v>138419</v>
      </c>
      <c r="C2365">
        <v>438648</v>
      </c>
      <c r="D2365">
        <v>361</v>
      </c>
      <c r="E2365">
        <v>72642</v>
      </c>
      <c r="H2365">
        <v>0</v>
      </c>
      <c r="I2365">
        <v>80</v>
      </c>
      <c r="J2365">
        <v>21</v>
      </c>
      <c r="K2365">
        <v>205</v>
      </c>
      <c r="N2365">
        <v>100</v>
      </c>
      <c r="O2365">
        <v>400</v>
      </c>
      <c r="P2365">
        <v>12</v>
      </c>
      <c r="Q2365">
        <v>110</v>
      </c>
      <c r="R2365">
        <v>0</v>
      </c>
      <c r="S2365">
        <v>81</v>
      </c>
      <c r="T2365">
        <v>11</v>
      </c>
      <c r="U2365">
        <v>227</v>
      </c>
    </row>
    <row r="2366" spans="1:21" x14ac:dyDescent="0.25">
      <c r="A2366" s="1">
        <v>41501</v>
      </c>
      <c r="B2366">
        <v>233783</v>
      </c>
      <c r="C2366">
        <v>438531</v>
      </c>
      <c r="D2366">
        <v>0</v>
      </c>
      <c r="E2366">
        <v>72642</v>
      </c>
      <c r="H2366">
        <v>201</v>
      </c>
      <c r="I2366">
        <v>98</v>
      </c>
      <c r="J2366">
        <v>108</v>
      </c>
      <c r="K2366">
        <v>101</v>
      </c>
      <c r="N2366">
        <v>200</v>
      </c>
      <c r="O2366">
        <v>300</v>
      </c>
      <c r="P2366">
        <v>7</v>
      </c>
      <c r="Q2366">
        <v>106</v>
      </c>
      <c r="R2366">
        <v>0</v>
      </c>
      <c r="S2366">
        <v>81</v>
      </c>
      <c r="T2366">
        <v>128</v>
      </c>
      <c r="U2366">
        <v>200</v>
      </c>
    </row>
    <row r="2367" spans="1:21" x14ac:dyDescent="0.25">
      <c r="A2367" s="1">
        <v>41502</v>
      </c>
      <c r="B2367">
        <v>248808</v>
      </c>
      <c r="C2367">
        <v>443138</v>
      </c>
      <c r="D2367">
        <v>0</v>
      </c>
      <c r="E2367">
        <v>72642</v>
      </c>
      <c r="H2367">
        <v>125</v>
      </c>
      <c r="I2367">
        <v>112</v>
      </c>
      <c r="J2367">
        <v>0</v>
      </c>
      <c r="K2367">
        <v>101</v>
      </c>
      <c r="N2367">
        <v>300</v>
      </c>
      <c r="O2367">
        <v>300</v>
      </c>
      <c r="P2367">
        <v>2</v>
      </c>
      <c r="Q2367">
        <v>106</v>
      </c>
      <c r="R2367">
        <v>0</v>
      </c>
      <c r="S2367">
        <v>81</v>
      </c>
      <c r="T2367">
        <v>20</v>
      </c>
      <c r="U2367">
        <v>202</v>
      </c>
    </row>
    <row r="2368" spans="1:21" x14ac:dyDescent="0.25">
      <c r="A2368" s="1">
        <v>41505</v>
      </c>
      <c r="B2368">
        <v>160483</v>
      </c>
      <c r="C2368">
        <v>440067</v>
      </c>
      <c r="D2368">
        <v>0</v>
      </c>
      <c r="E2368">
        <v>31060</v>
      </c>
      <c r="H2368">
        <v>71</v>
      </c>
      <c r="I2368">
        <v>121</v>
      </c>
      <c r="J2368">
        <v>0</v>
      </c>
      <c r="K2368">
        <v>101</v>
      </c>
      <c r="N2368">
        <v>250</v>
      </c>
      <c r="O2368">
        <v>150</v>
      </c>
      <c r="P2368">
        <v>55</v>
      </c>
      <c r="Q2368">
        <v>101</v>
      </c>
      <c r="R2368">
        <v>57</v>
      </c>
      <c r="S2368">
        <v>86</v>
      </c>
      <c r="T2368">
        <v>831</v>
      </c>
      <c r="U2368">
        <v>984</v>
      </c>
    </row>
    <row r="2369" spans="1:21" x14ac:dyDescent="0.25">
      <c r="A2369" s="1">
        <v>41506</v>
      </c>
      <c r="B2369">
        <v>189088</v>
      </c>
      <c r="C2369">
        <v>444632</v>
      </c>
      <c r="D2369">
        <v>0</v>
      </c>
      <c r="E2369">
        <v>31060</v>
      </c>
      <c r="H2369">
        <v>149</v>
      </c>
      <c r="I2369">
        <v>159</v>
      </c>
      <c r="J2369">
        <v>30</v>
      </c>
      <c r="K2369">
        <v>101</v>
      </c>
      <c r="N2369">
        <v>25</v>
      </c>
      <c r="O2369">
        <v>125</v>
      </c>
      <c r="P2369">
        <v>8</v>
      </c>
      <c r="Q2369">
        <v>101</v>
      </c>
      <c r="R2369">
        <v>17</v>
      </c>
      <c r="S2369">
        <v>89</v>
      </c>
      <c r="T2369">
        <v>157</v>
      </c>
      <c r="U2369">
        <v>1008</v>
      </c>
    </row>
    <row r="2370" spans="1:21" x14ac:dyDescent="0.25">
      <c r="A2370" s="1">
        <v>41507</v>
      </c>
      <c r="B2370">
        <v>229027</v>
      </c>
      <c r="C2370">
        <v>441016</v>
      </c>
      <c r="D2370">
        <v>0</v>
      </c>
      <c r="E2370">
        <v>31060</v>
      </c>
      <c r="H2370">
        <v>150</v>
      </c>
      <c r="I2370">
        <v>267</v>
      </c>
      <c r="J2370">
        <v>30</v>
      </c>
      <c r="K2370">
        <v>101</v>
      </c>
      <c r="N2370">
        <v>50</v>
      </c>
      <c r="O2370">
        <v>150</v>
      </c>
      <c r="P2370">
        <v>51</v>
      </c>
      <c r="Q2370">
        <v>151</v>
      </c>
      <c r="R2370">
        <v>0</v>
      </c>
      <c r="S2370">
        <v>89</v>
      </c>
      <c r="T2370">
        <v>100</v>
      </c>
      <c r="U2370">
        <v>1040</v>
      </c>
    </row>
    <row r="2371" spans="1:21" x14ac:dyDescent="0.25">
      <c r="A2371" s="1">
        <v>41508</v>
      </c>
      <c r="B2371">
        <v>153029</v>
      </c>
      <c r="C2371">
        <v>386642</v>
      </c>
      <c r="D2371">
        <v>0</v>
      </c>
      <c r="E2371">
        <v>31060</v>
      </c>
      <c r="H2371">
        <v>152</v>
      </c>
      <c r="I2371">
        <v>304</v>
      </c>
      <c r="J2371">
        <v>38</v>
      </c>
      <c r="K2371">
        <v>92</v>
      </c>
      <c r="N2371">
        <v>0</v>
      </c>
      <c r="O2371">
        <v>150</v>
      </c>
      <c r="P2371">
        <v>1</v>
      </c>
      <c r="Q2371">
        <v>86</v>
      </c>
      <c r="R2371">
        <v>5</v>
      </c>
      <c r="S2371">
        <v>78</v>
      </c>
      <c r="T2371">
        <v>43</v>
      </c>
      <c r="U2371">
        <v>992</v>
      </c>
    </row>
    <row r="2372" spans="1:21" x14ac:dyDescent="0.25">
      <c r="A2372" s="1">
        <v>41509</v>
      </c>
      <c r="B2372">
        <v>90164</v>
      </c>
      <c r="C2372">
        <v>387242</v>
      </c>
      <c r="D2372">
        <v>0</v>
      </c>
      <c r="E2372">
        <v>31060</v>
      </c>
      <c r="H2372">
        <v>75</v>
      </c>
      <c r="I2372">
        <v>229</v>
      </c>
      <c r="J2372">
        <v>39</v>
      </c>
      <c r="K2372">
        <v>71</v>
      </c>
      <c r="N2372">
        <v>0</v>
      </c>
      <c r="O2372">
        <v>150</v>
      </c>
      <c r="P2372">
        <v>0</v>
      </c>
      <c r="Q2372">
        <v>86</v>
      </c>
      <c r="R2372">
        <v>0</v>
      </c>
      <c r="S2372">
        <v>78</v>
      </c>
      <c r="T2372">
        <v>33</v>
      </c>
      <c r="U2372">
        <v>990</v>
      </c>
    </row>
    <row r="2373" spans="1:21" x14ac:dyDescent="0.25">
      <c r="A2373" s="1">
        <v>41512</v>
      </c>
      <c r="B2373">
        <v>136664</v>
      </c>
      <c r="C2373">
        <v>379467</v>
      </c>
      <c r="D2373">
        <v>0</v>
      </c>
      <c r="E2373">
        <v>31060</v>
      </c>
      <c r="H2373">
        <v>25</v>
      </c>
      <c r="I2373">
        <v>254</v>
      </c>
      <c r="J2373">
        <v>0</v>
      </c>
      <c r="K2373">
        <v>71</v>
      </c>
      <c r="N2373">
        <v>25</v>
      </c>
      <c r="O2373">
        <v>125</v>
      </c>
      <c r="P2373">
        <v>0</v>
      </c>
      <c r="Q2373">
        <v>86</v>
      </c>
      <c r="R2373">
        <v>12</v>
      </c>
      <c r="S2373">
        <v>66</v>
      </c>
      <c r="T2373">
        <v>28</v>
      </c>
      <c r="U2373">
        <v>989</v>
      </c>
    </row>
    <row r="2374" spans="1:21" x14ac:dyDescent="0.25">
      <c r="A2374" s="1">
        <v>41513</v>
      </c>
      <c r="B2374">
        <v>247689</v>
      </c>
      <c r="C2374">
        <v>382955</v>
      </c>
      <c r="D2374">
        <v>0</v>
      </c>
      <c r="E2374">
        <v>31060</v>
      </c>
      <c r="H2374">
        <v>110</v>
      </c>
      <c r="I2374">
        <v>289</v>
      </c>
      <c r="J2374">
        <v>0</v>
      </c>
      <c r="K2374">
        <v>71</v>
      </c>
      <c r="N2374">
        <v>0</v>
      </c>
      <c r="O2374">
        <v>125</v>
      </c>
      <c r="P2374">
        <v>0</v>
      </c>
      <c r="Q2374">
        <v>86</v>
      </c>
      <c r="R2374">
        <v>114</v>
      </c>
      <c r="S2374">
        <v>95</v>
      </c>
      <c r="T2374">
        <v>112</v>
      </c>
      <c r="U2374">
        <v>1039</v>
      </c>
    </row>
    <row r="2375" spans="1:21" x14ac:dyDescent="0.25">
      <c r="A2375" s="1">
        <v>41514</v>
      </c>
      <c r="B2375">
        <v>183635</v>
      </c>
      <c r="C2375">
        <v>368734</v>
      </c>
      <c r="D2375">
        <v>0</v>
      </c>
      <c r="E2375">
        <v>31060</v>
      </c>
      <c r="H2375">
        <v>75</v>
      </c>
      <c r="I2375">
        <v>264</v>
      </c>
      <c r="J2375">
        <v>0</v>
      </c>
      <c r="K2375">
        <v>71</v>
      </c>
      <c r="N2375">
        <v>25</v>
      </c>
      <c r="O2375">
        <v>150</v>
      </c>
      <c r="P2375">
        <v>50</v>
      </c>
      <c r="Q2375">
        <v>61</v>
      </c>
      <c r="R2375">
        <v>141</v>
      </c>
      <c r="S2375">
        <v>201</v>
      </c>
      <c r="T2375">
        <v>53</v>
      </c>
      <c r="U2375">
        <v>1044</v>
      </c>
    </row>
    <row r="2376" spans="1:21" x14ac:dyDescent="0.25">
      <c r="A2376" s="1">
        <v>41515</v>
      </c>
      <c r="B2376">
        <v>150464</v>
      </c>
      <c r="C2376">
        <v>365544</v>
      </c>
      <c r="D2376">
        <v>0</v>
      </c>
      <c r="E2376">
        <v>31060</v>
      </c>
      <c r="H2376">
        <v>0</v>
      </c>
      <c r="I2376">
        <v>264</v>
      </c>
      <c r="J2376">
        <v>15</v>
      </c>
      <c r="K2376">
        <v>86</v>
      </c>
      <c r="N2376">
        <v>0</v>
      </c>
      <c r="O2376">
        <v>150</v>
      </c>
      <c r="P2376">
        <v>6</v>
      </c>
      <c r="Q2376">
        <v>66</v>
      </c>
      <c r="R2376">
        <v>39</v>
      </c>
      <c r="S2376">
        <v>171</v>
      </c>
      <c r="T2376">
        <v>10</v>
      </c>
      <c r="U2376">
        <v>1048</v>
      </c>
    </row>
    <row r="2377" spans="1:21" x14ac:dyDescent="0.25">
      <c r="A2377" s="1">
        <v>41516</v>
      </c>
      <c r="B2377">
        <v>157753</v>
      </c>
      <c r="C2377">
        <v>356503</v>
      </c>
      <c r="D2377">
        <v>0</v>
      </c>
      <c r="E2377">
        <v>31060</v>
      </c>
      <c r="H2377">
        <v>0</v>
      </c>
      <c r="I2377">
        <v>264</v>
      </c>
      <c r="J2377">
        <v>16</v>
      </c>
      <c r="K2377">
        <v>71</v>
      </c>
      <c r="N2377">
        <v>25</v>
      </c>
      <c r="O2377">
        <v>175</v>
      </c>
      <c r="P2377">
        <v>0</v>
      </c>
      <c r="Q2377">
        <v>66</v>
      </c>
      <c r="R2377">
        <v>56</v>
      </c>
      <c r="S2377">
        <v>205</v>
      </c>
      <c r="T2377">
        <v>28</v>
      </c>
      <c r="U2377">
        <v>1060</v>
      </c>
    </row>
    <row r="2378" spans="1:21" x14ac:dyDescent="0.25">
      <c r="A2378" s="1">
        <v>41520</v>
      </c>
      <c r="B2378">
        <v>181286</v>
      </c>
      <c r="C2378">
        <v>355427</v>
      </c>
      <c r="D2378">
        <v>0</v>
      </c>
      <c r="E2378">
        <v>31060</v>
      </c>
      <c r="H2378">
        <v>28</v>
      </c>
      <c r="I2378">
        <v>292</v>
      </c>
      <c r="J2378">
        <v>31</v>
      </c>
      <c r="K2378">
        <v>78</v>
      </c>
      <c r="N2378">
        <v>0</v>
      </c>
      <c r="O2378">
        <v>175</v>
      </c>
      <c r="P2378">
        <v>0</v>
      </c>
      <c r="Q2378">
        <v>66</v>
      </c>
      <c r="R2378">
        <v>53</v>
      </c>
      <c r="S2378">
        <v>258</v>
      </c>
      <c r="T2378">
        <v>19</v>
      </c>
      <c r="U2378">
        <v>1053</v>
      </c>
    </row>
    <row r="2379" spans="1:21" x14ac:dyDescent="0.25">
      <c r="A2379" s="1">
        <v>41521</v>
      </c>
      <c r="B2379">
        <v>138031</v>
      </c>
      <c r="C2379">
        <v>352539</v>
      </c>
      <c r="D2379">
        <v>0</v>
      </c>
      <c r="E2379">
        <v>31060</v>
      </c>
      <c r="H2379">
        <v>100</v>
      </c>
      <c r="I2379">
        <v>244</v>
      </c>
      <c r="J2379">
        <v>31</v>
      </c>
      <c r="K2379">
        <v>72</v>
      </c>
      <c r="N2379">
        <v>1</v>
      </c>
      <c r="O2379">
        <v>176</v>
      </c>
      <c r="P2379">
        <v>0</v>
      </c>
      <c r="Q2379">
        <v>66</v>
      </c>
      <c r="R2379">
        <v>42</v>
      </c>
      <c r="S2379">
        <v>278</v>
      </c>
      <c r="T2379">
        <v>23</v>
      </c>
      <c r="U2379">
        <v>1042</v>
      </c>
    </row>
    <row r="2380" spans="1:21" x14ac:dyDescent="0.25">
      <c r="A2380" s="1">
        <v>41522</v>
      </c>
      <c r="B2380">
        <v>107652</v>
      </c>
      <c r="C2380">
        <v>359636</v>
      </c>
      <c r="D2380">
        <v>0</v>
      </c>
      <c r="E2380">
        <v>31060</v>
      </c>
      <c r="H2380">
        <v>75</v>
      </c>
      <c r="I2380">
        <v>209</v>
      </c>
      <c r="J2380">
        <v>30</v>
      </c>
      <c r="K2380">
        <v>102</v>
      </c>
      <c r="N2380">
        <v>50</v>
      </c>
      <c r="O2380">
        <v>176</v>
      </c>
      <c r="P2380">
        <v>51</v>
      </c>
      <c r="Q2380">
        <v>112</v>
      </c>
      <c r="R2380">
        <v>63</v>
      </c>
      <c r="S2380">
        <v>228</v>
      </c>
      <c r="T2380">
        <v>30</v>
      </c>
      <c r="U2380">
        <v>1050</v>
      </c>
    </row>
    <row r="2381" spans="1:21" x14ac:dyDescent="0.25">
      <c r="A2381" s="1">
        <v>41523</v>
      </c>
      <c r="B2381">
        <v>188757</v>
      </c>
      <c r="C2381">
        <v>365880</v>
      </c>
      <c r="D2381">
        <v>0</v>
      </c>
      <c r="E2381">
        <v>31060</v>
      </c>
      <c r="H2381">
        <v>100</v>
      </c>
      <c r="I2381">
        <v>257</v>
      </c>
      <c r="J2381">
        <v>30</v>
      </c>
      <c r="K2381">
        <v>72</v>
      </c>
      <c r="N2381">
        <v>1</v>
      </c>
      <c r="O2381">
        <v>175</v>
      </c>
      <c r="P2381">
        <v>1</v>
      </c>
      <c r="Q2381">
        <v>111</v>
      </c>
      <c r="R2381">
        <v>25</v>
      </c>
      <c r="S2381">
        <v>203</v>
      </c>
      <c r="T2381">
        <v>76</v>
      </c>
      <c r="U2381">
        <v>1046</v>
      </c>
    </row>
    <row r="2382" spans="1:21" x14ac:dyDescent="0.25">
      <c r="A2382" s="1">
        <v>41526</v>
      </c>
      <c r="B2382">
        <v>131858</v>
      </c>
      <c r="C2382">
        <v>371792</v>
      </c>
      <c r="D2382">
        <v>0</v>
      </c>
      <c r="E2382">
        <v>31060</v>
      </c>
      <c r="H2382">
        <v>145</v>
      </c>
      <c r="I2382">
        <v>212</v>
      </c>
      <c r="J2382">
        <v>0</v>
      </c>
      <c r="K2382">
        <v>72</v>
      </c>
      <c r="N2382">
        <v>50</v>
      </c>
      <c r="O2382">
        <v>175</v>
      </c>
      <c r="P2382">
        <v>26</v>
      </c>
      <c r="Q2382">
        <v>135</v>
      </c>
      <c r="R2382">
        <v>0</v>
      </c>
      <c r="S2382">
        <v>203</v>
      </c>
      <c r="T2382">
        <v>65</v>
      </c>
      <c r="U2382">
        <v>1043</v>
      </c>
    </row>
    <row r="2383" spans="1:21" x14ac:dyDescent="0.25">
      <c r="A2383" s="1">
        <v>41527</v>
      </c>
      <c r="B2383">
        <v>153174</v>
      </c>
      <c r="C2383">
        <v>384595</v>
      </c>
      <c r="D2383">
        <v>0</v>
      </c>
      <c r="E2383">
        <v>31060</v>
      </c>
      <c r="H2383">
        <v>25</v>
      </c>
      <c r="I2383">
        <v>187</v>
      </c>
      <c r="J2383">
        <v>0</v>
      </c>
      <c r="K2383">
        <v>72</v>
      </c>
      <c r="N2383">
        <v>50</v>
      </c>
      <c r="O2383">
        <v>175</v>
      </c>
      <c r="P2383">
        <v>0</v>
      </c>
      <c r="Q2383">
        <v>135</v>
      </c>
      <c r="R2383">
        <v>5</v>
      </c>
      <c r="S2383">
        <v>198</v>
      </c>
      <c r="T2383">
        <v>42</v>
      </c>
      <c r="U2383">
        <v>1044</v>
      </c>
    </row>
    <row r="2384" spans="1:21" x14ac:dyDescent="0.25">
      <c r="A2384" s="1">
        <v>41528</v>
      </c>
      <c r="B2384">
        <v>151668</v>
      </c>
      <c r="C2384">
        <v>398941</v>
      </c>
      <c r="D2384">
        <v>0</v>
      </c>
      <c r="E2384">
        <v>31060</v>
      </c>
      <c r="H2384">
        <v>50</v>
      </c>
      <c r="I2384">
        <v>187</v>
      </c>
      <c r="J2384">
        <v>60</v>
      </c>
      <c r="K2384">
        <v>131</v>
      </c>
      <c r="N2384">
        <v>100</v>
      </c>
      <c r="O2384">
        <v>175</v>
      </c>
      <c r="P2384">
        <v>0</v>
      </c>
      <c r="Q2384">
        <v>135</v>
      </c>
      <c r="R2384">
        <v>117</v>
      </c>
      <c r="S2384">
        <v>150</v>
      </c>
      <c r="T2384">
        <v>42</v>
      </c>
      <c r="U2384">
        <v>1060</v>
      </c>
    </row>
    <row r="2385" spans="1:21" x14ac:dyDescent="0.25">
      <c r="A2385" s="1">
        <v>41529</v>
      </c>
      <c r="B2385">
        <v>132336</v>
      </c>
      <c r="C2385">
        <v>406435</v>
      </c>
      <c r="D2385">
        <v>0</v>
      </c>
      <c r="E2385">
        <v>31060</v>
      </c>
      <c r="H2385">
        <v>191</v>
      </c>
      <c r="I2385">
        <v>353</v>
      </c>
      <c r="J2385">
        <v>91</v>
      </c>
      <c r="K2385">
        <v>131</v>
      </c>
      <c r="N2385">
        <v>25</v>
      </c>
      <c r="O2385">
        <v>200</v>
      </c>
      <c r="P2385">
        <v>0</v>
      </c>
      <c r="Q2385">
        <v>135</v>
      </c>
      <c r="R2385">
        <v>30</v>
      </c>
      <c r="S2385">
        <v>172</v>
      </c>
      <c r="T2385">
        <v>20</v>
      </c>
      <c r="U2385">
        <v>1064</v>
      </c>
    </row>
    <row r="2386" spans="1:21" x14ac:dyDescent="0.25">
      <c r="A2386" s="1">
        <v>41530</v>
      </c>
      <c r="B2386">
        <v>169082</v>
      </c>
      <c r="C2386">
        <v>414573</v>
      </c>
      <c r="D2386">
        <v>0</v>
      </c>
      <c r="E2386">
        <v>31060</v>
      </c>
      <c r="H2386">
        <v>375</v>
      </c>
      <c r="I2386">
        <v>167</v>
      </c>
      <c r="J2386">
        <v>0</v>
      </c>
      <c r="K2386">
        <v>131</v>
      </c>
      <c r="N2386">
        <v>0</v>
      </c>
      <c r="O2386">
        <v>200</v>
      </c>
      <c r="P2386">
        <v>0</v>
      </c>
      <c r="Q2386">
        <v>135</v>
      </c>
      <c r="R2386">
        <v>75</v>
      </c>
      <c r="S2386">
        <v>247</v>
      </c>
      <c r="T2386">
        <v>22</v>
      </c>
      <c r="U2386">
        <v>1069</v>
      </c>
    </row>
    <row r="2387" spans="1:21" x14ac:dyDescent="0.25">
      <c r="A2387" s="1">
        <v>41533</v>
      </c>
      <c r="B2387">
        <v>154694</v>
      </c>
      <c r="C2387">
        <v>416687</v>
      </c>
      <c r="D2387">
        <v>0</v>
      </c>
      <c r="E2387">
        <v>31060</v>
      </c>
      <c r="H2387">
        <v>207</v>
      </c>
      <c r="I2387">
        <v>187</v>
      </c>
      <c r="J2387">
        <v>75</v>
      </c>
      <c r="K2387">
        <v>174</v>
      </c>
      <c r="N2387">
        <v>100</v>
      </c>
      <c r="O2387">
        <v>250</v>
      </c>
      <c r="P2387">
        <v>54</v>
      </c>
      <c r="Q2387">
        <v>160</v>
      </c>
      <c r="R2387">
        <v>72</v>
      </c>
      <c r="S2387">
        <v>225</v>
      </c>
      <c r="T2387">
        <v>66</v>
      </c>
      <c r="U2387">
        <v>1076</v>
      </c>
    </row>
    <row r="2388" spans="1:21" x14ac:dyDescent="0.25">
      <c r="A2388" s="1">
        <v>41534</v>
      </c>
      <c r="B2388">
        <v>149530</v>
      </c>
      <c r="C2388">
        <v>427065</v>
      </c>
      <c r="D2388">
        <v>66</v>
      </c>
      <c r="E2388">
        <v>31060</v>
      </c>
      <c r="H2388">
        <v>520</v>
      </c>
      <c r="I2388">
        <v>633</v>
      </c>
      <c r="J2388">
        <v>35</v>
      </c>
      <c r="K2388">
        <v>172</v>
      </c>
      <c r="N2388">
        <v>25</v>
      </c>
      <c r="O2388">
        <v>225</v>
      </c>
      <c r="P2388">
        <v>32</v>
      </c>
      <c r="Q2388">
        <v>186</v>
      </c>
      <c r="R2388">
        <v>0</v>
      </c>
      <c r="S2388">
        <v>225</v>
      </c>
      <c r="T2388">
        <v>96</v>
      </c>
      <c r="U2388">
        <v>1064</v>
      </c>
    </row>
    <row r="2389" spans="1:21" x14ac:dyDescent="0.25">
      <c r="A2389" s="1">
        <v>41535</v>
      </c>
      <c r="B2389">
        <v>172888</v>
      </c>
      <c r="C2389">
        <v>432074</v>
      </c>
      <c r="D2389">
        <v>0</v>
      </c>
      <c r="E2389">
        <v>31060</v>
      </c>
      <c r="H2389">
        <v>185</v>
      </c>
      <c r="I2389">
        <v>652</v>
      </c>
      <c r="J2389">
        <v>45</v>
      </c>
      <c r="K2389">
        <v>157</v>
      </c>
      <c r="N2389">
        <v>50</v>
      </c>
      <c r="O2389">
        <v>201</v>
      </c>
      <c r="P2389">
        <v>50</v>
      </c>
      <c r="Q2389">
        <v>236</v>
      </c>
      <c r="R2389">
        <v>0</v>
      </c>
      <c r="S2389">
        <v>225</v>
      </c>
      <c r="T2389">
        <v>79</v>
      </c>
      <c r="U2389">
        <v>1089</v>
      </c>
    </row>
    <row r="2390" spans="1:21" x14ac:dyDescent="0.25">
      <c r="A2390" s="1">
        <v>41536</v>
      </c>
      <c r="B2390">
        <v>134407</v>
      </c>
      <c r="C2390">
        <v>376624</v>
      </c>
      <c r="D2390">
        <v>0</v>
      </c>
      <c r="E2390">
        <v>31060</v>
      </c>
      <c r="H2390">
        <v>25</v>
      </c>
      <c r="I2390">
        <v>135</v>
      </c>
      <c r="J2390">
        <v>43</v>
      </c>
      <c r="K2390">
        <v>84</v>
      </c>
      <c r="N2390">
        <v>0</v>
      </c>
      <c r="O2390">
        <v>151</v>
      </c>
      <c r="P2390">
        <v>21</v>
      </c>
      <c r="Q2390">
        <v>179</v>
      </c>
      <c r="R2390">
        <v>50</v>
      </c>
      <c r="S2390">
        <v>188</v>
      </c>
      <c r="T2390">
        <v>27</v>
      </c>
      <c r="U2390">
        <v>1002</v>
      </c>
    </row>
    <row r="2391" spans="1:21" x14ac:dyDescent="0.25">
      <c r="A2391" s="1">
        <v>41537</v>
      </c>
      <c r="B2391">
        <v>162558</v>
      </c>
      <c r="C2391">
        <v>370875</v>
      </c>
      <c r="D2391">
        <v>0</v>
      </c>
      <c r="E2391">
        <v>31060</v>
      </c>
      <c r="H2391">
        <v>206</v>
      </c>
      <c r="I2391">
        <v>260</v>
      </c>
      <c r="J2391">
        <v>31</v>
      </c>
      <c r="K2391">
        <v>100</v>
      </c>
      <c r="N2391">
        <v>0</v>
      </c>
      <c r="O2391">
        <v>151</v>
      </c>
      <c r="P2391">
        <v>25</v>
      </c>
      <c r="Q2391">
        <v>200</v>
      </c>
      <c r="R2391">
        <v>60</v>
      </c>
      <c r="S2391">
        <v>188</v>
      </c>
      <c r="T2391">
        <v>18</v>
      </c>
      <c r="U2391">
        <v>1007</v>
      </c>
    </row>
    <row r="2392" spans="1:21" x14ac:dyDescent="0.25">
      <c r="A2392" s="1">
        <v>41540</v>
      </c>
      <c r="B2392">
        <v>124961</v>
      </c>
      <c r="C2392">
        <v>365745</v>
      </c>
      <c r="D2392">
        <v>0</v>
      </c>
      <c r="E2392">
        <v>29238</v>
      </c>
      <c r="H2392">
        <v>0</v>
      </c>
      <c r="I2392">
        <v>260</v>
      </c>
      <c r="J2392">
        <v>74</v>
      </c>
      <c r="K2392">
        <v>86</v>
      </c>
      <c r="N2392">
        <v>0</v>
      </c>
      <c r="O2392">
        <v>151</v>
      </c>
      <c r="P2392">
        <v>25</v>
      </c>
      <c r="Q2392">
        <v>179</v>
      </c>
      <c r="R2392">
        <v>0</v>
      </c>
      <c r="S2392">
        <v>188</v>
      </c>
      <c r="T2392">
        <v>21</v>
      </c>
      <c r="U2392">
        <v>1008</v>
      </c>
    </row>
    <row r="2393" spans="1:21" x14ac:dyDescent="0.25">
      <c r="A2393" s="1">
        <v>41541</v>
      </c>
      <c r="B2393">
        <v>108832</v>
      </c>
      <c r="C2393">
        <v>368232</v>
      </c>
      <c r="D2393">
        <v>10041</v>
      </c>
      <c r="E2393">
        <v>38415</v>
      </c>
      <c r="H2393">
        <v>5</v>
      </c>
      <c r="I2393">
        <v>255</v>
      </c>
      <c r="J2393">
        <v>30</v>
      </c>
      <c r="K2393">
        <v>70</v>
      </c>
      <c r="N2393">
        <v>0</v>
      </c>
      <c r="O2393">
        <v>151</v>
      </c>
      <c r="P2393">
        <v>29</v>
      </c>
      <c r="Q2393">
        <v>154</v>
      </c>
      <c r="R2393">
        <v>2</v>
      </c>
      <c r="S2393">
        <v>188</v>
      </c>
      <c r="T2393">
        <v>12</v>
      </c>
      <c r="U2393">
        <v>1012</v>
      </c>
    </row>
    <row r="2394" spans="1:21" x14ac:dyDescent="0.25">
      <c r="A2394" s="1">
        <v>41542</v>
      </c>
      <c r="B2394">
        <v>130420</v>
      </c>
      <c r="C2394">
        <v>367897</v>
      </c>
      <c r="D2394">
        <v>0</v>
      </c>
      <c r="E2394">
        <v>38415</v>
      </c>
      <c r="H2394">
        <v>0</v>
      </c>
      <c r="I2394">
        <v>255</v>
      </c>
      <c r="J2394">
        <v>45</v>
      </c>
      <c r="K2394">
        <v>85</v>
      </c>
      <c r="N2394">
        <v>0</v>
      </c>
      <c r="O2394">
        <v>151</v>
      </c>
      <c r="P2394">
        <v>8</v>
      </c>
      <c r="Q2394">
        <v>154</v>
      </c>
      <c r="R2394">
        <v>1</v>
      </c>
      <c r="S2394">
        <v>188</v>
      </c>
      <c r="T2394">
        <v>5</v>
      </c>
      <c r="U2394">
        <v>1016</v>
      </c>
    </row>
    <row r="2395" spans="1:21" x14ac:dyDescent="0.25">
      <c r="A2395" s="1">
        <v>41543</v>
      </c>
      <c r="B2395">
        <v>116644</v>
      </c>
      <c r="C2395">
        <v>368002</v>
      </c>
      <c r="D2395">
        <v>0</v>
      </c>
      <c r="E2395">
        <v>38415</v>
      </c>
      <c r="H2395">
        <v>275</v>
      </c>
      <c r="I2395">
        <v>387</v>
      </c>
      <c r="J2395">
        <v>30</v>
      </c>
      <c r="K2395">
        <v>85</v>
      </c>
      <c r="N2395">
        <v>25</v>
      </c>
      <c r="O2395">
        <v>126</v>
      </c>
      <c r="P2395">
        <v>50</v>
      </c>
      <c r="Q2395">
        <v>129</v>
      </c>
      <c r="R2395">
        <v>3</v>
      </c>
      <c r="S2395">
        <v>191</v>
      </c>
      <c r="T2395">
        <v>38</v>
      </c>
      <c r="U2395">
        <v>1015</v>
      </c>
    </row>
    <row r="2396" spans="1:21" x14ac:dyDescent="0.25">
      <c r="A2396" s="1">
        <v>41544</v>
      </c>
      <c r="B2396">
        <v>158246</v>
      </c>
      <c r="C2396">
        <v>358584</v>
      </c>
      <c r="D2396">
        <v>0</v>
      </c>
      <c r="E2396">
        <v>38415</v>
      </c>
      <c r="H2396">
        <v>39</v>
      </c>
      <c r="I2396">
        <v>437</v>
      </c>
      <c r="J2396">
        <v>1</v>
      </c>
      <c r="K2396">
        <v>85</v>
      </c>
      <c r="N2396">
        <v>0</v>
      </c>
      <c r="O2396">
        <v>126</v>
      </c>
      <c r="P2396">
        <v>0</v>
      </c>
      <c r="Q2396">
        <v>129</v>
      </c>
      <c r="R2396">
        <v>104</v>
      </c>
      <c r="S2396">
        <v>141</v>
      </c>
      <c r="T2396">
        <v>43</v>
      </c>
      <c r="U2396">
        <v>1008</v>
      </c>
    </row>
    <row r="2397" spans="1:21" x14ac:dyDescent="0.25">
      <c r="A2397" s="1">
        <v>41547</v>
      </c>
      <c r="B2397">
        <v>193765</v>
      </c>
      <c r="C2397">
        <v>350221</v>
      </c>
      <c r="D2397">
        <v>0</v>
      </c>
      <c r="E2397">
        <v>38415</v>
      </c>
      <c r="H2397">
        <v>17</v>
      </c>
      <c r="I2397">
        <v>442</v>
      </c>
      <c r="J2397">
        <v>75</v>
      </c>
      <c r="K2397">
        <v>83</v>
      </c>
      <c r="N2397">
        <v>0</v>
      </c>
      <c r="O2397">
        <v>126</v>
      </c>
      <c r="P2397">
        <v>33</v>
      </c>
      <c r="Q2397">
        <v>154</v>
      </c>
      <c r="R2397">
        <v>0</v>
      </c>
      <c r="S2397">
        <v>141</v>
      </c>
      <c r="T2397">
        <v>99</v>
      </c>
      <c r="U2397">
        <v>1021</v>
      </c>
    </row>
    <row r="2398" spans="1:21" x14ac:dyDescent="0.25">
      <c r="A2398" s="1">
        <v>41548</v>
      </c>
      <c r="B2398">
        <v>154612</v>
      </c>
      <c r="C2398">
        <v>356219</v>
      </c>
      <c r="D2398">
        <v>0</v>
      </c>
      <c r="E2398">
        <v>38415</v>
      </c>
      <c r="H2398">
        <v>25</v>
      </c>
      <c r="I2398">
        <v>419</v>
      </c>
      <c r="J2398">
        <v>6</v>
      </c>
      <c r="K2398">
        <v>78</v>
      </c>
      <c r="N2398">
        <v>0</v>
      </c>
      <c r="O2398">
        <v>126</v>
      </c>
      <c r="P2398">
        <v>62</v>
      </c>
      <c r="Q2398">
        <v>104</v>
      </c>
      <c r="R2398">
        <v>0</v>
      </c>
      <c r="S2398">
        <v>141</v>
      </c>
      <c r="T2398">
        <v>37</v>
      </c>
      <c r="U2398">
        <v>1013</v>
      </c>
    </row>
    <row r="2399" spans="1:21" x14ac:dyDescent="0.25">
      <c r="A2399" s="1">
        <v>41549</v>
      </c>
      <c r="B2399">
        <v>168588</v>
      </c>
      <c r="C2399">
        <v>357357</v>
      </c>
      <c r="D2399">
        <v>0</v>
      </c>
      <c r="E2399">
        <v>38415</v>
      </c>
      <c r="H2399">
        <v>63</v>
      </c>
      <c r="I2399">
        <v>431</v>
      </c>
      <c r="J2399">
        <v>0</v>
      </c>
      <c r="K2399">
        <v>78</v>
      </c>
      <c r="N2399">
        <v>25</v>
      </c>
      <c r="O2399">
        <v>101</v>
      </c>
      <c r="P2399">
        <v>0</v>
      </c>
      <c r="Q2399">
        <v>104</v>
      </c>
      <c r="R2399">
        <v>100</v>
      </c>
      <c r="S2399">
        <v>41</v>
      </c>
      <c r="T2399">
        <v>74</v>
      </c>
      <c r="U2399">
        <v>990</v>
      </c>
    </row>
    <row r="2400" spans="1:21" x14ac:dyDescent="0.25">
      <c r="A2400" s="1">
        <v>41550</v>
      </c>
      <c r="B2400">
        <v>273423</v>
      </c>
      <c r="C2400">
        <v>366314</v>
      </c>
      <c r="D2400">
        <v>0</v>
      </c>
      <c r="E2400">
        <v>38415</v>
      </c>
      <c r="H2400">
        <v>14</v>
      </c>
      <c r="I2400">
        <v>437</v>
      </c>
      <c r="J2400">
        <v>1</v>
      </c>
      <c r="K2400">
        <v>78</v>
      </c>
      <c r="N2400">
        <v>0</v>
      </c>
      <c r="O2400">
        <v>101</v>
      </c>
      <c r="P2400">
        <v>25</v>
      </c>
      <c r="Q2400">
        <v>79</v>
      </c>
      <c r="R2400">
        <v>1</v>
      </c>
      <c r="S2400">
        <v>41</v>
      </c>
      <c r="T2400">
        <v>100</v>
      </c>
      <c r="U2400">
        <v>975</v>
      </c>
    </row>
    <row r="2401" spans="1:21" x14ac:dyDescent="0.25">
      <c r="A2401" s="1">
        <v>41551</v>
      </c>
      <c r="B2401">
        <v>164562</v>
      </c>
      <c r="C2401">
        <v>362560</v>
      </c>
      <c r="D2401">
        <v>0</v>
      </c>
      <c r="E2401">
        <v>38415</v>
      </c>
      <c r="H2401">
        <v>55</v>
      </c>
      <c r="I2401">
        <v>462</v>
      </c>
      <c r="J2401">
        <v>30</v>
      </c>
      <c r="K2401">
        <v>78</v>
      </c>
      <c r="N2401">
        <v>0</v>
      </c>
      <c r="O2401">
        <v>101</v>
      </c>
      <c r="P2401">
        <v>25</v>
      </c>
      <c r="Q2401">
        <v>54</v>
      </c>
      <c r="R2401">
        <v>0</v>
      </c>
      <c r="S2401">
        <v>41</v>
      </c>
      <c r="T2401">
        <v>28</v>
      </c>
      <c r="U2401">
        <v>955</v>
      </c>
    </row>
    <row r="2402" spans="1:21" x14ac:dyDescent="0.25">
      <c r="A2402" s="1">
        <v>41554</v>
      </c>
      <c r="B2402">
        <v>209271</v>
      </c>
      <c r="C2402">
        <v>368241</v>
      </c>
      <c r="D2402">
        <v>0</v>
      </c>
      <c r="E2402">
        <v>38415</v>
      </c>
      <c r="H2402">
        <v>432</v>
      </c>
      <c r="I2402">
        <v>667</v>
      </c>
      <c r="J2402">
        <v>20</v>
      </c>
      <c r="K2402">
        <v>58</v>
      </c>
      <c r="N2402">
        <v>25</v>
      </c>
      <c r="O2402">
        <v>100</v>
      </c>
      <c r="P2402">
        <v>0</v>
      </c>
      <c r="Q2402">
        <v>54</v>
      </c>
      <c r="R2402">
        <v>0</v>
      </c>
      <c r="S2402">
        <v>41</v>
      </c>
      <c r="T2402">
        <v>67</v>
      </c>
      <c r="U2402">
        <v>936</v>
      </c>
    </row>
    <row r="2403" spans="1:21" x14ac:dyDescent="0.25">
      <c r="A2403" s="1">
        <v>41555</v>
      </c>
      <c r="B2403">
        <v>322908</v>
      </c>
      <c r="C2403">
        <v>376488</v>
      </c>
      <c r="D2403">
        <v>0</v>
      </c>
      <c r="E2403">
        <v>38415</v>
      </c>
      <c r="H2403">
        <v>385</v>
      </c>
      <c r="I2403">
        <v>747</v>
      </c>
      <c r="J2403">
        <v>1</v>
      </c>
      <c r="K2403">
        <v>43</v>
      </c>
      <c r="N2403">
        <v>0</v>
      </c>
      <c r="O2403">
        <v>100</v>
      </c>
      <c r="P2403">
        <v>2</v>
      </c>
      <c r="Q2403">
        <v>54</v>
      </c>
      <c r="R2403">
        <v>2</v>
      </c>
      <c r="S2403">
        <v>41</v>
      </c>
      <c r="T2403">
        <v>274</v>
      </c>
      <c r="U2403">
        <v>733</v>
      </c>
    </row>
    <row r="2404" spans="1:21" x14ac:dyDescent="0.25">
      <c r="A2404" s="1">
        <v>41556</v>
      </c>
      <c r="B2404">
        <v>324781</v>
      </c>
      <c r="C2404">
        <v>378668</v>
      </c>
      <c r="D2404">
        <v>0</v>
      </c>
      <c r="E2404">
        <v>38415</v>
      </c>
      <c r="H2404">
        <v>76</v>
      </c>
      <c r="I2404">
        <v>671</v>
      </c>
      <c r="J2404">
        <v>30</v>
      </c>
      <c r="K2404">
        <v>15</v>
      </c>
      <c r="N2404">
        <v>25</v>
      </c>
      <c r="O2404">
        <v>125</v>
      </c>
      <c r="P2404">
        <v>26</v>
      </c>
      <c r="Q2404">
        <v>41</v>
      </c>
      <c r="R2404">
        <v>2</v>
      </c>
      <c r="S2404">
        <v>41</v>
      </c>
      <c r="T2404">
        <v>585</v>
      </c>
      <c r="U2404">
        <v>407</v>
      </c>
    </row>
    <row r="2405" spans="1:21" x14ac:dyDescent="0.25">
      <c r="A2405" s="1">
        <v>41557</v>
      </c>
      <c r="B2405">
        <v>261028</v>
      </c>
      <c r="C2405">
        <v>367891</v>
      </c>
      <c r="D2405">
        <v>0</v>
      </c>
      <c r="E2405">
        <v>38415</v>
      </c>
      <c r="H2405">
        <v>404</v>
      </c>
      <c r="I2405">
        <v>412</v>
      </c>
      <c r="J2405">
        <v>40</v>
      </c>
      <c r="K2405">
        <v>36</v>
      </c>
      <c r="N2405">
        <v>0</v>
      </c>
      <c r="O2405">
        <v>125</v>
      </c>
      <c r="P2405">
        <v>5</v>
      </c>
      <c r="Q2405">
        <v>46</v>
      </c>
      <c r="R2405">
        <v>2</v>
      </c>
      <c r="S2405">
        <v>43</v>
      </c>
      <c r="T2405">
        <v>95</v>
      </c>
      <c r="U2405">
        <v>389</v>
      </c>
    </row>
    <row r="2406" spans="1:21" x14ac:dyDescent="0.25">
      <c r="A2406" s="1">
        <v>41558</v>
      </c>
      <c r="B2406">
        <v>193275</v>
      </c>
      <c r="C2406">
        <v>351213</v>
      </c>
      <c r="D2406">
        <v>0</v>
      </c>
      <c r="E2406">
        <v>38415</v>
      </c>
      <c r="H2406">
        <v>28</v>
      </c>
      <c r="I2406">
        <v>411</v>
      </c>
      <c r="J2406">
        <v>60</v>
      </c>
      <c r="K2406">
        <v>36</v>
      </c>
      <c r="N2406">
        <v>50</v>
      </c>
      <c r="O2406">
        <v>175</v>
      </c>
      <c r="P2406">
        <v>126</v>
      </c>
      <c r="Q2406">
        <v>152</v>
      </c>
      <c r="R2406">
        <v>5</v>
      </c>
      <c r="S2406">
        <v>48</v>
      </c>
      <c r="T2406">
        <v>75</v>
      </c>
      <c r="U2406">
        <v>404</v>
      </c>
    </row>
    <row r="2407" spans="1:21" x14ac:dyDescent="0.25">
      <c r="A2407" s="1">
        <v>41561</v>
      </c>
      <c r="B2407">
        <v>236648</v>
      </c>
      <c r="C2407">
        <v>349565</v>
      </c>
      <c r="D2407">
        <v>0</v>
      </c>
      <c r="E2407">
        <v>38415</v>
      </c>
      <c r="H2407">
        <v>85</v>
      </c>
      <c r="I2407">
        <v>486</v>
      </c>
      <c r="J2407">
        <v>30</v>
      </c>
      <c r="K2407">
        <v>6</v>
      </c>
      <c r="N2407">
        <v>51</v>
      </c>
      <c r="O2407">
        <v>126</v>
      </c>
      <c r="P2407">
        <v>17</v>
      </c>
      <c r="Q2407">
        <v>141</v>
      </c>
      <c r="R2407">
        <v>37</v>
      </c>
      <c r="S2407">
        <v>54</v>
      </c>
      <c r="T2407">
        <v>58</v>
      </c>
      <c r="U2407">
        <v>354</v>
      </c>
    </row>
    <row r="2408" spans="1:21" x14ac:dyDescent="0.25">
      <c r="A2408" s="1">
        <v>41562</v>
      </c>
      <c r="B2408">
        <v>261379</v>
      </c>
      <c r="C2408">
        <v>362200</v>
      </c>
      <c r="D2408">
        <v>0</v>
      </c>
      <c r="E2408">
        <v>38415</v>
      </c>
      <c r="H2408">
        <v>165</v>
      </c>
      <c r="I2408">
        <v>616</v>
      </c>
      <c r="J2408">
        <v>65</v>
      </c>
      <c r="K2408">
        <v>36</v>
      </c>
      <c r="N2408">
        <v>0</v>
      </c>
      <c r="O2408">
        <v>126</v>
      </c>
      <c r="P2408">
        <v>38</v>
      </c>
      <c r="Q2408">
        <v>162</v>
      </c>
      <c r="R2408">
        <v>0</v>
      </c>
      <c r="S2408">
        <v>54</v>
      </c>
      <c r="T2408">
        <v>144</v>
      </c>
      <c r="U2408">
        <v>341</v>
      </c>
    </row>
    <row r="2409" spans="1:21" x14ac:dyDescent="0.25">
      <c r="A2409" s="1">
        <v>41563</v>
      </c>
      <c r="B2409">
        <v>253180</v>
      </c>
      <c r="C2409">
        <v>370071</v>
      </c>
      <c r="D2409">
        <v>0</v>
      </c>
      <c r="E2409">
        <v>38415</v>
      </c>
      <c r="H2409">
        <v>275</v>
      </c>
      <c r="I2409">
        <v>588</v>
      </c>
      <c r="J2409">
        <v>127</v>
      </c>
      <c r="K2409">
        <v>79</v>
      </c>
      <c r="N2409">
        <v>0</v>
      </c>
      <c r="O2409">
        <v>126</v>
      </c>
      <c r="P2409">
        <v>29</v>
      </c>
      <c r="Q2409">
        <v>167</v>
      </c>
      <c r="R2409">
        <v>1</v>
      </c>
      <c r="S2409">
        <v>23</v>
      </c>
      <c r="T2409">
        <v>92</v>
      </c>
      <c r="U2409">
        <v>364</v>
      </c>
    </row>
    <row r="2410" spans="1:21" x14ac:dyDescent="0.25">
      <c r="A2410" s="1">
        <v>41564</v>
      </c>
      <c r="B2410">
        <v>222201</v>
      </c>
      <c r="C2410">
        <v>352787</v>
      </c>
      <c r="D2410">
        <v>0</v>
      </c>
      <c r="E2410">
        <v>38415</v>
      </c>
      <c r="H2410">
        <v>75</v>
      </c>
      <c r="I2410">
        <v>378</v>
      </c>
      <c r="J2410">
        <v>148</v>
      </c>
      <c r="K2410">
        <v>67</v>
      </c>
      <c r="N2410">
        <v>0</v>
      </c>
      <c r="O2410">
        <v>125</v>
      </c>
      <c r="P2410">
        <v>45</v>
      </c>
      <c r="Q2410">
        <v>144</v>
      </c>
      <c r="R2410">
        <v>0</v>
      </c>
      <c r="S2410">
        <v>22</v>
      </c>
      <c r="T2410">
        <v>83</v>
      </c>
      <c r="U2410">
        <v>115</v>
      </c>
    </row>
    <row r="2411" spans="1:21" x14ac:dyDescent="0.25">
      <c r="A2411" s="1">
        <v>41565</v>
      </c>
      <c r="B2411">
        <v>175699</v>
      </c>
      <c r="C2411">
        <v>346868</v>
      </c>
      <c r="D2411">
        <v>0</v>
      </c>
      <c r="E2411">
        <v>38415</v>
      </c>
      <c r="H2411">
        <v>50</v>
      </c>
      <c r="I2411">
        <v>428</v>
      </c>
      <c r="J2411">
        <v>30</v>
      </c>
      <c r="K2411">
        <v>52</v>
      </c>
      <c r="N2411">
        <v>150</v>
      </c>
      <c r="O2411">
        <v>75</v>
      </c>
      <c r="P2411">
        <v>25</v>
      </c>
      <c r="Q2411">
        <v>144</v>
      </c>
      <c r="R2411">
        <v>7</v>
      </c>
      <c r="S2411">
        <v>17</v>
      </c>
      <c r="T2411">
        <v>68</v>
      </c>
      <c r="U2411">
        <v>109</v>
      </c>
    </row>
    <row r="2412" spans="1:21" x14ac:dyDescent="0.25">
      <c r="A2412" s="1">
        <v>41568</v>
      </c>
      <c r="B2412">
        <v>126140</v>
      </c>
      <c r="C2412">
        <v>342868</v>
      </c>
      <c r="D2412">
        <v>0</v>
      </c>
      <c r="E2412">
        <v>38415</v>
      </c>
      <c r="H2412">
        <v>175</v>
      </c>
      <c r="I2412">
        <v>278</v>
      </c>
      <c r="J2412">
        <v>70</v>
      </c>
      <c r="K2412">
        <v>57</v>
      </c>
      <c r="N2412">
        <v>50</v>
      </c>
      <c r="O2412">
        <v>125</v>
      </c>
      <c r="P2412">
        <v>0</v>
      </c>
      <c r="Q2412">
        <v>144</v>
      </c>
      <c r="R2412">
        <v>4</v>
      </c>
      <c r="S2412">
        <v>21</v>
      </c>
      <c r="T2412">
        <v>11</v>
      </c>
      <c r="U2412">
        <v>109</v>
      </c>
    </row>
    <row r="2413" spans="1:21" x14ac:dyDescent="0.25">
      <c r="A2413" s="1">
        <v>41569</v>
      </c>
      <c r="B2413">
        <v>142788</v>
      </c>
      <c r="C2413">
        <v>350915</v>
      </c>
      <c r="D2413">
        <v>0</v>
      </c>
      <c r="E2413">
        <v>38415</v>
      </c>
      <c r="H2413">
        <v>125</v>
      </c>
      <c r="I2413">
        <v>328</v>
      </c>
      <c r="J2413">
        <v>60</v>
      </c>
      <c r="K2413">
        <v>87</v>
      </c>
      <c r="N2413">
        <v>25</v>
      </c>
      <c r="O2413">
        <v>150</v>
      </c>
      <c r="P2413">
        <v>6</v>
      </c>
      <c r="Q2413">
        <v>144</v>
      </c>
      <c r="R2413">
        <v>8</v>
      </c>
      <c r="S2413">
        <v>25</v>
      </c>
      <c r="T2413">
        <v>42</v>
      </c>
      <c r="U2413">
        <v>150</v>
      </c>
    </row>
    <row r="2414" spans="1:21" x14ac:dyDescent="0.25">
      <c r="A2414" s="1">
        <v>41570</v>
      </c>
      <c r="B2414">
        <v>131787</v>
      </c>
      <c r="C2414">
        <v>351300</v>
      </c>
      <c r="D2414">
        <v>0</v>
      </c>
      <c r="E2414">
        <v>38415</v>
      </c>
      <c r="H2414">
        <v>25</v>
      </c>
      <c r="I2414">
        <v>353</v>
      </c>
      <c r="J2414">
        <v>121</v>
      </c>
      <c r="K2414">
        <v>93</v>
      </c>
      <c r="N2414">
        <v>0</v>
      </c>
      <c r="O2414">
        <v>150</v>
      </c>
      <c r="P2414">
        <v>5</v>
      </c>
      <c r="Q2414">
        <v>149</v>
      </c>
      <c r="R2414">
        <v>20</v>
      </c>
      <c r="S2414">
        <v>34</v>
      </c>
      <c r="T2414">
        <v>31</v>
      </c>
      <c r="U2414">
        <v>150</v>
      </c>
    </row>
    <row r="2415" spans="1:21" x14ac:dyDescent="0.25">
      <c r="A2415" s="1">
        <v>41571</v>
      </c>
      <c r="B2415">
        <v>88428</v>
      </c>
      <c r="C2415">
        <v>355197</v>
      </c>
      <c r="D2415">
        <v>0</v>
      </c>
      <c r="E2415">
        <v>38415</v>
      </c>
      <c r="H2415">
        <v>0</v>
      </c>
      <c r="I2415">
        <v>353</v>
      </c>
      <c r="J2415">
        <v>21</v>
      </c>
      <c r="K2415">
        <v>94</v>
      </c>
      <c r="N2415">
        <v>20</v>
      </c>
      <c r="O2415">
        <v>170</v>
      </c>
      <c r="P2415">
        <v>21</v>
      </c>
      <c r="Q2415">
        <v>169</v>
      </c>
      <c r="R2415">
        <v>1</v>
      </c>
      <c r="S2415">
        <v>35</v>
      </c>
      <c r="T2415">
        <v>29</v>
      </c>
      <c r="U2415">
        <v>148</v>
      </c>
    </row>
    <row r="2416" spans="1:21" x14ac:dyDescent="0.25">
      <c r="A2416" s="1">
        <v>41572</v>
      </c>
      <c r="B2416">
        <v>74067</v>
      </c>
      <c r="C2416">
        <v>356885</v>
      </c>
      <c r="D2416">
        <v>0</v>
      </c>
      <c r="E2416">
        <v>38415</v>
      </c>
      <c r="H2416">
        <v>263</v>
      </c>
      <c r="I2416">
        <v>460</v>
      </c>
      <c r="J2416">
        <v>20</v>
      </c>
      <c r="K2416">
        <v>74</v>
      </c>
      <c r="N2416">
        <v>50</v>
      </c>
      <c r="O2416">
        <v>220</v>
      </c>
      <c r="P2416">
        <v>1</v>
      </c>
      <c r="Q2416">
        <v>170</v>
      </c>
      <c r="R2416">
        <v>4</v>
      </c>
      <c r="S2416">
        <v>32</v>
      </c>
      <c r="T2416">
        <v>7</v>
      </c>
      <c r="U2416">
        <v>153</v>
      </c>
    </row>
    <row r="2417" spans="1:21" x14ac:dyDescent="0.25">
      <c r="A2417" s="1">
        <v>41575</v>
      </c>
      <c r="B2417">
        <v>84410</v>
      </c>
      <c r="C2417">
        <v>360415</v>
      </c>
      <c r="D2417">
        <v>0</v>
      </c>
      <c r="E2417">
        <v>38415</v>
      </c>
      <c r="H2417">
        <v>0</v>
      </c>
      <c r="I2417">
        <v>460</v>
      </c>
      <c r="J2417">
        <v>40</v>
      </c>
      <c r="K2417">
        <v>114</v>
      </c>
      <c r="N2417">
        <v>0</v>
      </c>
      <c r="O2417">
        <v>220</v>
      </c>
      <c r="P2417">
        <v>1</v>
      </c>
      <c r="Q2417">
        <v>170</v>
      </c>
      <c r="R2417">
        <v>1</v>
      </c>
      <c r="S2417">
        <v>33</v>
      </c>
      <c r="T2417">
        <v>18</v>
      </c>
      <c r="U2417">
        <v>158</v>
      </c>
    </row>
    <row r="2418" spans="1:21" x14ac:dyDescent="0.25">
      <c r="A2418" s="1">
        <v>41576</v>
      </c>
      <c r="B2418">
        <v>85551</v>
      </c>
      <c r="C2418">
        <v>362490</v>
      </c>
      <c r="D2418">
        <v>0</v>
      </c>
      <c r="E2418">
        <v>38415</v>
      </c>
      <c r="H2418">
        <v>320</v>
      </c>
      <c r="I2418">
        <v>713</v>
      </c>
      <c r="J2418">
        <v>5</v>
      </c>
      <c r="K2418">
        <v>119</v>
      </c>
      <c r="N2418">
        <v>0</v>
      </c>
      <c r="O2418">
        <v>220</v>
      </c>
      <c r="P2418">
        <v>25</v>
      </c>
      <c r="Q2418">
        <v>145</v>
      </c>
      <c r="R2418">
        <v>3</v>
      </c>
      <c r="S2418">
        <v>32</v>
      </c>
      <c r="T2418">
        <v>15</v>
      </c>
      <c r="U2418">
        <v>166</v>
      </c>
    </row>
    <row r="2419" spans="1:21" x14ac:dyDescent="0.25">
      <c r="A2419" s="1">
        <v>41577</v>
      </c>
      <c r="B2419">
        <v>142983</v>
      </c>
      <c r="C2419">
        <v>367464</v>
      </c>
      <c r="D2419">
        <v>0</v>
      </c>
      <c r="E2419">
        <v>38415</v>
      </c>
      <c r="H2419">
        <v>191</v>
      </c>
      <c r="I2419">
        <v>524</v>
      </c>
      <c r="J2419">
        <v>107</v>
      </c>
      <c r="K2419">
        <v>35</v>
      </c>
      <c r="N2419">
        <v>25</v>
      </c>
      <c r="O2419">
        <v>195</v>
      </c>
      <c r="P2419">
        <v>42</v>
      </c>
      <c r="Q2419">
        <v>135</v>
      </c>
      <c r="R2419">
        <v>36</v>
      </c>
      <c r="S2419">
        <v>67</v>
      </c>
      <c r="T2419">
        <v>46</v>
      </c>
      <c r="U2419">
        <v>175</v>
      </c>
    </row>
    <row r="2420" spans="1:21" x14ac:dyDescent="0.25">
      <c r="A2420" s="1">
        <v>41578</v>
      </c>
      <c r="B2420">
        <v>94192</v>
      </c>
      <c r="C2420">
        <v>369182</v>
      </c>
      <c r="D2420">
        <v>6210</v>
      </c>
      <c r="E2420">
        <v>41073</v>
      </c>
      <c r="H2420">
        <v>0</v>
      </c>
      <c r="I2420">
        <v>524</v>
      </c>
      <c r="J2420">
        <v>40</v>
      </c>
      <c r="K2420">
        <v>55</v>
      </c>
      <c r="N2420">
        <v>5</v>
      </c>
      <c r="O2420">
        <v>200</v>
      </c>
      <c r="P2420">
        <v>10</v>
      </c>
      <c r="Q2420">
        <v>145</v>
      </c>
      <c r="R2420">
        <v>8</v>
      </c>
      <c r="S2420">
        <v>63</v>
      </c>
      <c r="T2420">
        <v>20</v>
      </c>
      <c r="U2420">
        <v>182</v>
      </c>
    </row>
    <row r="2421" spans="1:21" x14ac:dyDescent="0.25">
      <c r="A2421" s="1">
        <v>41579</v>
      </c>
      <c r="B2421">
        <v>88136</v>
      </c>
      <c r="C2421">
        <v>368087</v>
      </c>
      <c r="D2421">
        <v>0</v>
      </c>
      <c r="E2421">
        <v>41073</v>
      </c>
      <c r="H2421">
        <v>200</v>
      </c>
      <c r="I2421">
        <v>600</v>
      </c>
      <c r="J2421">
        <v>0</v>
      </c>
      <c r="K2421">
        <v>55</v>
      </c>
      <c r="N2421">
        <v>0</v>
      </c>
      <c r="O2421">
        <v>200</v>
      </c>
      <c r="P2421">
        <v>0</v>
      </c>
      <c r="Q2421">
        <v>145</v>
      </c>
      <c r="R2421">
        <v>2</v>
      </c>
      <c r="S2421">
        <v>65</v>
      </c>
      <c r="T2421">
        <v>39</v>
      </c>
      <c r="U2421">
        <v>180</v>
      </c>
    </row>
    <row r="2422" spans="1:21" x14ac:dyDescent="0.25">
      <c r="A2422" s="1">
        <v>41582</v>
      </c>
      <c r="B2422">
        <v>97457</v>
      </c>
      <c r="C2422">
        <v>379300</v>
      </c>
      <c r="D2422">
        <v>0</v>
      </c>
      <c r="E2422">
        <v>41073</v>
      </c>
      <c r="H2422">
        <v>0</v>
      </c>
      <c r="I2422">
        <v>600</v>
      </c>
      <c r="J2422">
        <v>71</v>
      </c>
      <c r="K2422">
        <v>85</v>
      </c>
      <c r="N2422">
        <v>0</v>
      </c>
      <c r="O2422">
        <v>200</v>
      </c>
      <c r="P2422">
        <v>0</v>
      </c>
      <c r="Q2422">
        <v>145</v>
      </c>
      <c r="R2422">
        <v>25</v>
      </c>
      <c r="S2422">
        <v>90</v>
      </c>
      <c r="T2422">
        <v>49</v>
      </c>
      <c r="U2422">
        <v>181</v>
      </c>
    </row>
    <row r="2423" spans="1:21" x14ac:dyDescent="0.25">
      <c r="A2423" s="1">
        <v>41583</v>
      </c>
      <c r="B2423">
        <v>104890</v>
      </c>
      <c r="C2423">
        <v>389521</v>
      </c>
      <c r="D2423">
        <v>0</v>
      </c>
      <c r="E2423">
        <v>35043</v>
      </c>
      <c r="H2423">
        <v>225</v>
      </c>
      <c r="I2423">
        <v>825</v>
      </c>
      <c r="J2423">
        <v>23</v>
      </c>
      <c r="K2423">
        <v>86</v>
      </c>
      <c r="N2423">
        <v>51</v>
      </c>
      <c r="O2423">
        <v>200</v>
      </c>
      <c r="P2423">
        <v>0</v>
      </c>
      <c r="Q2423">
        <v>145</v>
      </c>
      <c r="R2423">
        <v>2</v>
      </c>
      <c r="S2423">
        <v>91</v>
      </c>
      <c r="T2423">
        <v>30</v>
      </c>
      <c r="U2423">
        <v>185</v>
      </c>
    </row>
    <row r="2424" spans="1:21" x14ac:dyDescent="0.25">
      <c r="A2424" s="1">
        <v>41584</v>
      </c>
      <c r="B2424">
        <v>103755</v>
      </c>
      <c r="C2424">
        <v>390624</v>
      </c>
      <c r="D2424">
        <v>0</v>
      </c>
      <c r="E2424">
        <v>35043</v>
      </c>
      <c r="H2424">
        <v>255</v>
      </c>
      <c r="I2424">
        <v>930</v>
      </c>
      <c r="J2424">
        <v>36</v>
      </c>
      <c r="K2424">
        <v>112</v>
      </c>
      <c r="N2424">
        <v>0</v>
      </c>
      <c r="O2424">
        <v>200</v>
      </c>
      <c r="P2424">
        <v>1</v>
      </c>
      <c r="Q2424">
        <v>145</v>
      </c>
      <c r="R2424">
        <v>0</v>
      </c>
      <c r="S2424">
        <v>91</v>
      </c>
      <c r="T2424">
        <v>44</v>
      </c>
      <c r="U2424">
        <v>209</v>
      </c>
    </row>
    <row r="2425" spans="1:21" x14ac:dyDescent="0.25">
      <c r="A2425" s="1">
        <v>41585</v>
      </c>
      <c r="B2425">
        <v>147705</v>
      </c>
      <c r="C2425">
        <v>393804</v>
      </c>
      <c r="D2425">
        <v>0</v>
      </c>
      <c r="E2425">
        <v>35043</v>
      </c>
      <c r="H2425">
        <v>300</v>
      </c>
      <c r="I2425">
        <v>1155</v>
      </c>
      <c r="J2425">
        <v>62</v>
      </c>
      <c r="K2425">
        <v>111</v>
      </c>
      <c r="N2425">
        <v>0</v>
      </c>
      <c r="O2425">
        <v>200</v>
      </c>
      <c r="P2425">
        <v>0</v>
      </c>
      <c r="Q2425">
        <v>145</v>
      </c>
      <c r="R2425">
        <v>0</v>
      </c>
      <c r="S2425">
        <v>91</v>
      </c>
      <c r="T2425">
        <v>85</v>
      </c>
      <c r="U2425">
        <v>217</v>
      </c>
    </row>
    <row r="2426" spans="1:21" x14ac:dyDescent="0.25">
      <c r="A2426" s="1">
        <v>41586</v>
      </c>
      <c r="B2426">
        <v>143057</v>
      </c>
      <c r="C2426">
        <v>398492</v>
      </c>
      <c r="D2426">
        <v>0</v>
      </c>
      <c r="E2426">
        <v>35043</v>
      </c>
      <c r="H2426">
        <v>396</v>
      </c>
      <c r="I2426">
        <v>1305</v>
      </c>
      <c r="J2426">
        <v>20</v>
      </c>
      <c r="K2426">
        <v>125</v>
      </c>
      <c r="N2426">
        <v>0</v>
      </c>
      <c r="O2426">
        <v>200</v>
      </c>
      <c r="P2426">
        <v>13</v>
      </c>
      <c r="Q2426">
        <v>154</v>
      </c>
      <c r="R2426">
        <v>1</v>
      </c>
      <c r="S2426">
        <v>87</v>
      </c>
      <c r="T2426">
        <v>31</v>
      </c>
      <c r="U2426">
        <v>217</v>
      </c>
    </row>
    <row r="2427" spans="1:21" x14ac:dyDescent="0.25">
      <c r="A2427" s="1">
        <v>41589</v>
      </c>
      <c r="B2427">
        <v>102429</v>
      </c>
      <c r="C2427">
        <v>403952</v>
      </c>
      <c r="D2427">
        <v>0</v>
      </c>
      <c r="E2427">
        <v>35043</v>
      </c>
      <c r="H2427">
        <v>180</v>
      </c>
      <c r="I2427">
        <v>1185</v>
      </c>
      <c r="J2427">
        <v>121</v>
      </c>
      <c r="K2427">
        <v>224</v>
      </c>
      <c r="N2427">
        <v>0</v>
      </c>
      <c r="O2427">
        <v>200</v>
      </c>
      <c r="P2427">
        <v>10</v>
      </c>
      <c r="Q2427">
        <v>144</v>
      </c>
      <c r="R2427">
        <v>29</v>
      </c>
      <c r="S2427">
        <v>60</v>
      </c>
      <c r="T2427">
        <v>21</v>
      </c>
      <c r="U2427">
        <v>223</v>
      </c>
    </row>
    <row r="2428" spans="1:21" x14ac:dyDescent="0.25">
      <c r="A2428" s="1">
        <v>41590</v>
      </c>
      <c r="B2428">
        <v>107188</v>
      </c>
      <c r="C2428">
        <v>407724</v>
      </c>
      <c r="D2428">
        <v>0</v>
      </c>
      <c r="E2428">
        <v>35043</v>
      </c>
      <c r="H2428">
        <v>403</v>
      </c>
      <c r="I2428">
        <v>1285</v>
      </c>
      <c r="J2428">
        <v>71</v>
      </c>
      <c r="K2428">
        <v>155</v>
      </c>
      <c r="N2428">
        <v>0</v>
      </c>
      <c r="O2428">
        <v>200</v>
      </c>
      <c r="P2428">
        <v>96</v>
      </c>
      <c r="Q2428">
        <v>149</v>
      </c>
      <c r="R2428">
        <v>19</v>
      </c>
      <c r="S2428">
        <v>74</v>
      </c>
      <c r="T2428">
        <v>9</v>
      </c>
      <c r="U2428">
        <v>224</v>
      </c>
    </row>
    <row r="2429" spans="1:21" x14ac:dyDescent="0.25">
      <c r="A2429" s="1">
        <v>41591</v>
      </c>
      <c r="B2429">
        <v>154216</v>
      </c>
      <c r="C2429">
        <v>417623</v>
      </c>
      <c r="D2429">
        <v>0</v>
      </c>
      <c r="E2429">
        <v>35043</v>
      </c>
      <c r="H2429">
        <v>125</v>
      </c>
      <c r="I2429">
        <v>1410</v>
      </c>
      <c r="J2429">
        <v>2</v>
      </c>
      <c r="K2429">
        <v>153</v>
      </c>
      <c r="N2429">
        <v>0</v>
      </c>
      <c r="O2429">
        <v>200</v>
      </c>
      <c r="P2429">
        <v>0</v>
      </c>
      <c r="Q2429">
        <v>149</v>
      </c>
      <c r="R2429">
        <v>0</v>
      </c>
      <c r="S2429">
        <v>74</v>
      </c>
      <c r="T2429">
        <v>20</v>
      </c>
      <c r="U2429">
        <v>222</v>
      </c>
    </row>
    <row r="2430" spans="1:21" x14ac:dyDescent="0.25">
      <c r="A2430" s="1">
        <v>41592</v>
      </c>
      <c r="B2430">
        <v>122044</v>
      </c>
      <c r="C2430">
        <v>421173</v>
      </c>
      <c r="D2430">
        <v>0</v>
      </c>
      <c r="E2430">
        <v>35043</v>
      </c>
      <c r="H2430">
        <v>442</v>
      </c>
      <c r="I2430">
        <v>1066</v>
      </c>
      <c r="J2430">
        <v>0</v>
      </c>
      <c r="K2430">
        <v>153</v>
      </c>
      <c r="N2430">
        <v>50</v>
      </c>
      <c r="O2430">
        <v>201</v>
      </c>
      <c r="P2430">
        <v>1</v>
      </c>
      <c r="Q2430">
        <v>149</v>
      </c>
      <c r="R2430">
        <v>15</v>
      </c>
      <c r="S2430">
        <v>89</v>
      </c>
      <c r="T2430">
        <v>60</v>
      </c>
      <c r="U2430">
        <v>222</v>
      </c>
    </row>
    <row r="2431" spans="1:21" x14ac:dyDescent="0.25">
      <c r="A2431" s="1">
        <v>41593</v>
      </c>
      <c r="B2431">
        <v>177758</v>
      </c>
      <c r="C2431">
        <v>431605</v>
      </c>
      <c r="D2431">
        <v>0</v>
      </c>
      <c r="E2431">
        <v>35043</v>
      </c>
      <c r="H2431">
        <v>625</v>
      </c>
      <c r="I2431">
        <v>1691</v>
      </c>
      <c r="J2431">
        <v>42</v>
      </c>
      <c r="K2431">
        <v>192</v>
      </c>
      <c r="N2431">
        <v>0</v>
      </c>
      <c r="O2431">
        <v>201</v>
      </c>
      <c r="P2431">
        <v>4</v>
      </c>
      <c r="Q2431">
        <v>149</v>
      </c>
      <c r="R2431">
        <v>0</v>
      </c>
      <c r="S2431">
        <v>89</v>
      </c>
      <c r="T2431">
        <v>26</v>
      </c>
      <c r="U2431">
        <v>233</v>
      </c>
    </row>
    <row r="2432" spans="1:21" x14ac:dyDescent="0.25">
      <c r="A2432" s="1">
        <v>41596</v>
      </c>
      <c r="B2432">
        <v>173136</v>
      </c>
      <c r="C2432">
        <v>440260</v>
      </c>
      <c r="D2432">
        <v>0</v>
      </c>
      <c r="E2432">
        <v>32385</v>
      </c>
      <c r="H2432">
        <v>245</v>
      </c>
      <c r="I2432">
        <v>1765</v>
      </c>
      <c r="J2432">
        <v>14</v>
      </c>
      <c r="K2432">
        <v>192</v>
      </c>
      <c r="N2432">
        <v>50</v>
      </c>
      <c r="O2432">
        <v>152</v>
      </c>
      <c r="P2432">
        <v>69</v>
      </c>
      <c r="Q2432">
        <v>133</v>
      </c>
      <c r="R2432">
        <v>34</v>
      </c>
      <c r="S2432">
        <v>111</v>
      </c>
      <c r="T2432">
        <v>36</v>
      </c>
      <c r="U2432">
        <v>233</v>
      </c>
    </row>
    <row r="2433" spans="1:21" x14ac:dyDescent="0.25">
      <c r="A2433" s="1">
        <v>41597</v>
      </c>
      <c r="B2433">
        <v>185716</v>
      </c>
      <c r="C2433">
        <v>439641</v>
      </c>
      <c r="D2433">
        <v>0</v>
      </c>
      <c r="E2433">
        <v>32385</v>
      </c>
      <c r="H2433">
        <v>250</v>
      </c>
      <c r="I2433">
        <v>1840</v>
      </c>
      <c r="J2433">
        <v>101</v>
      </c>
      <c r="K2433">
        <v>229</v>
      </c>
      <c r="N2433">
        <v>0</v>
      </c>
      <c r="O2433">
        <v>152</v>
      </c>
      <c r="P2433">
        <v>0</v>
      </c>
      <c r="Q2433">
        <v>133</v>
      </c>
      <c r="R2433">
        <v>6</v>
      </c>
      <c r="S2433">
        <v>111</v>
      </c>
      <c r="T2433">
        <v>123</v>
      </c>
      <c r="U2433">
        <v>194</v>
      </c>
    </row>
    <row r="2434" spans="1:21" x14ac:dyDescent="0.25">
      <c r="A2434" s="1">
        <v>41598</v>
      </c>
      <c r="B2434">
        <v>208356</v>
      </c>
      <c r="C2434">
        <v>447614</v>
      </c>
      <c r="D2434">
        <v>0</v>
      </c>
      <c r="E2434">
        <v>32385</v>
      </c>
      <c r="H2434">
        <v>24</v>
      </c>
      <c r="I2434">
        <v>1819</v>
      </c>
      <c r="J2434">
        <v>41</v>
      </c>
      <c r="K2434">
        <v>252</v>
      </c>
      <c r="N2434">
        <v>0</v>
      </c>
      <c r="O2434">
        <v>152</v>
      </c>
      <c r="P2434">
        <v>20</v>
      </c>
      <c r="Q2434">
        <v>151</v>
      </c>
      <c r="R2434">
        <v>57</v>
      </c>
      <c r="S2434">
        <v>166</v>
      </c>
      <c r="T2434">
        <v>30</v>
      </c>
      <c r="U2434">
        <v>211</v>
      </c>
    </row>
    <row r="2435" spans="1:21" x14ac:dyDescent="0.25">
      <c r="A2435" s="1">
        <v>41599</v>
      </c>
      <c r="B2435">
        <v>157846</v>
      </c>
      <c r="C2435">
        <v>408015</v>
      </c>
      <c r="D2435">
        <v>33</v>
      </c>
      <c r="E2435">
        <v>32418</v>
      </c>
      <c r="H2435">
        <v>21</v>
      </c>
      <c r="I2435">
        <v>910</v>
      </c>
      <c r="J2435">
        <v>20</v>
      </c>
      <c r="K2435">
        <v>188</v>
      </c>
      <c r="N2435">
        <v>26</v>
      </c>
      <c r="O2435">
        <v>151</v>
      </c>
      <c r="P2435">
        <v>1</v>
      </c>
      <c r="Q2435">
        <v>149</v>
      </c>
      <c r="R2435">
        <v>4</v>
      </c>
      <c r="S2435">
        <v>154</v>
      </c>
      <c r="T2435">
        <v>14</v>
      </c>
      <c r="U2435">
        <v>160</v>
      </c>
    </row>
    <row r="2436" spans="1:21" x14ac:dyDescent="0.25">
      <c r="A2436" s="1">
        <v>41600</v>
      </c>
      <c r="B2436">
        <v>94001</v>
      </c>
      <c r="C2436">
        <v>408983</v>
      </c>
      <c r="D2436">
        <v>32002</v>
      </c>
      <c r="E2436">
        <v>55243</v>
      </c>
      <c r="H2436">
        <v>0</v>
      </c>
      <c r="I2436">
        <v>910</v>
      </c>
      <c r="J2436">
        <v>0</v>
      </c>
      <c r="K2436">
        <v>188</v>
      </c>
      <c r="N2436">
        <v>0</v>
      </c>
      <c r="O2436">
        <v>151</v>
      </c>
      <c r="P2436">
        <v>21</v>
      </c>
      <c r="Q2436">
        <v>166</v>
      </c>
      <c r="R2436">
        <v>7</v>
      </c>
      <c r="S2436">
        <v>148</v>
      </c>
      <c r="T2436">
        <v>25</v>
      </c>
      <c r="U2436">
        <v>146</v>
      </c>
    </row>
    <row r="2437" spans="1:21" x14ac:dyDescent="0.25">
      <c r="A2437" s="1">
        <v>41603</v>
      </c>
      <c r="B2437">
        <v>108533</v>
      </c>
      <c r="C2437">
        <v>416842</v>
      </c>
      <c r="D2437">
        <v>0</v>
      </c>
      <c r="E2437">
        <v>55243</v>
      </c>
      <c r="H2437">
        <v>0</v>
      </c>
      <c r="I2437">
        <v>910</v>
      </c>
      <c r="J2437">
        <v>90</v>
      </c>
      <c r="K2437">
        <v>217</v>
      </c>
      <c r="N2437">
        <v>0</v>
      </c>
      <c r="O2437">
        <v>151</v>
      </c>
      <c r="P2437">
        <v>10</v>
      </c>
      <c r="Q2437">
        <v>156</v>
      </c>
      <c r="R2437">
        <v>18</v>
      </c>
      <c r="S2437">
        <v>158</v>
      </c>
      <c r="T2437">
        <v>14</v>
      </c>
      <c r="U2437">
        <v>145</v>
      </c>
    </row>
    <row r="2438" spans="1:21" x14ac:dyDescent="0.25">
      <c r="A2438" s="1">
        <v>41604</v>
      </c>
      <c r="B2438">
        <v>110592</v>
      </c>
      <c r="C2438">
        <v>413869</v>
      </c>
      <c r="D2438">
        <v>0</v>
      </c>
      <c r="E2438">
        <v>55243</v>
      </c>
      <c r="H2438">
        <v>225</v>
      </c>
      <c r="I2438">
        <v>685</v>
      </c>
      <c r="J2438">
        <v>110</v>
      </c>
      <c r="K2438">
        <v>287</v>
      </c>
      <c r="N2438">
        <v>0</v>
      </c>
      <c r="O2438">
        <v>151</v>
      </c>
      <c r="P2438">
        <v>56</v>
      </c>
      <c r="Q2438">
        <v>161</v>
      </c>
      <c r="R2438">
        <v>5</v>
      </c>
      <c r="S2438">
        <v>163</v>
      </c>
      <c r="T2438">
        <v>8</v>
      </c>
      <c r="U2438">
        <v>151</v>
      </c>
    </row>
    <row r="2439" spans="1:21" x14ac:dyDescent="0.25">
      <c r="A2439" s="1">
        <v>41605</v>
      </c>
      <c r="B2439">
        <v>79318</v>
      </c>
      <c r="C2439">
        <v>405800</v>
      </c>
      <c r="D2439">
        <v>0</v>
      </c>
      <c r="E2439">
        <v>55243</v>
      </c>
      <c r="H2439">
        <v>200</v>
      </c>
      <c r="I2439">
        <v>485</v>
      </c>
      <c r="J2439">
        <v>50</v>
      </c>
      <c r="K2439">
        <v>297</v>
      </c>
      <c r="N2439">
        <v>25</v>
      </c>
      <c r="O2439">
        <v>176</v>
      </c>
      <c r="P2439">
        <v>52</v>
      </c>
      <c r="Q2439">
        <v>213</v>
      </c>
      <c r="R2439">
        <v>62</v>
      </c>
      <c r="S2439">
        <v>222</v>
      </c>
      <c r="T2439">
        <v>4</v>
      </c>
      <c r="U2439">
        <v>151</v>
      </c>
    </row>
    <row r="2440" spans="1:21" x14ac:dyDescent="0.25">
      <c r="A2440" s="1">
        <v>41607</v>
      </c>
      <c r="B2440">
        <v>56695</v>
      </c>
      <c r="C2440">
        <v>401310</v>
      </c>
      <c r="D2440">
        <v>0</v>
      </c>
      <c r="E2440">
        <v>55243</v>
      </c>
      <c r="H2440">
        <v>7</v>
      </c>
      <c r="I2440">
        <v>492</v>
      </c>
      <c r="J2440">
        <v>10</v>
      </c>
      <c r="K2440">
        <v>297</v>
      </c>
      <c r="N2440">
        <v>0</v>
      </c>
      <c r="O2440">
        <v>176</v>
      </c>
      <c r="P2440">
        <v>0</v>
      </c>
      <c r="Q2440">
        <v>213</v>
      </c>
      <c r="R2440">
        <v>37</v>
      </c>
      <c r="S2440">
        <v>209</v>
      </c>
      <c r="T2440">
        <v>13</v>
      </c>
      <c r="U2440">
        <v>159</v>
      </c>
    </row>
    <row r="2441" spans="1:21" x14ac:dyDescent="0.25">
      <c r="A2441" s="1">
        <v>41610</v>
      </c>
      <c r="B2441">
        <v>136177</v>
      </c>
      <c r="C2441">
        <v>401585</v>
      </c>
      <c r="D2441">
        <v>0</v>
      </c>
      <c r="E2441">
        <v>55243</v>
      </c>
      <c r="H2441">
        <v>90</v>
      </c>
      <c r="I2441">
        <v>477</v>
      </c>
      <c r="J2441">
        <v>40</v>
      </c>
      <c r="K2441">
        <v>277</v>
      </c>
      <c r="N2441">
        <v>0</v>
      </c>
      <c r="O2441">
        <v>176</v>
      </c>
      <c r="P2441">
        <v>11</v>
      </c>
      <c r="Q2441">
        <v>223</v>
      </c>
      <c r="R2441">
        <v>0</v>
      </c>
      <c r="S2441">
        <v>209</v>
      </c>
      <c r="T2441">
        <v>16</v>
      </c>
      <c r="U2441">
        <v>160</v>
      </c>
    </row>
    <row r="2442" spans="1:21" x14ac:dyDescent="0.25">
      <c r="A2442" s="1">
        <v>41611</v>
      </c>
      <c r="B2442">
        <v>186469</v>
      </c>
      <c r="C2442">
        <v>381272</v>
      </c>
      <c r="D2442">
        <v>0</v>
      </c>
      <c r="E2442">
        <v>55243</v>
      </c>
      <c r="H2442">
        <v>100</v>
      </c>
      <c r="I2442">
        <v>377</v>
      </c>
      <c r="J2442">
        <v>80</v>
      </c>
      <c r="K2442">
        <v>297</v>
      </c>
      <c r="N2442">
        <v>25</v>
      </c>
      <c r="O2442">
        <v>201</v>
      </c>
      <c r="P2442">
        <v>2</v>
      </c>
      <c r="Q2442">
        <v>225</v>
      </c>
      <c r="R2442">
        <v>75</v>
      </c>
      <c r="S2442">
        <v>185</v>
      </c>
      <c r="T2442">
        <v>25</v>
      </c>
      <c r="U2442">
        <v>161</v>
      </c>
    </row>
    <row r="2443" spans="1:21" x14ac:dyDescent="0.25">
      <c r="A2443" s="1">
        <v>41612</v>
      </c>
      <c r="B2443">
        <v>184379</v>
      </c>
      <c r="C2443">
        <v>382334</v>
      </c>
      <c r="D2443">
        <v>0</v>
      </c>
      <c r="E2443">
        <v>55243</v>
      </c>
      <c r="H2443">
        <v>225</v>
      </c>
      <c r="I2443">
        <v>302</v>
      </c>
      <c r="J2443">
        <v>0</v>
      </c>
      <c r="K2443">
        <v>297</v>
      </c>
      <c r="N2443">
        <v>25</v>
      </c>
      <c r="O2443">
        <v>225</v>
      </c>
      <c r="P2443">
        <v>7</v>
      </c>
      <c r="Q2443">
        <v>230</v>
      </c>
      <c r="R2443">
        <v>0</v>
      </c>
      <c r="S2443">
        <v>185</v>
      </c>
      <c r="T2443">
        <v>41</v>
      </c>
      <c r="U2443">
        <v>174</v>
      </c>
    </row>
    <row r="2444" spans="1:21" x14ac:dyDescent="0.25">
      <c r="A2444" s="1">
        <v>41613</v>
      </c>
      <c r="B2444">
        <v>144652</v>
      </c>
      <c r="C2444">
        <v>385349</v>
      </c>
      <c r="D2444">
        <v>0</v>
      </c>
      <c r="E2444">
        <v>55243</v>
      </c>
      <c r="H2444">
        <v>0</v>
      </c>
      <c r="I2444">
        <v>302</v>
      </c>
      <c r="J2444">
        <v>99</v>
      </c>
      <c r="K2444">
        <v>255</v>
      </c>
      <c r="N2444">
        <v>0</v>
      </c>
      <c r="O2444">
        <v>225</v>
      </c>
      <c r="P2444">
        <v>35</v>
      </c>
      <c r="Q2444">
        <v>240</v>
      </c>
      <c r="R2444">
        <v>15</v>
      </c>
      <c r="S2444">
        <v>175</v>
      </c>
      <c r="T2444">
        <v>18</v>
      </c>
      <c r="U2444">
        <v>180</v>
      </c>
    </row>
    <row r="2445" spans="1:21" x14ac:dyDescent="0.25">
      <c r="A2445" s="1">
        <v>41614</v>
      </c>
      <c r="B2445">
        <v>124105</v>
      </c>
      <c r="C2445">
        <v>380941</v>
      </c>
      <c r="D2445">
        <v>0</v>
      </c>
      <c r="E2445">
        <v>55243</v>
      </c>
      <c r="H2445">
        <v>125</v>
      </c>
      <c r="I2445">
        <v>427</v>
      </c>
      <c r="J2445">
        <v>49</v>
      </c>
      <c r="K2445">
        <v>262</v>
      </c>
      <c r="N2445">
        <v>25</v>
      </c>
      <c r="O2445">
        <v>200</v>
      </c>
      <c r="P2445">
        <v>24</v>
      </c>
      <c r="Q2445">
        <v>219</v>
      </c>
      <c r="R2445">
        <v>16</v>
      </c>
      <c r="S2445">
        <v>160</v>
      </c>
      <c r="T2445">
        <v>12</v>
      </c>
      <c r="U2445">
        <v>172</v>
      </c>
    </row>
    <row r="2446" spans="1:21" x14ac:dyDescent="0.25">
      <c r="A2446" s="1">
        <v>41617</v>
      </c>
      <c r="B2446">
        <v>106237</v>
      </c>
      <c r="C2446">
        <v>384774</v>
      </c>
      <c r="D2446">
        <v>0</v>
      </c>
      <c r="E2446">
        <v>55243</v>
      </c>
      <c r="H2446">
        <v>150</v>
      </c>
      <c r="I2446">
        <v>427</v>
      </c>
      <c r="J2446">
        <v>34</v>
      </c>
      <c r="K2446">
        <v>255</v>
      </c>
      <c r="N2446">
        <v>100</v>
      </c>
      <c r="O2446">
        <v>200</v>
      </c>
      <c r="P2446">
        <v>0</v>
      </c>
      <c r="Q2446">
        <v>219</v>
      </c>
      <c r="R2446">
        <v>13</v>
      </c>
      <c r="S2446">
        <v>147</v>
      </c>
      <c r="T2446">
        <v>30</v>
      </c>
      <c r="U2446">
        <v>161</v>
      </c>
    </row>
    <row r="2447" spans="1:21" x14ac:dyDescent="0.25">
      <c r="A2447" s="1">
        <v>41618</v>
      </c>
      <c r="B2447">
        <v>113462</v>
      </c>
      <c r="C2447">
        <v>387342</v>
      </c>
      <c r="D2447">
        <v>0</v>
      </c>
      <c r="E2447">
        <v>55243</v>
      </c>
      <c r="H2447">
        <v>200</v>
      </c>
      <c r="I2447">
        <v>515</v>
      </c>
      <c r="J2447">
        <v>94</v>
      </c>
      <c r="K2447">
        <v>302</v>
      </c>
      <c r="N2447">
        <v>0</v>
      </c>
      <c r="O2447">
        <v>200</v>
      </c>
      <c r="P2447">
        <v>20</v>
      </c>
      <c r="Q2447">
        <v>199</v>
      </c>
      <c r="R2447">
        <v>6</v>
      </c>
      <c r="S2447">
        <v>141</v>
      </c>
      <c r="T2447">
        <v>8</v>
      </c>
      <c r="U2447">
        <v>162</v>
      </c>
    </row>
    <row r="2448" spans="1:21" x14ac:dyDescent="0.25">
      <c r="A2448" s="1">
        <v>41619</v>
      </c>
      <c r="B2448">
        <v>206442</v>
      </c>
      <c r="C2448">
        <v>388641</v>
      </c>
      <c r="D2448">
        <v>0</v>
      </c>
      <c r="E2448">
        <v>55243</v>
      </c>
      <c r="H2448">
        <v>200</v>
      </c>
      <c r="I2448">
        <v>415</v>
      </c>
      <c r="J2448">
        <v>76</v>
      </c>
      <c r="K2448">
        <v>267</v>
      </c>
      <c r="N2448">
        <v>0</v>
      </c>
      <c r="O2448">
        <v>200</v>
      </c>
      <c r="P2448">
        <v>0</v>
      </c>
      <c r="Q2448">
        <v>198</v>
      </c>
      <c r="R2448">
        <v>2</v>
      </c>
      <c r="S2448">
        <v>141</v>
      </c>
      <c r="T2448">
        <v>57</v>
      </c>
      <c r="U2448">
        <v>156</v>
      </c>
    </row>
    <row r="2449" spans="1:21" x14ac:dyDescent="0.25">
      <c r="A2449" s="1">
        <v>41620</v>
      </c>
      <c r="B2449">
        <v>272097</v>
      </c>
      <c r="C2449">
        <v>388149</v>
      </c>
      <c r="D2449">
        <v>0</v>
      </c>
      <c r="E2449">
        <v>55243</v>
      </c>
      <c r="H2449">
        <v>101</v>
      </c>
      <c r="I2449">
        <v>415</v>
      </c>
      <c r="J2449">
        <v>174</v>
      </c>
      <c r="K2449">
        <v>260</v>
      </c>
      <c r="N2449">
        <v>150</v>
      </c>
      <c r="O2449">
        <v>250</v>
      </c>
      <c r="P2449">
        <v>1</v>
      </c>
      <c r="Q2449">
        <v>199</v>
      </c>
      <c r="R2449">
        <v>0</v>
      </c>
      <c r="S2449">
        <v>141</v>
      </c>
      <c r="T2449">
        <v>54</v>
      </c>
      <c r="U2449">
        <v>157</v>
      </c>
    </row>
    <row r="2450" spans="1:21" x14ac:dyDescent="0.25">
      <c r="A2450" s="1">
        <v>41621</v>
      </c>
      <c r="B2450">
        <v>142844</v>
      </c>
      <c r="C2450">
        <v>378773</v>
      </c>
      <c r="D2450">
        <v>0</v>
      </c>
      <c r="E2450">
        <v>55243</v>
      </c>
      <c r="H2450">
        <v>51</v>
      </c>
      <c r="I2450">
        <v>465</v>
      </c>
      <c r="J2450">
        <v>69</v>
      </c>
      <c r="K2450">
        <v>262</v>
      </c>
      <c r="N2450">
        <v>0</v>
      </c>
      <c r="O2450">
        <v>250</v>
      </c>
      <c r="P2450">
        <v>127</v>
      </c>
      <c r="Q2450">
        <v>326</v>
      </c>
      <c r="R2450">
        <v>5</v>
      </c>
      <c r="S2450">
        <v>146</v>
      </c>
      <c r="T2450">
        <v>33</v>
      </c>
      <c r="U2450">
        <v>156</v>
      </c>
    </row>
    <row r="2451" spans="1:21" x14ac:dyDescent="0.25">
      <c r="A2451" s="1">
        <v>41624</v>
      </c>
      <c r="B2451">
        <v>213396</v>
      </c>
      <c r="C2451">
        <v>382975</v>
      </c>
      <c r="D2451">
        <v>0</v>
      </c>
      <c r="E2451">
        <v>55243</v>
      </c>
      <c r="H2451">
        <v>194</v>
      </c>
      <c r="I2451">
        <v>388</v>
      </c>
      <c r="J2451">
        <v>119</v>
      </c>
      <c r="K2451">
        <v>253</v>
      </c>
      <c r="N2451">
        <v>50</v>
      </c>
      <c r="O2451">
        <v>251</v>
      </c>
      <c r="P2451">
        <v>25</v>
      </c>
      <c r="Q2451">
        <v>326</v>
      </c>
      <c r="R2451">
        <v>60</v>
      </c>
      <c r="S2451">
        <v>156</v>
      </c>
      <c r="T2451">
        <v>34</v>
      </c>
      <c r="U2451">
        <v>162</v>
      </c>
    </row>
    <row r="2452" spans="1:21" x14ac:dyDescent="0.25">
      <c r="A2452" s="1">
        <v>41625</v>
      </c>
      <c r="B2452">
        <v>207711</v>
      </c>
      <c r="C2452">
        <v>378966</v>
      </c>
      <c r="D2452">
        <v>0</v>
      </c>
      <c r="E2452">
        <v>55243</v>
      </c>
      <c r="H2452">
        <v>125</v>
      </c>
      <c r="I2452">
        <v>435</v>
      </c>
      <c r="J2452">
        <v>89</v>
      </c>
      <c r="K2452">
        <v>274</v>
      </c>
      <c r="N2452">
        <v>0</v>
      </c>
      <c r="O2452">
        <v>251</v>
      </c>
      <c r="P2452">
        <v>56</v>
      </c>
      <c r="Q2452">
        <v>270</v>
      </c>
      <c r="R2452">
        <v>50</v>
      </c>
      <c r="S2452">
        <v>106</v>
      </c>
      <c r="T2452">
        <v>81</v>
      </c>
      <c r="U2452">
        <v>140</v>
      </c>
    </row>
    <row r="2453" spans="1:21" x14ac:dyDescent="0.25">
      <c r="A2453" s="1">
        <v>41626</v>
      </c>
      <c r="B2453">
        <v>276926</v>
      </c>
      <c r="C2453">
        <v>381321</v>
      </c>
      <c r="D2453">
        <v>0</v>
      </c>
      <c r="E2453">
        <v>55243</v>
      </c>
      <c r="H2453">
        <v>0</v>
      </c>
      <c r="I2453">
        <v>435</v>
      </c>
      <c r="J2453">
        <v>81</v>
      </c>
      <c r="K2453">
        <v>271</v>
      </c>
      <c r="N2453">
        <v>25</v>
      </c>
      <c r="O2453">
        <v>226</v>
      </c>
      <c r="P2453">
        <v>75</v>
      </c>
      <c r="Q2453">
        <v>245</v>
      </c>
      <c r="R2453">
        <v>0</v>
      </c>
      <c r="S2453">
        <v>106</v>
      </c>
      <c r="T2453">
        <v>24</v>
      </c>
      <c r="U2453">
        <v>141</v>
      </c>
    </row>
    <row r="2454" spans="1:21" x14ac:dyDescent="0.25">
      <c r="A2454" s="1">
        <v>41627</v>
      </c>
      <c r="B2454">
        <v>158514</v>
      </c>
      <c r="C2454">
        <v>353931</v>
      </c>
      <c r="D2454">
        <v>0</v>
      </c>
      <c r="E2454">
        <v>23241</v>
      </c>
      <c r="H2454">
        <v>227</v>
      </c>
      <c r="I2454">
        <v>497</v>
      </c>
      <c r="J2454">
        <v>0</v>
      </c>
      <c r="K2454">
        <v>252</v>
      </c>
      <c r="N2454">
        <v>25</v>
      </c>
      <c r="O2454">
        <v>200</v>
      </c>
      <c r="P2454">
        <v>39</v>
      </c>
      <c r="Q2454">
        <v>259</v>
      </c>
      <c r="R2454">
        <v>29</v>
      </c>
      <c r="S2454">
        <v>123</v>
      </c>
      <c r="T2454">
        <v>4</v>
      </c>
      <c r="U2454">
        <v>73</v>
      </c>
    </row>
    <row r="2455" spans="1:21" x14ac:dyDescent="0.25">
      <c r="A2455" s="1">
        <v>41628</v>
      </c>
      <c r="B2455">
        <v>124281</v>
      </c>
      <c r="C2455">
        <v>347376</v>
      </c>
      <c r="D2455">
        <v>0</v>
      </c>
      <c r="E2455">
        <v>23241</v>
      </c>
      <c r="H2455">
        <v>113</v>
      </c>
      <c r="I2455">
        <v>496</v>
      </c>
      <c r="J2455">
        <v>0</v>
      </c>
      <c r="K2455">
        <v>252</v>
      </c>
      <c r="N2455">
        <v>100</v>
      </c>
      <c r="O2455">
        <v>200</v>
      </c>
      <c r="P2455">
        <v>1</v>
      </c>
      <c r="Q2455">
        <v>260</v>
      </c>
      <c r="R2455">
        <v>79</v>
      </c>
      <c r="S2455">
        <v>202</v>
      </c>
      <c r="T2455">
        <v>11</v>
      </c>
      <c r="U2455">
        <v>62</v>
      </c>
    </row>
    <row r="2456" spans="1:21" x14ac:dyDescent="0.25">
      <c r="A2456" s="1">
        <v>41631</v>
      </c>
      <c r="B2456">
        <v>90162</v>
      </c>
      <c r="C2456">
        <v>346697</v>
      </c>
      <c r="D2456">
        <v>0</v>
      </c>
      <c r="E2456">
        <v>33</v>
      </c>
      <c r="H2456">
        <v>25</v>
      </c>
      <c r="I2456">
        <v>496</v>
      </c>
      <c r="J2456">
        <v>0</v>
      </c>
      <c r="K2456">
        <v>252</v>
      </c>
      <c r="N2456">
        <v>50</v>
      </c>
      <c r="O2456">
        <v>100</v>
      </c>
      <c r="P2456">
        <v>0</v>
      </c>
      <c r="Q2456">
        <v>260</v>
      </c>
      <c r="R2456">
        <v>10</v>
      </c>
      <c r="S2456">
        <v>210</v>
      </c>
      <c r="T2456">
        <v>10</v>
      </c>
      <c r="U2456">
        <v>62</v>
      </c>
    </row>
    <row r="2457" spans="1:21" x14ac:dyDescent="0.25">
      <c r="A2457" s="1">
        <v>41632</v>
      </c>
      <c r="B2457">
        <v>85138</v>
      </c>
      <c r="C2457">
        <v>354273</v>
      </c>
      <c r="D2457">
        <v>0</v>
      </c>
      <c r="E2457">
        <v>33</v>
      </c>
      <c r="H2457">
        <v>0</v>
      </c>
      <c r="I2457">
        <v>496</v>
      </c>
      <c r="J2457">
        <v>0</v>
      </c>
      <c r="K2457">
        <v>252</v>
      </c>
      <c r="N2457">
        <v>0</v>
      </c>
      <c r="O2457">
        <v>100</v>
      </c>
      <c r="P2457">
        <v>25</v>
      </c>
      <c r="Q2457">
        <v>235</v>
      </c>
      <c r="R2457">
        <v>12</v>
      </c>
      <c r="S2457">
        <v>200</v>
      </c>
      <c r="T2457">
        <v>17</v>
      </c>
      <c r="U2457">
        <v>74</v>
      </c>
    </row>
    <row r="2458" spans="1:21" x14ac:dyDescent="0.25">
      <c r="A2458" s="1">
        <v>41634</v>
      </c>
      <c r="B2458">
        <v>108505</v>
      </c>
      <c r="C2458">
        <v>358188</v>
      </c>
      <c r="D2458">
        <v>0</v>
      </c>
      <c r="E2458">
        <v>33</v>
      </c>
      <c r="H2458">
        <v>6</v>
      </c>
      <c r="I2458">
        <v>496</v>
      </c>
      <c r="J2458">
        <v>20</v>
      </c>
      <c r="K2458">
        <v>272</v>
      </c>
      <c r="N2458">
        <v>25</v>
      </c>
      <c r="O2458">
        <v>75</v>
      </c>
      <c r="P2458">
        <v>4</v>
      </c>
      <c r="Q2458">
        <v>233</v>
      </c>
      <c r="R2458">
        <v>26</v>
      </c>
      <c r="S2458">
        <v>174</v>
      </c>
      <c r="T2458">
        <v>9</v>
      </c>
      <c r="U2458">
        <v>80</v>
      </c>
    </row>
    <row r="2459" spans="1:21" x14ac:dyDescent="0.25">
      <c r="A2459" s="1">
        <v>41635</v>
      </c>
      <c r="B2459">
        <v>112578</v>
      </c>
      <c r="C2459">
        <v>349793</v>
      </c>
      <c r="D2459">
        <v>0</v>
      </c>
      <c r="E2459">
        <v>33</v>
      </c>
      <c r="H2459">
        <v>83</v>
      </c>
      <c r="I2459">
        <v>575</v>
      </c>
      <c r="J2459">
        <v>21</v>
      </c>
      <c r="K2459">
        <v>255</v>
      </c>
      <c r="N2459">
        <v>25</v>
      </c>
      <c r="O2459">
        <v>50</v>
      </c>
      <c r="P2459">
        <v>0</v>
      </c>
      <c r="Q2459">
        <v>233</v>
      </c>
      <c r="R2459">
        <v>3</v>
      </c>
      <c r="S2459">
        <v>177</v>
      </c>
      <c r="T2459">
        <v>6</v>
      </c>
      <c r="U2459">
        <v>78</v>
      </c>
    </row>
    <row r="2460" spans="1:21" x14ac:dyDescent="0.25">
      <c r="A2460" s="1">
        <v>41638</v>
      </c>
      <c r="B2460">
        <v>83433</v>
      </c>
      <c r="C2460">
        <v>347252</v>
      </c>
      <c r="D2460">
        <v>0</v>
      </c>
      <c r="E2460">
        <v>33</v>
      </c>
      <c r="H2460">
        <v>50</v>
      </c>
      <c r="I2460">
        <v>525</v>
      </c>
      <c r="J2460">
        <v>40</v>
      </c>
      <c r="K2460">
        <v>215</v>
      </c>
      <c r="N2460">
        <v>25</v>
      </c>
      <c r="O2460">
        <v>50</v>
      </c>
      <c r="P2460">
        <v>20</v>
      </c>
      <c r="Q2460">
        <v>233</v>
      </c>
      <c r="R2460">
        <v>2</v>
      </c>
      <c r="S2460">
        <v>179</v>
      </c>
      <c r="T2460">
        <v>7</v>
      </c>
      <c r="U2460">
        <v>76</v>
      </c>
    </row>
    <row r="2461" spans="1:21" x14ac:dyDescent="0.25">
      <c r="A2461" s="1">
        <v>41639</v>
      </c>
      <c r="B2461">
        <v>117754</v>
      </c>
      <c r="C2461">
        <v>349696</v>
      </c>
      <c r="D2461">
        <v>0</v>
      </c>
      <c r="E2461">
        <v>33</v>
      </c>
      <c r="H2461">
        <v>0</v>
      </c>
      <c r="I2461">
        <v>525</v>
      </c>
      <c r="J2461">
        <v>20</v>
      </c>
      <c r="K2461">
        <v>215</v>
      </c>
      <c r="N2461">
        <v>0</v>
      </c>
      <c r="O2461">
        <v>25</v>
      </c>
      <c r="P2461">
        <v>4</v>
      </c>
      <c r="Q2461">
        <v>233</v>
      </c>
      <c r="R2461">
        <v>22</v>
      </c>
      <c r="S2461">
        <v>201</v>
      </c>
      <c r="T2461">
        <v>6</v>
      </c>
      <c r="U2461">
        <v>75</v>
      </c>
    </row>
    <row r="2462" spans="1:21" x14ac:dyDescent="0.25">
      <c r="A2462" s="1">
        <v>41641</v>
      </c>
      <c r="B2462">
        <v>153298</v>
      </c>
      <c r="C2462">
        <v>352796</v>
      </c>
      <c r="D2462">
        <v>0</v>
      </c>
      <c r="E2462">
        <v>33</v>
      </c>
      <c r="H2462">
        <v>150</v>
      </c>
      <c r="I2462">
        <v>455</v>
      </c>
      <c r="J2462">
        <v>55</v>
      </c>
      <c r="K2462">
        <v>222</v>
      </c>
      <c r="N2462">
        <v>0</v>
      </c>
      <c r="O2462">
        <v>25</v>
      </c>
      <c r="P2462">
        <v>75</v>
      </c>
      <c r="Q2462">
        <v>158</v>
      </c>
      <c r="R2462">
        <v>52</v>
      </c>
      <c r="S2462">
        <v>253</v>
      </c>
      <c r="T2462">
        <v>12</v>
      </c>
      <c r="U2462">
        <v>82</v>
      </c>
    </row>
    <row r="2463" spans="1:21" x14ac:dyDescent="0.25">
      <c r="A2463" s="1">
        <v>41642</v>
      </c>
      <c r="B2463">
        <v>117476</v>
      </c>
      <c r="C2463">
        <v>353881</v>
      </c>
      <c r="D2463">
        <v>0</v>
      </c>
      <c r="E2463">
        <v>33</v>
      </c>
      <c r="H2463">
        <v>52</v>
      </c>
      <c r="I2463">
        <v>407</v>
      </c>
      <c r="J2463">
        <v>40</v>
      </c>
      <c r="K2463">
        <v>242</v>
      </c>
      <c r="N2463">
        <v>0</v>
      </c>
      <c r="O2463">
        <v>25</v>
      </c>
      <c r="P2463">
        <v>45</v>
      </c>
      <c r="Q2463">
        <v>119</v>
      </c>
      <c r="R2463">
        <v>32</v>
      </c>
      <c r="S2463">
        <v>285</v>
      </c>
      <c r="T2463">
        <v>16</v>
      </c>
      <c r="U2463">
        <v>94</v>
      </c>
    </row>
    <row r="2464" spans="1:21" x14ac:dyDescent="0.25">
      <c r="A2464" s="1">
        <v>41645</v>
      </c>
      <c r="B2464">
        <v>135406</v>
      </c>
      <c r="C2464">
        <v>356952</v>
      </c>
      <c r="D2464">
        <v>0</v>
      </c>
      <c r="E2464">
        <v>33</v>
      </c>
      <c r="H2464">
        <v>0</v>
      </c>
      <c r="I2464">
        <v>407</v>
      </c>
      <c r="J2464">
        <v>55</v>
      </c>
      <c r="K2464">
        <v>216</v>
      </c>
      <c r="N2464">
        <v>100</v>
      </c>
      <c r="O2464">
        <v>25</v>
      </c>
      <c r="P2464">
        <v>42</v>
      </c>
      <c r="Q2464">
        <v>83</v>
      </c>
      <c r="R2464">
        <v>86</v>
      </c>
      <c r="S2464">
        <v>371</v>
      </c>
      <c r="T2464">
        <v>10</v>
      </c>
      <c r="U2464">
        <v>98</v>
      </c>
    </row>
    <row r="2465" spans="1:21" x14ac:dyDescent="0.25">
      <c r="A2465" s="1">
        <v>41646</v>
      </c>
      <c r="B2465">
        <v>127241</v>
      </c>
      <c r="C2465">
        <v>359668</v>
      </c>
      <c r="D2465">
        <v>0</v>
      </c>
      <c r="E2465">
        <v>33</v>
      </c>
      <c r="H2465">
        <v>110</v>
      </c>
      <c r="I2465">
        <v>432</v>
      </c>
      <c r="J2465">
        <v>21</v>
      </c>
      <c r="K2465">
        <v>215</v>
      </c>
      <c r="N2465">
        <v>50</v>
      </c>
      <c r="O2465">
        <v>75</v>
      </c>
      <c r="P2465">
        <v>1</v>
      </c>
      <c r="Q2465">
        <v>84</v>
      </c>
      <c r="R2465">
        <v>35</v>
      </c>
      <c r="S2465">
        <v>406</v>
      </c>
      <c r="T2465">
        <v>46</v>
      </c>
      <c r="U2465">
        <v>106</v>
      </c>
    </row>
    <row r="2466" spans="1:21" x14ac:dyDescent="0.25">
      <c r="A2466" s="1">
        <v>41647</v>
      </c>
      <c r="B2466">
        <v>123493</v>
      </c>
      <c r="C2466">
        <v>363339</v>
      </c>
      <c r="D2466">
        <v>0</v>
      </c>
      <c r="E2466">
        <v>33</v>
      </c>
      <c r="H2466">
        <v>10</v>
      </c>
      <c r="I2466">
        <v>432</v>
      </c>
      <c r="J2466">
        <v>80</v>
      </c>
      <c r="K2466">
        <v>155</v>
      </c>
      <c r="N2466">
        <v>0</v>
      </c>
      <c r="O2466">
        <v>75</v>
      </c>
      <c r="P2466">
        <v>10</v>
      </c>
      <c r="Q2466">
        <v>94</v>
      </c>
      <c r="R2466">
        <v>1</v>
      </c>
      <c r="S2466">
        <v>407</v>
      </c>
      <c r="T2466">
        <v>0</v>
      </c>
      <c r="U2466">
        <v>106</v>
      </c>
    </row>
    <row r="2467" spans="1:21" x14ac:dyDescent="0.25">
      <c r="A2467" s="1">
        <v>41648</v>
      </c>
      <c r="B2467">
        <v>146167</v>
      </c>
      <c r="C2467">
        <v>362548</v>
      </c>
      <c r="D2467">
        <v>0</v>
      </c>
      <c r="E2467">
        <v>33</v>
      </c>
      <c r="H2467">
        <v>0</v>
      </c>
      <c r="I2467">
        <v>432</v>
      </c>
      <c r="J2467">
        <v>21</v>
      </c>
      <c r="K2467">
        <v>134</v>
      </c>
      <c r="N2467">
        <v>1</v>
      </c>
      <c r="O2467">
        <v>76</v>
      </c>
      <c r="P2467">
        <v>14</v>
      </c>
      <c r="Q2467">
        <v>105</v>
      </c>
      <c r="R2467">
        <v>4</v>
      </c>
      <c r="S2467">
        <v>410</v>
      </c>
      <c r="T2467">
        <v>10</v>
      </c>
      <c r="U2467">
        <v>109</v>
      </c>
    </row>
    <row r="2468" spans="1:21" x14ac:dyDescent="0.25">
      <c r="A2468" s="1">
        <v>41649</v>
      </c>
      <c r="B2468">
        <v>153484</v>
      </c>
      <c r="C2468">
        <v>371569</v>
      </c>
      <c r="D2468">
        <v>0</v>
      </c>
      <c r="E2468">
        <v>33</v>
      </c>
      <c r="H2468">
        <v>165</v>
      </c>
      <c r="I2468">
        <v>425</v>
      </c>
      <c r="J2468">
        <v>20</v>
      </c>
      <c r="K2468">
        <v>114</v>
      </c>
      <c r="N2468">
        <v>0</v>
      </c>
      <c r="O2468">
        <v>76</v>
      </c>
      <c r="P2468">
        <v>42</v>
      </c>
      <c r="Q2468">
        <v>83</v>
      </c>
      <c r="R2468">
        <v>2</v>
      </c>
      <c r="S2468">
        <v>411</v>
      </c>
      <c r="T2468">
        <v>9</v>
      </c>
      <c r="U2468">
        <v>113</v>
      </c>
    </row>
    <row r="2469" spans="1:21" x14ac:dyDescent="0.25">
      <c r="A2469" s="1">
        <v>41652</v>
      </c>
      <c r="B2469">
        <v>253296</v>
      </c>
      <c r="C2469">
        <v>385321</v>
      </c>
      <c r="D2469">
        <v>0</v>
      </c>
      <c r="E2469">
        <v>33</v>
      </c>
      <c r="H2469">
        <v>5</v>
      </c>
      <c r="I2469">
        <v>425</v>
      </c>
      <c r="J2469">
        <v>23</v>
      </c>
      <c r="K2469">
        <v>94</v>
      </c>
      <c r="N2469">
        <v>0</v>
      </c>
      <c r="O2469">
        <v>76</v>
      </c>
      <c r="P2469">
        <v>6</v>
      </c>
      <c r="Q2469">
        <v>89</v>
      </c>
      <c r="R2469">
        <v>23</v>
      </c>
      <c r="S2469">
        <v>408</v>
      </c>
      <c r="T2469">
        <v>45</v>
      </c>
      <c r="U2469">
        <v>106</v>
      </c>
    </row>
    <row r="2470" spans="1:21" x14ac:dyDescent="0.25">
      <c r="A2470" s="1">
        <v>41653</v>
      </c>
      <c r="B2470">
        <v>181194</v>
      </c>
      <c r="C2470">
        <v>397328</v>
      </c>
      <c r="D2470">
        <v>0</v>
      </c>
      <c r="E2470">
        <v>33</v>
      </c>
      <c r="H2470">
        <v>125</v>
      </c>
      <c r="I2470">
        <v>500</v>
      </c>
      <c r="J2470">
        <v>75</v>
      </c>
      <c r="K2470">
        <v>20</v>
      </c>
      <c r="N2470">
        <v>0</v>
      </c>
      <c r="O2470">
        <v>76</v>
      </c>
      <c r="P2470">
        <v>3</v>
      </c>
      <c r="Q2470">
        <v>92</v>
      </c>
      <c r="R2470">
        <v>3</v>
      </c>
      <c r="S2470">
        <v>411</v>
      </c>
      <c r="T2470">
        <v>5</v>
      </c>
      <c r="U2470">
        <v>110</v>
      </c>
    </row>
    <row r="2471" spans="1:21" x14ac:dyDescent="0.25">
      <c r="A2471" s="1">
        <v>41654</v>
      </c>
      <c r="B2471">
        <v>146658</v>
      </c>
      <c r="C2471">
        <v>400039</v>
      </c>
      <c r="D2471">
        <v>0</v>
      </c>
      <c r="E2471">
        <v>33</v>
      </c>
      <c r="H2471">
        <v>225</v>
      </c>
      <c r="I2471">
        <v>725</v>
      </c>
      <c r="J2471">
        <v>6</v>
      </c>
      <c r="K2471">
        <v>25</v>
      </c>
      <c r="N2471">
        <v>0</v>
      </c>
      <c r="O2471">
        <v>76</v>
      </c>
      <c r="P2471">
        <v>0</v>
      </c>
      <c r="Q2471">
        <v>92</v>
      </c>
      <c r="R2471">
        <v>7</v>
      </c>
      <c r="S2471">
        <v>416</v>
      </c>
      <c r="T2471">
        <v>22</v>
      </c>
      <c r="U2471">
        <v>102</v>
      </c>
    </row>
    <row r="2472" spans="1:21" x14ac:dyDescent="0.25">
      <c r="A2472" s="1">
        <v>41655</v>
      </c>
      <c r="B2472">
        <v>165192</v>
      </c>
      <c r="C2472">
        <v>401508</v>
      </c>
      <c r="D2472">
        <v>0</v>
      </c>
      <c r="E2472">
        <v>33</v>
      </c>
      <c r="H2472">
        <v>0</v>
      </c>
      <c r="I2472">
        <v>725</v>
      </c>
      <c r="J2472">
        <v>70</v>
      </c>
      <c r="K2472">
        <v>94</v>
      </c>
      <c r="N2472">
        <v>0</v>
      </c>
      <c r="O2472">
        <v>76</v>
      </c>
      <c r="P2472">
        <v>195</v>
      </c>
      <c r="Q2472">
        <v>268</v>
      </c>
      <c r="R2472">
        <v>90</v>
      </c>
      <c r="S2472">
        <v>506</v>
      </c>
      <c r="T2472">
        <v>8</v>
      </c>
      <c r="U2472">
        <v>95</v>
      </c>
    </row>
    <row r="2473" spans="1:21" x14ac:dyDescent="0.25">
      <c r="A2473" s="1">
        <v>41656</v>
      </c>
      <c r="B2473">
        <v>166729</v>
      </c>
      <c r="C2473">
        <v>403481</v>
      </c>
      <c r="D2473">
        <v>0</v>
      </c>
      <c r="E2473">
        <v>33</v>
      </c>
      <c r="H2473">
        <v>226</v>
      </c>
      <c r="I2473">
        <v>701</v>
      </c>
      <c r="J2473">
        <v>60</v>
      </c>
      <c r="K2473">
        <v>95</v>
      </c>
      <c r="N2473">
        <v>50</v>
      </c>
      <c r="O2473">
        <v>76</v>
      </c>
      <c r="P2473">
        <v>50</v>
      </c>
      <c r="Q2473">
        <v>259</v>
      </c>
      <c r="R2473">
        <v>158</v>
      </c>
      <c r="S2473">
        <v>606</v>
      </c>
      <c r="T2473">
        <v>13</v>
      </c>
      <c r="U2473">
        <v>94</v>
      </c>
    </row>
    <row r="2474" spans="1:21" x14ac:dyDescent="0.25">
      <c r="A2474" s="1">
        <v>41660</v>
      </c>
      <c r="B2474">
        <v>206587</v>
      </c>
      <c r="C2474">
        <v>416956</v>
      </c>
      <c r="D2474">
        <v>0</v>
      </c>
      <c r="E2474">
        <v>33</v>
      </c>
      <c r="H2474">
        <v>85</v>
      </c>
      <c r="I2474">
        <v>716</v>
      </c>
      <c r="J2474">
        <v>50</v>
      </c>
      <c r="K2474">
        <v>50</v>
      </c>
      <c r="N2474">
        <v>0</v>
      </c>
      <c r="O2474">
        <v>76</v>
      </c>
      <c r="P2474">
        <v>105</v>
      </c>
      <c r="Q2474">
        <v>264</v>
      </c>
      <c r="R2474">
        <v>50</v>
      </c>
      <c r="S2474">
        <v>556</v>
      </c>
      <c r="T2474">
        <v>34</v>
      </c>
      <c r="U2474">
        <v>67</v>
      </c>
    </row>
    <row r="2475" spans="1:21" x14ac:dyDescent="0.25">
      <c r="A2475" s="1">
        <v>41661</v>
      </c>
      <c r="B2475">
        <v>148105</v>
      </c>
      <c r="C2475">
        <v>410518</v>
      </c>
      <c r="D2475">
        <v>0</v>
      </c>
      <c r="E2475">
        <v>33</v>
      </c>
      <c r="H2475">
        <v>50</v>
      </c>
      <c r="I2475">
        <v>766</v>
      </c>
      <c r="J2475">
        <v>20</v>
      </c>
      <c r="K2475">
        <v>69</v>
      </c>
      <c r="N2475">
        <v>0</v>
      </c>
      <c r="O2475">
        <v>76</v>
      </c>
      <c r="P2475">
        <v>18</v>
      </c>
      <c r="Q2475">
        <v>246</v>
      </c>
      <c r="R2475">
        <v>50</v>
      </c>
      <c r="S2475">
        <v>506</v>
      </c>
      <c r="T2475">
        <v>0</v>
      </c>
      <c r="U2475">
        <v>67</v>
      </c>
    </row>
    <row r="2476" spans="1:21" x14ac:dyDescent="0.25">
      <c r="A2476" s="1">
        <v>41662</v>
      </c>
      <c r="B2476">
        <v>216633</v>
      </c>
      <c r="C2476">
        <v>380728</v>
      </c>
      <c r="D2476">
        <v>0</v>
      </c>
      <c r="E2476">
        <v>33</v>
      </c>
      <c r="H2476">
        <v>96</v>
      </c>
      <c r="I2476">
        <v>544</v>
      </c>
      <c r="J2476">
        <v>29</v>
      </c>
      <c r="K2476">
        <v>81</v>
      </c>
      <c r="N2476">
        <v>0</v>
      </c>
      <c r="O2476">
        <v>75</v>
      </c>
      <c r="P2476">
        <v>0</v>
      </c>
      <c r="Q2476">
        <v>49</v>
      </c>
      <c r="R2476">
        <v>13</v>
      </c>
      <c r="S2476">
        <v>232</v>
      </c>
    </row>
    <row r="2477" spans="1:21" x14ac:dyDescent="0.25">
      <c r="A2477" s="1">
        <v>41663</v>
      </c>
      <c r="B2477">
        <v>374763</v>
      </c>
      <c r="C2477">
        <v>390320</v>
      </c>
      <c r="D2477">
        <v>0</v>
      </c>
      <c r="E2477">
        <v>33</v>
      </c>
      <c r="H2477">
        <v>77</v>
      </c>
      <c r="I2477">
        <v>569</v>
      </c>
      <c r="J2477">
        <v>48</v>
      </c>
      <c r="K2477">
        <v>54</v>
      </c>
      <c r="N2477">
        <v>50</v>
      </c>
      <c r="O2477">
        <v>75</v>
      </c>
      <c r="P2477">
        <v>0</v>
      </c>
      <c r="Q2477">
        <v>49</v>
      </c>
      <c r="R2477">
        <v>35</v>
      </c>
      <c r="S2477">
        <v>197</v>
      </c>
    </row>
    <row r="2478" spans="1:21" x14ac:dyDescent="0.25">
      <c r="A2478" s="1">
        <v>41666</v>
      </c>
      <c r="B2478">
        <v>388101</v>
      </c>
      <c r="C2478">
        <v>379625</v>
      </c>
      <c r="D2478">
        <v>0</v>
      </c>
      <c r="E2478">
        <v>33</v>
      </c>
      <c r="H2478">
        <v>148</v>
      </c>
      <c r="I2478">
        <v>655</v>
      </c>
      <c r="J2478">
        <v>20</v>
      </c>
      <c r="K2478">
        <v>54</v>
      </c>
      <c r="N2478">
        <v>50</v>
      </c>
      <c r="O2478">
        <v>75</v>
      </c>
      <c r="P2478">
        <v>0</v>
      </c>
      <c r="Q2478">
        <v>49</v>
      </c>
      <c r="R2478">
        <v>1</v>
      </c>
      <c r="S2478">
        <v>198</v>
      </c>
    </row>
    <row r="2479" spans="1:21" x14ac:dyDescent="0.25">
      <c r="A2479" s="1">
        <v>41667</v>
      </c>
      <c r="B2479">
        <v>235249</v>
      </c>
      <c r="C2479">
        <v>376043</v>
      </c>
      <c r="D2479">
        <v>0</v>
      </c>
      <c r="E2479">
        <v>33</v>
      </c>
      <c r="H2479">
        <v>163</v>
      </c>
      <c r="I2479">
        <v>812</v>
      </c>
      <c r="J2479">
        <v>21</v>
      </c>
      <c r="K2479">
        <v>55</v>
      </c>
      <c r="N2479">
        <v>0</v>
      </c>
      <c r="O2479">
        <v>75</v>
      </c>
      <c r="P2479">
        <v>0</v>
      </c>
      <c r="Q2479">
        <v>49</v>
      </c>
      <c r="R2479">
        <v>0</v>
      </c>
      <c r="S2479">
        <v>198</v>
      </c>
    </row>
    <row r="2480" spans="1:21" x14ac:dyDescent="0.25">
      <c r="A2480" s="1">
        <v>41668</v>
      </c>
      <c r="B2480">
        <v>357373</v>
      </c>
      <c r="C2480">
        <v>382612</v>
      </c>
      <c r="D2480">
        <v>0</v>
      </c>
      <c r="E2480">
        <v>33</v>
      </c>
      <c r="H2480">
        <v>151</v>
      </c>
      <c r="I2480">
        <v>962</v>
      </c>
      <c r="J2480">
        <v>1</v>
      </c>
      <c r="K2480">
        <v>55</v>
      </c>
      <c r="N2480">
        <v>0</v>
      </c>
      <c r="O2480">
        <v>75</v>
      </c>
      <c r="P2480">
        <v>0</v>
      </c>
      <c r="Q2480">
        <v>49</v>
      </c>
      <c r="R2480">
        <v>3</v>
      </c>
      <c r="S2480">
        <v>195</v>
      </c>
    </row>
    <row r="2481" spans="1:19" x14ac:dyDescent="0.25">
      <c r="A2481" s="1">
        <v>41669</v>
      </c>
      <c r="B2481">
        <v>262903</v>
      </c>
      <c r="C2481">
        <v>386983</v>
      </c>
      <c r="D2481">
        <v>0</v>
      </c>
      <c r="E2481">
        <v>33</v>
      </c>
      <c r="H2481">
        <v>121</v>
      </c>
      <c r="I2481">
        <v>1033</v>
      </c>
      <c r="J2481">
        <v>61</v>
      </c>
      <c r="K2481">
        <v>35</v>
      </c>
      <c r="N2481">
        <v>2</v>
      </c>
      <c r="O2481">
        <v>27</v>
      </c>
      <c r="P2481">
        <v>3</v>
      </c>
      <c r="Q2481">
        <v>46</v>
      </c>
      <c r="R2481">
        <v>3</v>
      </c>
      <c r="S2481">
        <v>198</v>
      </c>
    </row>
    <row r="2482" spans="1:19" x14ac:dyDescent="0.25">
      <c r="A2482" s="1">
        <v>41670</v>
      </c>
      <c r="B2482">
        <v>342478</v>
      </c>
      <c r="C2482">
        <v>389093</v>
      </c>
      <c r="D2482">
        <v>0</v>
      </c>
      <c r="E2482">
        <v>33</v>
      </c>
      <c r="H2482">
        <v>105</v>
      </c>
      <c r="I2482">
        <v>963</v>
      </c>
      <c r="J2482">
        <v>80</v>
      </c>
      <c r="K2482">
        <v>95</v>
      </c>
      <c r="N2482">
        <v>0</v>
      </c>
      <c r="O2482">
        <v>27</v>
      </c>
      <c r="P2482">
        <v>0</v>
      </c>
      <c r="Q2482">
        <v>46</v>
      </c>
      <c r="R2482">
        <v>0</v>
      </c>
      <c r="S2482">
        <v>198</v>
      </c>
    </row>
    <row r="2483" spans="1:19" x14ac:dyDescent="0.25">
      <c r="A2483" s="1">
        <v>41673</v>
      </c>
      <c r="B2483">
        <v>371685</v>
      </c>
      <c r="C2483">
        <v>393327</v>
      </c>
      <c r="D2483">
        <v>0</v>
      </c>
      <c r="E2483">
        <v>33</v>
      </c>
      <c r="H2483">
        <v>5</v>
      </c>
      <c r="I2483">
        <v>967</v>
      </c>
      <c r="J2483">
        <v>136</v>
      </c>
      <c r="K2483">
        <v>174</v>
      </c>
      <c r="N2483">
        <v>1</v>
      </c>
      <c r="O2483">
        <v>27</v>
      </c>
      <c r="P2483">
        <v>0</v>
      </c>
      <c r="Q2483">
        <v>46</v>
      </c>
      <c r="R2483">
        <v>0</v>
      </c>
      <c r="S2483">
        <v>198</v>
      </c>
    </row>
    <row r="2484" spans="1:19" x14ac:dyDescent="0.25">
      <c r="A2484" s="1">
        <v>41674</v>
      </c>
      <c r="B2484">
        <v>285599</v>
      </c>
      <c r="C2484">
        <v>384117</v>
      </c>
      <c r="D2484">
        <v>0</v>
      </c>
      <c r="E2484">
        <v>33</v>
      </c>
      <c r="H2484">
        <v>26</v>
      </c>
      <c r="I2484">
        <v>966</v>
      </c>
      <c r="J2484">
        <v>71</v>
      </c>
      <c r="K2484">
        <v>145</v>
      </c>
      <c r="N2484">
        <v>0</v>
      </c>
      <c r="O2484">
        <v>27</v>
      </c>
      <c r="P2484">
        <v>0</v>
      </c>
      <c r="Q2484">
        <v>46</v>
      </c>
      <c r="R2484">
        <v>1</v>
      </c>
      <c r="S2484">
        <v>197</v>
      </c>
    </row>
    <row r="2485" spans="1:19" x14ac:dyDescent="0.25">
      <c r="A2485" s="1">
        <v>41675</v>
      </c>
      <c r="B2485">
        <v>313043</v>
      </c>
      <c r="C2485">
        <v>390718</v>
      </c>
      <c r="D2485">
        <v>0</v>
      </c>
      <c r="E2485">
        <v>33</v>
      </c>
      <c r="H2485">
        <v>21</v>
      </c>
      <c r="I2485">
        <v>946</v>
      </c>
      <c r="J2485">
        <v>85</v>
      </c>
      <c r="K2485">
        <v>88</v>
      </c>
      <c r="N2485">
        <v>0</v>
      </c>
      <c r="O2485">
        <v>27</v>
      </c>
      <c r="P2485">
        <v>0</v>
      </c>
      <c r="Q2485">
        <v>46</v>
      </c>
      <c r="R2485">
        <v>0</v>
      </c>
      <c r="S2485">
        <v>197</v>
      </c>
    </row>
    <row r="2486" spans="1:19" x14ac:dyDescent="0.25">
      <c r="A2486" s="1">
        <v>41676</v>
      </c>
      <c r="B2486">
        <v>280515</v>
      </c>
      <c r="C2486">
        <v>383916</v>
      </c>
      <c r="D2486">
        <v>0</v>
      </c>
      <c r="E2486">
        <v>33</v>
      </c>
      <c r="H2486">
        <v>154</v>
      </c>
      <c r="I2486">
        <v>802</v>
      </c>
      <c r="J2486">
        <v>61</v>
      </c>
      <c r="K2486">
        <v>107</v>
      </c>
      <c r="N2486">
        <v>0</v>
      </c>
      <c r="O2486">
        <v>27</v>
      </c>
      <c r="P2486">
        <v>4</v>
      </c>
      <c r="Q2486">
        <v>46</v>
      </c>
      <c r="R2486">
        <v>18</v>
      </c>
      <c r="S2486">
        <v>197</v>
      </c>
    </row>
    <row r="2487" spans="1:19" x14ac:dyDescent="0.25">
      <c r="A2487" s="1">
        <v>41677</v>
      </c>
      <c r="B2487">
        <v>283390</v>
      </c>
      <c r="C2487">
        <v>387449</v>
      </c>
      <c r="D2487">
        <v>0</v>
      </c>
      <c r="E2487">
        <v>33</v>
      </c>
      <c r="H2487">
        <v>107</v>
      </c>
      <c r="I2487">
        <v>902</v>
      </c>
      <c r="J2487">
        <v>105</v>
      </c>
      <c r="K2487">
        <v>121</v>
      </c>
      <c r="N2487">
        <v>0</v>
      </c>
      <c r="O2487">
        <v>27</v>
      </c>
      <c r="P2487">
        <v>0</v>
      </c>
      <c r="Q2487">
        <v>46</v>
      </c>
      <c r="R2487">
        <v>0</v>
      </c>
      <c r="S2487">
        <v>197</v>
      </c>
    </row>
    <row r="2488" spans="1:19" x14ac:dyDescent="0.25">
      <c r="A2488" s="1">
        <v>41680</v>
      </c>
      <c r="B2488">
        <v>205339</v>
      </c>
      <c r="C2488">
        <v>384389</v>
      </c>
      <c r="D2488">
        <v>0</v>
      </c>
      <c r="E2488">
        <v>33</v>
      </c>
      <c r="H2488">
        <v>0</v>
      </c>
      <c r="I2488">
        <v>902</v>
      </c>
      <c r="J2488">
        <v>54</v>
      </c>
      <c r="K2488">
        <v>114</v>
      </c>
      <c r="N2488">
        <v>0</v>
      </c>
      <c r="O2488">
        <v>27</v>
      </c>
      <c r="P2488">
        <v>3</v>
      </c>
      <c r="Q2488">
        <v>46</v>
      </c>
      <c r="R2488">
        <v>1</v>
      </c>
      <c r="S2488">
        <v>198</v>
      </c>
    </row>
    <row r="2489" spans="1:19" x14ac:dyDescent="0.25">
      <c r="A2489" s="1">
        <v>41681</v>
      </c>
      <c r="B2489">
        <v>228633</v>
      </c>
      <c r="C2489">
        <v>378851</v>
      </c>
      <c r="D2489">
        <v>0</v>
      </c>
      <c r="E2489">
        <v>33</v>
      </c>
      <c r="H2489">
        <v>150</v>
      </c>
      <c r="I2489">
        <v>977</v>
      </c>
      <c r="J2489">
        <v>0</v>
      </c>
      <c r="K2489">
        <v>114</v>
      </c>
      <c r="N2489">
        <v>0</v>
      </c>
      <c r="O2489">
        <v>27</v>
      </c>
      <c r="P2489">
        <v>0</v>
      </c>
      <c r="Q2489">
        <v>46</v>
      </c>
      <c r="R2489">
        <v>0</v>
      </c>
      <c r="S2489">
        <v>198</v>
      </c>
    </row>
    <row r="2490" spans="1:19" x14ac:dyDescent="0.25">
      <c r="A2490" s="1">
        <v>41682</v>
      </c>
      <c r="B2490">
        <v>194370</v>
      </c>
      <c r="C2490">
        <v>380927</v>
      </c>
      <c r="D2490">
        <v>0</v>
      </c>
      <c r="E2490">
        <v>33</v>
      </c>
      <c r="H2490">
        <v>265</v>
      </c>
      <c r="I2490">
        <v>1213</v>
      </c>
      <c r="J2490">
        <v>60</v>
      </c>
      <c r="K2490">
        <v>93</v>
      </c>
      <c r="N2490">
        <v>0</v>
      </c>
      <c r="O2490">
        <v>27</v>
      </c>
      <c r="P2490">
        <v>51</v>
      </c>
      <c r="Q2490">
        <v>94</v>
      </c>
      <c r="R2490">
        <v>0</v>
      </c>
      <c r="S2490">
        <v>198</v>
      </c>
    </row>
    <row r="2491" spans="1:19" x14ac:dyDescent="0.25">
      <c r="A2491" s="1">
        <v>41683</v>
      </c>
      <c r="B2491">
        <v>235225</v>
      </c>
      <c r="C2491">
        <v>387463</v>
      </c>
      <c r="D2491">
        <v>0</v>
      </c>
      <c r="E2491">
        <v>33</v>
      </c>
      <c r="H2491">
        <v>50</v>
      </c>
      <c r="I2491">
        <v>1188</v>
      </c>
      <c r="J2491">
        <v>20</v>
      </c>
      <c r="K2491">
        <v>93</v>
      </c>
      <c r="L2491">
        <v>17</v>
      </c>
      <c r="M2491">
        <v>12</v>
      </c>
      <c r="N2491">
        <v>50</v>
      </c>
      <c r="O2491">
        <v>77</v>
      </c>
      <c r="P2491">
        <v>0</v>
      </c>
      <c r="Q2491">
        <v>94</v>
      </c>
      <c r="R2491">
        <v>64</v>
      </c>
      <c r="S2491">
        <v>143</v>
      </c>
    </row>
    <row r="2492" spans="1:19" x14ac:dyDescent="0.25">
      <c r="A2492" s="1">
        <v>41684</v>
      </c>
      <c r="B2492">
        <v>201338</v>
      </c>
      <c r="C2492">
        <v>394882</v>
      </c>
      <c r="D2492">
        <v>0</v>
      </c>
      <c r="E2492">
        <v>33</v>
      </c>
      <c r="H2492">
        <v>6</v>
      </c>
      <c r="I2492">
        <v>1193</v>
      </c>
      <c r="J2492">
        <v>120</v>
      </c>
      <c r="K2492">
        <v>153</v>
      </c>
      <c r="L2492">
        <v>35</v>
      </c>
      <c r="M2492">
        <v>47</v>
      </c>
      <c r="N2492">
        <v>50</v>
      </c>
      <c r="O2492">
        <v>127</v>
      </c>
      <c r="P2492">
        <v>0</v>
      </c>
      <c r="Q2492">
        <v>94</v>
      </c>
      <c r="R2492">
        <v>0</v>
      </c>
      <c r="S2492">
        <v>143</v>
      </c>
    </row>
    <row r="2493" spans="1:19" x14ac:dyDescent="0.25">
      <c r="A2493" s="1">
        <v>41688</v>
      </c>
      <c r="B2493">
        <v>202451</v>
      </c>
      <c r="C2493">
        <v>409111</v>
      </c>
      <c r="D2493">
        <v>0</v>
      </c>
      <c r="E2493">
        <v>33</v>
      </c>
      <c r="H2493">
        <v>50</v>
      </c>
      <c r="I2493">
        <v>1218</v>
      </c>
      <c r="J2493">
        <v>119</v>
      </c>
      <c r="K2493">
        <v>141</v>
      </c>
      <c r="L2493">
        <v>7</v>
      </c>
      <c r="M2493">
        <v>52</v>
      </c>
      <c r="N2493">
        <v>51</v>
      </c>
      <c r="O2493">
        <v>104</v>
      </c>
      <c r="P2493">
        <v>127</v>
      </c>
      <c r="Q2493">
        <v>167</v>
      </c>
      <c r="R2493">
        <v>65</v>
      </c>
      <c r="S2493">
        <v>126</v>
      </c>
    </row>
    <row r="2494" spans="1:19" x14ac:dyDescent="0.25">
      <c r="A2494" s="1">
        <v>41689</v>
      </c>
      <c r="B2494">
        <v>238895</v>
      </c>
      <c r="C2494">
        <v>397950</v>
      </c>
      <c r="D2494">
        <v>0</v>
      </c>
      <c r="E2494">
        <v>33</v>
      </c>
      <c r="H2494">
        <v>57</v>
      </c>
      <c r="I2494">
        <v>1198</v>
      </c>
      <c r="J2494">
        <v>71</v>
      </c>
      <c r="K2494">
        <v>151</v>
      </c>
      <c r="L2494">
        <v>31</v>
      </c>
      <c r="M2494">
        <v>76</v>
      </c>
      <c r="N2494">
        <v>0</v>
      </c>
      <c r="O2494">
        <v>104</v>
      </c>
      <c r="P2494">
        <v>9</v>
      </c>
      <c r="Q2494">
        <v>170</v>
      </c>
      <c r="R2494">
        <v>5</v>
      </c>
      <c r="S2494">
        <v>129</v>
      </c>
    </row>
    <row r="2495" spans="1:19" x14ac:dyDescent="0.25">
      <c r="A2495" s="1">
        <v>41690</v>
      </c>
      <c r="B2495">
        <v>146707</v>
      </c>
      <c r="C2495">
        <v>361509</v>
      </c>
      <c r="D2495">
        <v>0</v>
      </c>
      <c r="E2495">
        <v>33</v>
      </c>
      <c r="H2495">
        <v>0</v>
      </c>
      <c r="I2495">
        <v>374</v>
      </c>
      <c r="J2495">
        <v>80</v>
      </c>
      <c r="K2495">
        <v>123</v>
      </c>
      <c r="L2495">
        <v>39</v>
      </c>
      <c r="M2495">
        <v>103</v>
      </c>
      <c r="N2495">
        <v>0</v>
      </c>
      <c r="O2495">
        <v>102</v>
      </c>
      <c r="P2495">
        <v>0</v>
      </c>
      <c r="Q2495">
        <v>155</v>
      </c>
      <c r="R2495">
        <v>47</v>
      </c>
      <c r="S2495">
        <v>80</v>
      </c>
    </row>
    <row r="2496" spans="1:19" x14ac:dyDescent="0.25">
      <c r="A2496" s="1">
        <v>41691</v>
      </c>
      <c r="B2496">
        <v>153593</v>
      </c>
      <c r="C2496">
        <v>358537</v>
      </c>
      <c r="D2496">
        <v>0</v>
      </c>
      <c r="E2496">
        <v>33</v>
      </c>
      <c r="H2496">
        <v>306</v>
      </c>
      <c r="I2496">
        <v>677</v>
      </c>
      <c r="J2496">
        <v>101</v>
      </c>
      <c r="K2496">
        <v>184</v>
      </c>
      <c r="L2496">
        <v>53</v>
      </c>
      <c r="M2496">
        <v>79</v>
      </c>
      <c r="N2496">
        <v>0</v>
      </c>
      <c r="O2496">
        <v>102</v>
      </c>
      <c r="P2496">
        <v>100</v>
      </c>
      <c r="Q2496">
        <v>252</v>
      </c>
      <c r="R2496">
        <v>4</v>
      </c>
      <c r="S2496">
        <v>84</v>
      </c>
    </row>
    <row r="2497" spans="1:19" x14ac:dyDescent="0.25">
      <c r="A2497" s="1">
        <v>41694</v>
      </c>
      <c r="B2497">
        <v>121400</v>
      </c>
      <c r="C2497">
        <v>365408</v>
      </c>
      <c r="D2497">
        <v>0</v>
      </c>
      <c r="E2497">
        <v>33</v>
      </c>
      <c r="H2497">
        <v>225</v>
      </c>
      <c r="I2497">
        <v>752</v>
      </c>
      <c r="J2497">
        <v>81</v>
      </c>
      <c r="K2497">
        <v>244</v>
      </c>
      <c r="L2497">
        <v>40</v>
      </c>
      <c r="M2497">
        <v>80</v>
      </c>
      <c r="N2497">
        <v>0</v>
      </c>
      <c r="O2497">
        <v>102</v>
      </c>
      <c r="P2497">
        <v>4</v>
      </c>
      <c r="Q2497">
        <v>252</v>
      </c>
      <c r="R2497">
        <v>13</v>
      </c>
      <c r="S2497">
        <v>95</v>
      </c>
    </row>
    <row r="2498" spans="1:19" x14ac:dyDescent="0.25">
      <c r="A2498" s="1">
        <v>41695</v>
      </c>
      <c r="B2498">
        <v>128748</v>
      </c>
      <c r="C2498">
        <v>367042</v>
      </c>
      <c r="D2498">
        <v>0</v>
      </c>
      <c r="E2498">
        <v>33</v>
      </c>
      <c r="H2498">
        <v>55</v>
      </c>
      <c r="I2498">
        <v>800</v>
      </c>
      <c r="J2498">
        <v>80</v>
      </c>
      <c r="K2498">
        <v>203</v>
      </c>
      <c r="L2498">
        <v>176</v>
      </c>
      <c r="M2498">
        <v>140</v>
      </c>
      <c r="N2498">
        <v>50</v>
      </c>
      <c r="O2498">
        <v>152</v>
      </c>
      <c r="P2498">
        <v>0</v>
      </c>
      <c r="Q2498">
        <v>252</v>
      </c>
      <c r="R2498">
        <v>8</v>
      </c>
      <c r="S2498">
        <v>102</v>
      </c>
    </row>
    <row r="2499" spans="1:19" x14ac:dyDescent="0.25">
      <c r="A2499" s="1">
        <v>41696</v>
      </c>
      <c r="B2499">
        <v>176789</v>
      </c>
      <c r="C2499">
        <v>372467</v>
      </c>
      <c r="D2499">
        <v>0</v>
      </c>
      <c r="E2499">
        <v>33</v>
      </c>
      <c r="H2499">
        <v>60</v>
      </c>
      <c r="I2499">
        <v>860</v>
      </c>
      <c r="J2499">
        <v>42</v>
      </c>
      <c r="K2499">
        <v>144</v>
      </c>
      <c r="L2499">
        <v>8</v>
      </c>
      <c r="M2499">
        <v>148</v>
      </c>
      <c r="N2499">
        <v>100</v>
      </c>
      <c r="O2499">
        <v>252</v>
      </c>
      <c r="P2499">
        <v>0</v>
      </c>
      <c r="Q2499">
        <v>252</v>
      </c>
      <c r="R2499">
        <v>0</v>
      </c>
      <c r="S2499">
        <v>102</v>
      </c>
    </row>
    <row r="2500" spans="1:19" x14ac:dyDescent="0.25">
      <c r="A2500" s="1">
        <v>41697</v>
      </c>
      <c r="B2500">
        <v>148490</v>
      </c>
      <c r="C2500">
        <v>370742</v>
      </c>
      <c r="D2500">
        <v>0</v>
      </c>
      <c r="E2500">
        <v>33</v>
      </c>
      <c r="H2500">
        <v>0</v>
      </c>
      <c r="I2500">
        <v>860</v>
      </c>
      <c r="J2500">
        <v>0</v>
      </c>
      <c r="K2500">
        <v>144</v>
      </c>
      <c r="L2500">
        <v>2</v>
      </c>
      <c r="M2500">
        <v>95</v>
      </c>
      <c r="N2500">
        <v>50</v>
      </c>
      <c r="O2500">
        <v>277</v>
      </c>
      <c r="P2500">
        <v>0</v>
      </c>
      <c r="Q2500">
        <v>252</v>
      </c>
      <c r="R2500">
        <v>3</v>
      </c>
      <c r="S2500">
        <v>104</v>
      </c>
    </row>
    <row r="2501" spans="1:19" x14ac:dyDescent="0.25">
      <c r="A2501" s="1">
        <v>41698</v>
      </c>
      <c r="B2501">
        <v>202938</v>
      </c>
      <c r="C2501">
        <v>370352</v>
      </c>
      <c r="D2501">
        <v>0</v>
      </c>
      <c r="E2501">
        <v>33</v>
      </c>
      <c r="H2501">
        <v>1</v>
      </c>
      <c r="I2501">
        <v>860</v>
      </c>
      <c r="J2501">
        <v>35</v>
      </c>
      <c r="K2501">
        <v>139</v>
      </c>
      <c r="L2501">
        <v>13</v>
      </c>
      <c r="M2501">
        <v>108</v>
      </c>
      <c r="N2501">
        <v>0</v>
      </c>
      <c r="O2501">
        <v>277</v>
      </c>
      <c r="P2501">
        <v>0</v>
      </c>
      <c r="Q2501">
        <v>252</v>
      </c>
      <c r="R2501">
        <v>2</v>
      </c>
      <c r="S2501">
        <v>105</v>
      </c>
    </row>
    <row r="2502" spans="1:19" x14ac:dyDescent="0.25">
      <c r="A2502" s="1">
        <v>41701</v>
      </c>
      <c r="B2502">
        <v>262825</v>
      </c>
      <c r="C2502">
        <v>358382</v>
      </c>
      <c r="D2502">
        <v>0</v>
      </c>
      <c r="E2502">
        <v>33</v>
      </c>
      <c r="H2502">
        <v>82</v>
      </c>
      <c r="I2502">
        <v>854</v>
      </c>
      <c r="J2502">
        <v>97</v>
      </c>
      <c r="K2502">
        <v>139</v>
      </c>
      <c r="L2502">
        <v>11</v>
      </c>
      <c r="M2502">
        <v>106</v>
      </c>
      <c r="N2502">
        <v>50</v>
      </c>
      <c r="O2502">
        <v>252</v>
      </c>
      <c r="P2502">
        <v>100</v>
      </c>
      <c r="Q2502">
        <v>152</v>
      </c>
      <c r="R2502">
        <v>2</v>
      </c>
      <c r="S2502">
        <v>105</v>
      </c>
    </row>
    <row r="2503" spans="1:19" x14ac:dyDescent="0.25">
      <c r="A2503" s="1">
        <v>41702</v>
      </c>
      <c r="B2503">
        <v>201907</v>
      </c>
      <c r="C2503">
        <v>362996</v>
      </c>
      <c r="D2503">
        <v>0</v>
      </c>
      <c r="E2503">
        <v>33</v>
      </c>
      <c r="H2503">
        <v>90</v>
      </c>
      <c r="I2503">
        <v>764</v>
      </c>
      <c r="J2503">
        <v>71</v>
      </c>
      <c r="K2503">
        <v>153</v>
      </c>
      <c r="L2503">
        <v>28</v>
      </c>
      <c r="M2503">
        <v>91</v>
      </c>
      <c r="N2503">
        <v>0</v>
      </c>
      <c r="O2503">
        <v>252</v>
      </c>
      <c r="P2503">
        <v>0</v>
      </c>
      <c r="Q2503">
        <v>152</v>
      </c>
      <c r="R2503">
        <v>105</v>
      </c>
      <c r="S2503">
        <v>210</v>
      </c>
    </row>
    <row r="2504" spans="1:19" x14ac:dyDescent="0.25">
      <c r="A2504" s="1">
        <v>41703</v>
      </c>
      <c r="B2504">
        <v>150871</v>
      </c>
      <c r="C2504">
        <v>358373</v>
      </c>
      <c r="D2504">
        <v>0</v>
      </c>
      <c r="E2504">
        <v>33</v>
      </c>
      <c r="H2504">
        <v>125</v>
      </c>
      <c r="I2504">
        <v>664</v>
      </c>
      <c r="J2504">
        <v>51</v>
      </c>
      <c r="K2504">
        <v>105</v>
      </c>
      <c r="L2504">
        <v>6</v>
      </c>
      <c r="M2504">
        <v>92</v>
      </c>
      <c r="N2504">
        <v>50</v>
      </c>
      <c r="O2504">
        <v>302</v>
      </c>
      <c r="P2504">
        <v>0</v>
      </c>
      <c r="Q2504">
        <v>152</v>
      </c>
      <c r="R2504">
        <v>3</v>
      </c>
      <c r="S2504">
        <v>213</v>
      </c>
    </row>
    <row r="2505" spans="1:19" x14ac:dyDescent="0.25">
      <c r="A2505" s="1">
        <v>41704</v>
      </c>
      <c r="B2505">
        <v>121154</v>
      </c>
      <c r="C2505">
        <v>357151</v>
      </c>
      <c r="D2505">
        <v>0</v>
      </c>
      <c r="E2505">
        <v>33</v>
      </c>
      <c r="H2505">
        <v>1</v>
      </c>
      <c r="I2505">
        <v>665</v>
      </c>
      <c r="J2505">
        <v>40</v>
      </c>
      <c r="K2505">
        <v>105</v>
      </c>
      <c r="L2505">
        <v>0</v>
      </c>
      <c r="M2505">
        <v>40</v>
      </c>
      <c r="N2505">
        <v>150</v>
      </c>
      <c r="O2505">
        <v>252</v>
      </c>
      <c r="P2505">
        <v>0</v>
      </c>
      <c r="Q2505">
        <v>152</v>
      </c>
      <c r="R2505">
        <v>2</v>
      </c>
      <c r="S2505">
        <v>215</v>
      </c>
    </row>
    <row r="2506" spans="1:19" x14ac:dyDescent="0.25">
      <c r="A2506" s="1">
        <v>41705</v>
      </c>
      <c r="B2506">
        <v>191101</v>
      </c>
      <c r="C2506">
        <v>358978</v>
      </c>
      <c r="D2506">
        <v>0</v>
      </c>
      <c r="E2506">
        <v>33</v>
      </c>
      <c r="H2506">
        <v>33</v>
      </c>
      <c r="I2506">
        <v>636</v>
      </c>
      <c r="J2506">
        <v>20</v>
      </c>
      <c r="K2506">
        <v>105</v>
      </c>
      <c r="L2506">
        <v>15</v>
      </c>
      <c r="M2506">
        <v>47</v>
      </c>
      <c r="N2506">
        <v>201</v>
      </c>
      <c r="O2506">
        <v>353</v>
      </c>
      <c r="P2506">
        <v>50</v>
      </c>
      <c r="Q2506">
        <v>202</v>
      </c>
      <c r="R2506">
        <v>2</v>
      </c>
      <c r="S2506">
        <v>217</v>
      </c>
    </row>
    <row r="2507" spans="1:19" x14ac:dyDescent="0.25">
      <c r="A2507" s="1">
        <v>41708</v>
      </c>
      <c r="B2507">
        <v>155768</v>
      </c>
      <c r="C2507">
        <v>357748</v>
      </c>
      <c r="D2507">
        <v>0</v>
      </c>
      <c r="E2507">
        <v>33</v>
      </c>
      <c r="H2507">
        <v>1</v>
      </c>
      <c r="I2507">
        <v>635</v>
      </c>
      <c r="J2507">
        <v>21</v>
      </c>
      <c r="K2507">
        <v>84</v>
      </c>
      <c r="L2507">
        <v>0</v>
      </c>
      <c r="M2507">
        <v>46</v>
      </c>
      <c r="N2507">
        <v>0</v>
      </c>
      <c r="O2507">
        <v>353</v>
      </c>
      <c r="P2507">
        <v>0</v>
      </c>
      <c r="Q2507">
        <v>202</v>
      </c>
      <c r="R2507">
        <v>0</v>
      </c>
      <c r="S2507">
        <v>217</v>
      </c>
    </row>
    <row r="2508" spans="1:19" x14ac:dyDescent="0.25">
      <c r="A2508" s="1">
        <v>41709</v>
      </c>
      <c r="B2508">
        <v>171376</v>
      </c>
      <c r="C2508">
        <v>355040</v>
      </c>
      <c r="D2508">
        <v>0</v>
      </c>
      <c r="E2508">
        <v>33</v>
      </c>
      <c r="H2508">
        <v>0</v>
      </c>
      <c r="I2508">
        <v>635</v>
      </c>
      <c r="J2508">
        <v>40</v>
      </c>
      <c r="K2508">
        <v>84</v>
      </c>
      <c r="L2508">
        <v>0</v>
      </c>
      <c r="M2508">
        <v>46</v>
      </c>
      <c r="N2508">
        <v>50</v>
      </c>
      <c r="O2508">
        <v>303</v>
      </c>
      <c r="P2508">
        <v>2</v>
      </c>
      <c r="Q2508">
        <v>203</v>
      </c>
      <c r="R2508">
        <v>0</v>
      </c>
      <c r="S2508">
        <v>217</v>
      </c>
    </row>
    <row r="2509" spans="1:19" x14ac:dyDescent="0.25">
      <c r="A2509" s="1">
        <v>41710</v>
      </c>
      <c r="B2509">
        <v>163934</v>
      </c>
      <c r="C2509">
        <v>360528</v>
      </c>
      <c r="D2509">
        <v>0</v>
      </c>
      <c r="E2509">
        <v>33</v>
      </c>
      <c r="H2509">
        <v>1</v>
      </c>
      <c r="I2509">
        <v>635</v>
      </c>
      <c r="J2509">
        <v>61</v>
      </c>
      <c r="K2509">
        <v>104</v>
      </c>
      <c r="L2509">
        <v>4</v>
      </c>
      <c r="M2509">
        <v>46</v>
      </c>
      <c r="N2509">
        <v>100</v>
      </c>
      <c r="O2509">
        <v>303</v>
      </c>
      <c r="P2509">
        <v>101</v>
      </c>
      <c r="Q2509">
        <v>110</v>
      </c>
      <c r="R2509">
        <v>106</v>
      </c>
      <c r="S2509">
        <v>153</v>
      </c>
    </row>
    <row r="2510" spans="1:19" x14ac:dyDescent="0.25">
      <c r="A2510" s="1">
        <v>41711</v>
      </c>
      <c r="B2510">
        <v>291165</v>
      </c>
      <c r="C2510">
        <v>345950</v>
      </c>
      <c r="D2510">
        <v>0</v>
      </c>
      <c r="E2510">
        <v>33</v>
      </c>
      <c r="H2510">
        <v>7</v>
      </c>
      <c r="I2510">
        <v>635</v>
      </c>
      <c r="J2510">
        <v>23</v>
      </c>
      <c r="K2510">
        <v>84</v>
      </c>
      <c r="L2510">
        <v>2</v>
      </c>
      <c r="M2510">
        <v>29</v>
      </c>
      <c r="N2510">
        <v>75</v>
      </c>
      <c r="O2510">
        <v>278</v>
      </c>
      <c r="P2510">
        <v>50</v>
      </c>
      <c r="Q2510">
        <v>60</v>
      </c>
      <c r="R2510">
        <v>53</v>
      </c>
      <c r="S2510">
        <v>124</v>
      </c>
    </row>
    <row r="2511" spans="1:19" x14ac:dyDescent="0.25">
      <c r="A2511" s="1">
        <v>41712</v>
      </c>
      <c r="B2511">
        <v>350136</v>
      </c>
      <c r="C2511">
        <v>340701</v>
      </c>
      <c r="D2511">
        <v>0</v>
      </c>
      <c r="E2511">
        <v>33</v>
      </c>
      <c r="H2511">
        <v>177</v>
      </c>
      <c r="I2511">
        <v>709</v>
      </c>
      <c r="J2511">
        <v>123</v>
      </c>
      <c r="K2511">
        <v>121</v>
      </c>
      <c r="L2511">
        <v>11</v>
      </c>
      <c r="M2511">
        <v>31</v>
      </c>
      <c r="N2511">
        <v>0</v>
      </c>
      <c r="O2511">
        <v>278</v>
      </c>
      <c r="P2511">
        <v>0</v>
      </c>
      <c r="Q2511">
        <v>60</v>
      </c>
      <c r="R2511">
        <v>0</v>
      </c>
      <c r="S2511">
        <v>124</v>
      </c>
    </row>
    <row r="2512" spans="1:19" x14ac:dyDescent="0.25">
      <c r="A2512" s="1">
        <v>41715</v>
      </c>
      <c r="B2512">
        <v>223049</v>
      </c>
      <c r="C2512">
        <v>341075</v>
      </c>
      <c r="D2512">
        <v>0</v>
      </c>
      <c r="E2512">
        <v>33</v>
      </c>
      <c r="H2512">
        <v>200</v>
      </c>
      <c r="I2512">
        <v>659</v>
      </c>
      <c r="J2512">
        <v>14</v>
      </c>
      <c r="K2512">
        <v>101</v>
      </c>
      <c r="L2512">
        <v>4</v>
      </c>
      <c r="M2512">
        <v>31</v>
      </c>
      <c r="N2512">
        <v>176</v>
      </c>
      <c r="O2512">
        <v>229</v>
      </c>
      <c r="P2512">
        <v>1</v>
      </c>
      <c r="Q2512">
        <v>60</v>
      </c>
      <c r="R2512">
        <v>204</v>
      </c>
      <c r="S2512">
        <v>122</v>
      </c>
    </row>
    <row r="2513" spans="1:19" x14ac:dyDescent="0.25">
      <c r="A2513" s="1">
        <v>41716</v>
      </c>
      <c r="B2513">
        <v>180796</v>
      </c>
      <c r="C2513">
        <v>336625</v>
      </c>
      <c r="D2513">
        <v>0</v>
      </c>
      <c r="E2513">
        <v>33</v>
      </c>
      <c r="H2513">
        <v>54</v>
      </c>
      <c r="I2513">
        <v>688</v>
      </c>
      <c r="J2513">
        <v>21</v>
      </c>
      <c r="K2513">
        <v>82</v>
      </c>
      <c r="L2513">
        <v>6</v>
      </c>
      <c r="M2513">
        <v>31</v>
      </c>
      <c r="N2513">
        <v>125</v>
      </c>
      <c r="O2513">
        <v>254</v>
      </c>
      <c r="P2513">
        <v>2</v>
      </c>
      <c r="Q2513">
        <v>60</v>
      </c>
      <c r="R2513">
        <v>15</v>
      </c>
      <c r="S2513">
        <v>135</v>
      </c>
    </row>
    <row r="2514" spans="1:19" x14ac:dyDescent="0.25">
      <c r="A2514" s="1">
        <v>41717</v>
      </c>
      <c r="B2514">
        <v>195516</v>
      </c>
      <c r="C2514">
        <v>320491</v>
      </c>
      <c r="D2514">
        <v>0</v>
      </c>
      <c r="E2514">
        <v>33</v>
      </c>
      <c r="H2514">
        <v>0</v>
      </c>
      <c r="I2514">
        <v>487</v>
      </c>
      <c r="J2514">
        <v>80</v>
      </c>
      <c r="K2514">
        <v>89</v>
      </c>
      <c r="L2514">
        <v>12</v>
      </c>
      <c r="M2514">
        <v>41</v>
      </c>
      <c r="N2514">
        <v>0</v>
      </c>
      <c r="O2514">
        <v>176</v>
      </c>
      <c r="P2514">
        <v>3</v>
      </c>
      <c r="Q2514">
        <v>55</v>
      </c>
      <c r="R2514">
        <v>0</v>
      </c>
      <c r="S2514">
        <v>115</v>
      </c>
    </row>
    <row r="2515" spans="1:19" x14ac:dyDescent="0.25">
      <c r="A2515" s="1">
        <v>41718</v>
      </c>
      <c r="B2515">
        <v>126305</v>
      </c>
      <c r="C2515">
        <v>322723</v>
      </c>
      <c r="D2515">
        <v>0</v>
      </c>
      <c r="E2515">
        <v>33</v>
      </c>
      <c r="H2515">
        <v>50</v>
      </c>
      <c r="I2515">
        <v>537</v>
      </c>
      <c r="J2515">
        <v>40</v>
      </c>
      <c r="K2515">
        <v>109</v>
      </c>
      <c r="L2515">
        <v>0</v>
      </c>
      <c r="M2515">
        <v>17</v>
      </c>
      <c r="N2515">
        <v>0</v>
      </c>
      <c r="O2515">
        <v>176</v>
      </c>
      <c r="P2515">
        <v>0</v>
      </c>
      <c r="Q2515">
        <v>55</v>
      </c>
      <c r="R2515">
        <v>0</v>
      </c>
      <c r="S2515">
        <v>115</v>
      </c>
    </row>
    <row r="2516" spans="1:19" x14ac:dyDescent="0.25">
      <c r="A2516" s="1">
        <v>41719</v>
      </c>
      <c r="B2516">
        <v>181202</v>
      </c>
      <c r="C2516">
        <v>328877</v>
      </c>
      <c r="D2516">
        <v>0</v>
      </c>
      <c r="E2516">
        <v>33</v>
      </c>
      <c r="H2516">
        <v>2</v>
      </c>
      <c r="I2516">
        <v>539</v>
      </c>
      <c r="J2516">
        <v>121</v>
      </c>
      <c r="K2516">
        <v>112</v>
      </c>
      <c r="L2516">
        <v>7</v>
      </c>
      <c r="M2516">
        <v>20</v>
      </c>
      <c r="N2516">
        <v>0</v>
      </c>
      <c r="O2516">
        <v>176</v>
      </c>
      <c r="P2516">
        <v>0</v>
      </c>
      <c r="Q2516">
        <v>55</v>
      </c>
      <c r="R2516">
        <v>0</v>
      </c>
      <c r="S2516">
        <v>115</v>
      </c>
    </row>
    <row r="2517" spans="1:19" x14ac:dyDescent="0.25">
      <c r="A2517" s="1">
        <v>41722</v>
      </c>
      <c r="B2517">
        <v>141621</v>
      </c>
      <c r="C2517">
        <v>325613</v>
      </c>
      <c r="D2517">
        <v>0</v>
      </c>
      <c r="E2517">
        <v>33</v>
      </c>
      <c r="H2517">
        <v>2</v>
      </c>
      <c r="I2517">
        <v>541</v>
      </c>
      <c r="J2517">
        <v>212</v>
      </c>
      <c r="K2517">
        <v>137</v>
      </c>
      <c r="L2517">
        <v>9</v>
      </c>
      <c r="M2517">
        <v>19</v>
      </c>
      <c r="N2517">
        <v>50</v>
      </c>
      <c r="O2517">
        <v>151</v>
      </c>
      <c r="P2517">
        <v>0</v>
      </c>
      <c r="Q2517">
        <v>55</v>
      </c>
      <c r="R2517">
        <v>31</v>
      </c>
      <c r="S2517">
        <v>105</v>
      </c>
    </row>
    <row r="2518" spans="1:19" x14ac:dyDescent="0.25">
      <c r="A2518" s="1">
        <v>41723</v>
      </c>
      <c r="B2518">
        <v>155880</v>
      </c>
      <c r="C2518">
        <v>335826</v>
      </c>
      <c r="D2518">
        <v>0</v>
      </c>
      <c r="E2518">
        <v>33</v>
      </c>
      <c r="H2518">
        <v>76</v>
      </c>
      <c r="I2518">
        <v>615</v>
      </c>
      <c r="J2518">
        <v>60</v>
      </c>
      <c r="K2518">
        <v>197</v>
      </c>
      <c r="L2518">
        <v>13</v>
      </c>
      <c r="M2518">
        <v>26</v>
      </c>
      <c r="N2518">
        <v>50</v>
      </c>
      <c r="O2518">
        <v>176</v>
      </c>
      <c r="P2518">
        <v>1</v>
      </c>
      <c r="Q2518">
        <v>56</v>
      </c>
      <c r="R2518">
        <v>10</v>
      </c>
      <c r="S2518">
        <v>98</v>
      </c>
    </row>
    <row r="2519" spans="1:19" x14ac:dyDescent="0.25">
      <c r="A2519" s="1">
        <v>41724</v>
      </c>
      <c r="B2519">
        <v>163423</v>
      </c>
      <c r="C2519">
        <v>333645</v>
      </c>
      <c r="D2519">
        <v>0</v>
      </c>
      <c r="E2519">
        <v>33</v>
      </c>
      <c r="H2519">
        <v>150</v>
      </c>
      <c r="I2519">
        <v>765</v>
      </c>
      <c r="J2519">
        <v>110</v>
      </c>
      <c r="K2519">
        <v>267</v>
      </c>
      <c r="L2519">
        <v>25</v>
      </c>
      <c r="M2519">
        <v>45</v>
      </c>
      <c r="N2519">
        <v>50</v>
      </c>
      <c r="O2519">
        <v>126</v>
      </c>
      <c r="P2519">
        <v>1</v>
      </c>
      <c r="Q2519">
        <v>57</v>
      </c>
      <c r="R2519">
        <v>3</v>
      </c>
      <c r="S2519">
        <v>95</v>
      </c>
    </row>
    <row r="2520" spans="1:19" x14ac:dyDescent="0.25">
      <c r="A2520" s="1">
        <v>41725</v>
      </c>
      <c r="B2520">
        <v>157810</v>
      </c>
      <c r="C2520">
        <v>334314</v>
      </c>
      <c r="D2520">
        <v>0</v>
      </c>
      <c r="E2520">
        <v>33</v>
      </c>
      <c r="H2520">
        <v>0</v>
      </c>
      <c r="I2520">
        <v>765</v>
      </c>
      <c r="J2520">
        <v>161</v>
      </c>
      <c r="K2520">
        <v>278</v>
      </c>
      <c r="L2520">
        <v>31</v>
      </c>
      <c r="M2520">
        <v>46</v>
      </c>
      <c r="N2520">
        <v>50</v>
      </c>
      <c r="O2520">
        <v>76</v>
      </c>
      <c r="P2520">
        <v>70</v>
      </c>
      <c r="Q2520">
        <v>20</v>
      </c>
      <c r="R2520">
        <v>0</v>
      </c>
      <c r="S2520">
        <v>95</v>
      </c>
    </row>
    <row r="2521" spans="1:19" x14ac:dyDescent="0.25">
      <c r="A2521" s="1">
        <v>41726</v>
      </c>
      <c r="B2521">
        <v>142177</v>
      </c>
      <c r="C2521">
        <v>331289</v>
      </c>
      <c r="D2521">
        <v>0</v>
      </c>
      <c r="E2521">
        <v>33</v>
      </c>
      <c r="H2521">
        <v>14</v>
      </c>
      <c r="I2521">
        <v>778</v>
      </c>
      <c r="J2521">
        <v>121</v>
      </c>
      <c r="K2521">
        <v>389</v>
      </c>
      <c r="L2521">
        <v>10</v>
      </c>
      <c r="M2521">
        <v>56</v>
      </c>
      <c r="N2521">
        <v>0</v>
      </c>
      <c r="O2521">
        <v>76</v>
      </c>
      <c r="P2521">
        <v>11</v>
      </c>
      <c r="Q2521">
        <v>31</v>
      </c>
      <c r="R2521">
        <v>7</v>
      </c>
      <c r="S2521">
        <v>99</v>
      </c>
    </row>
    <row r="2522" spans="1:19" x14ac:dyDescent="0.25">
      <c r="A2522" s="1">
        <v>41729</v>
      </c>
      <c r="B2522">
        <v>127835</v>
      </c>
      <c r="C2522">
        <v>345814</v>
      </c>
      <c r="D2522">
        <v>0</v>
      </c>
      <c r="E2522">
        <v>33</v>
      </c>
      <c r="H2522">
        <v>150</v>
      </c>
      <c r="I2522">
        <v>927</v>
      </c>
      <c r="J2522">
        <v>60</v>
      </c>
      <c r="K2522">
        <v>420</v>
      </c>
      <c r="L2522">
        <v>33</v>
      </c>
      <c r="M2522">
        <v>89</v>
      </c>
      <c r="N2522">
        <v>50</v>
      </c>
      <c r="O2522">
        <v>26</v>
      </c>
      <c r="P2522">
        <v>0</v>
      </c>
      <c r="Q2522">
        <v>31</v>
      </c>
      <c r="R2522">
        <v>0</v>
      </c>
      <c r="S2522">
        <v>99</v>
      </c>
    </row>
    <row r="2523" spans="1:19" x14ac:dyDescent="0.25">
      <c r="A2523" s="1">
        <v>41730</v>
      </c>
      <c r="B2523">
        <v>141549</v>
      </c>
      <c r="C2523">
        <v>357046</v>
      </c>
      <c r="D2523">
        <v>0</v>
      </c>
      <c r="E2523">
        <v>33</v>
      </c>
      <c r="H2523">
        <v>450</v>
      </c>
      <c r="I2523">
        <v>1377</v>
      </c>
      <c r="J2523">
        <v>17</v>
      </c>
      <c r="K2523">
        <v>426</v>
      </c>
      <c r="L2523">
        <v>50</v>
      </c>
      <c r="M2523">
        <v>89</v>
      </c>
      <c r="N2523">
        <v>0</v>
      </c>
      <c r="O2523">
        <v>26</v>
      </c>
      <c r="P2523">
        <v>0</v>
      </c>
      <c r="Q2523">
        <v>31</v>
      </c>
      <c r="R2523">
        <v>2</v>
      </c>
      <c r="S2523">
        <v>97</v>
      </c>
    </row>
    <row r="2524" spans="1:19" x14ac:dyDescent="0.25">
      <c r="A2524" s="1">
        <v>41731</v>
      </c>
      <c r="B2524">
        <v>122280</v>
      </c>
      <c r="C2524">
        <v>367480</v>
      </c>
      <c r="D2524">
        <v>0</v>
      </c>
      <c r="E2524">
        <v>33</v>
      </c>
      <c r="H2524">
        <v>0</v>
      </c>
      <c r="I2524">
        <v>1377</v>
      </c>
      <c r="J2524">
        <v>21</v>
      </c>
      <c r="K2524">
        <v>445</v>
      </c>
      <c r="L2524">
        <v>88</v>
      </c>
      <c r="M2524">
        <v>113</v>
      </c>
      <c r="N2524">
        <v>0</v>
      </c>
      <c r="O2524">
        <v>26</v>
      </c>
      <c r="P2524">
        <v>0</v>
      </c>
      <c r="Q2524">
        <v>31</v>
      </c>
      <c r="R2524">
        <v>7</v>
      </c>
      <c r="S2524">
        <v>97</v>
      </c>
    </row>
    <row r="2525" spans="1:19" x14ac:dyDescent="0.25">
      <c r="A2525" s="1">
        <v>41732</v>
      </c>
      <c r="B2525">
        <v>93192</v>
      </c>
      <c r="C2525">
        <v>364917</v>
      </c>
      <c r="D2525">
        <v>0</v>
      </c>
      <c r="E2525">
        <v>33</v>
      </c>
      <c r="H2525">
        <v>152</v>
      </c>
      <c r="I2525">
        <v>1527</v>
      </c>
      <c r="J2525">
        <v>1</v>
      </c>
      <c r="K2525">
        <v>446</v>
      </c>
      <c r="L2525">
        <v>8</v>
      </c>
      <c r="M2525">
        <v>112</v>
      </c>
      <c r="N2525">
        <v>50</v>
      </c>
      <c r="O2525">
        <v>76</v>
      </c>
      <c r="P2525">
        <v>0</v>
      </c>
      <c r="Q2525">
        <v>31</v>
      </c>
      <c r="R2525">
        <v>0</v>
      </c>
      <c r="S2525">
        <v>97</v>
      </c>
    </row>
    <row r="2526" spans="1:19" x14ac:dyDescent="0.25">
      <c r="A2526" s="1">
        <v>41733</v>
      </c>
      <c r="B2526">
        <v>193991</v>
      </c>
      <c r="C2526">
        <v>369061</v>
      </c>
      <c r="D2526">
        <v>0</v>
      </c>
      <c r="E2526">
        <v>33</v>
      </c>
      <c r="H2526">
        <v>12</v>
      </c>
      <c r="I2526">
        <v>1526</v>
      </c>
      <c r="J2526">
        <v>106</v>
      </c>
      <c r="K2526">
        <v>462</v>
      </c>
      <c r="L2526">
        <v>13</v>
      </c>
      <c r="M2526">
        <v>111</v>
      </c>
      <c r="N2526">
        <v>0</v>
      </c>
      <c r="O2526">
        <v>76</v>
      </c>
      <c r="P2526">
        <v>0</v>
      </c>
      <c r="Q2526">
        <v>31</v>
      </c>
      <c r="R2526">
        <v>2</v>
      </c>
      <c r="S2526">
        <v>95</v>
      </c>
    </row>
    <row r="2527" spans="1:19" x14ac:dyDescent="0.25">
      <c r="A2527" s="1">
        <v>41736</v>
      </c>
      <c r="B2527">
        <v>212799</v>
      </c>
      <c r="C2527">
        <v>360426</v>
      </c>
      <c r="D2527">
        <v>0</v>
      </c>
      <c r="E2527">
        <v>33</v>
      </c>
      <c r="H2527">
        <v>0</v>
      </c>
      <c r="I2527">
        <v>1526</v>
      </c>
      <c r="J2527">
        <v>20</v>
      </c>
      <c r="K2527">
        <v>462</v>
      </c>
      <c r="L2527">
        <v>35</v>
      </c>
      <c r="M2527">
        <v>124</v>
      </c>
      <c r="N2527">
        <v>100</v>
      </c>
      <c r="O2527">
        <v>176</v>
      </c>
      <c r="P2527">
        <v>0</v>
      </c>
      <c r="Q2527">
        <v>31</v>
      </c>
      <c r="R2527">
        <v>19</v>
      </c>
      <c r="S2527">
        <v>76</v>
      </c>
    </row>
    <row r="2528" spans="1:19" x14ac:dyDescent="0.25">
      <c r="A2528" s="1">
        <v>41737</v>
      </c>
      <c r="B2528">
        <v>174798</v>
      </c>
      <c r="C2528">
        <v>359952</v>
      </c>
      <c r="D2528">
        <v>0</v>
      </c>
      <c r="E2528">
        <v>33</v>
      </c>
      <c r="H2528">
        <v>355</v>
      </c>
      <c r="I2528">
        <v>1773</v>
      </c>
      <c r="J2528">
        <v>21</v>
      </c>
      <c r="K2528">
        <v>441</v>
      </c>
      <c r="L2528">
        <v>33</v>
      </c>
      <c r="M2528">
        <v>154</v>
      </c>
      <c r="N2528">
        <v>0</v>
      </c>
      <c r="O2528">
        <v>176</v>
      </c>
      <c r="P2528">
        <v>5</v>
      </c>
      <c r="Q2528">
        <v>31</v>
      </c>
      <c r="R2528">
        <v>30</v>
      </c>
      <c r="S2528">
        <v>79</v>
      </c>
    </row>
    <row r="2529" spans="1:19" x14ac:dyDescent="0.25">
      <c r="A2529" s="1">
        <v>41738</v>
      </c>
      <c r="B2529">
        <v>167801</v>
      </c>
      <c r="C2529">
        <v>372190</v>
      </c>
      <c r="D2529">
        <v>0</v>
      </c>
      <c r="E2529">
        <v>33</v>
      </c>
      <c r="H2529">
        <v>40</v>
      </c>
      <c r="I2529">
        <v>1733</v>
      </c>
      <c r="J2529">
        <v>0</v>
      </c>
      <c r="K2529">
        <v>421</v>
      </c>
      <c r="L2529">
        <v>21</v>
      </c>
      <c r="M2529">
        <v>134</v>
      </c>
      <c r="N2529">
        <v>50</v>
      </c>
      <c r="O2529">
        <v>226</v>
      </c>
      <c r="P2529">
        <v>0</v>
      </c>
      <c r="Q2529">
        <v>31</v>
      </c>
      <c r="R2529">
        <v>24</v>
      </c>
      <c r="S2529">
        <v>73</v>
      </c>
    </row>
    <row r="2530" spans="1:19" x14ac:dyDescent="0.25">
      <c r="A2530" s="1">
        <v>41739</v>
      </c>
      <c r="B2530">
        <v>283969</v>
      </c>
      <c r="C2530">
        <v>365557</v>
      </c>
      <c r="D2530">
        <v>0</v>
      </c>
      <c r="E2530">
        <v>33</v>
      </c>
      <c r="H2530">
        <v>0</v>
      </c>
      <c r="I2530">
        <v>1733</v>
      </c>
      <c r="J2530">
        <v>123</v>
      </c>
      <c r="K2530">
        <v>516</v>
      </c>
      <c r="L2530">
        <v>102</v>
      </c>
      <c r="M2530">
        <v>159</v>
      </c>
      <c r="N2530">
        <v>0</v>
      </c>
      <c r="O2530">
        <v>226</v>
      </c>
      <c r="P2530">
        <v>1</v>
      </c>
      <c r="Q2530">
        <v>30</v>
      </c>
      <c r="R2530">
        <v>17</v>
      </c>
      <c r="S2530">
        <v>56</v>
      </c>
    </row>
    <row r="2531" spans="1:19" x14ac:dyDescent="0.25">
      <c r="A2531" s="1">
        <v>41740</v>
      </c>
      <c r="B2531">
        <v>337629</v>
      </c>
      <c r="C2531">
        <v>363464</v>
      </c>
      <c r="D2531">
        <v>0</v>
      </c>
      <c r="E2531">
        <v>33</v>
      </c>
      <c r="H2531">
        <v>75</v>
      </c>
      <c r="I2531">
        <v>1658</v>
      </c>
      <c r="J2531">
        <v>225</v>
      </c>
      <c r="K2531">
        <v>697</v>
      </c>
      <c r="L2531">
        <v>131</v>
      </c>
      <c r="M2531">
        <v>230</v>
      </c>
      <c r="N2531">
        <v>100</v>
      </c>
      <c r="O2531">
        <v>275</v>
      </c>
      <c r="P2531">
        <v>0</v>
      </c>
      <c r="Q2531">
        <v>30</v>
      </c>
      <c r="R2531">
        <v>21</v>
      </c>
      <c r="S2531">
        <v>63</v>
      </c>
    </row>
    <row r="2532" spans="1:19" x14ac:dyDescent="0.25">
      <c r="A2532" s="1">
        <v>41743</v>
      </c>
      <c r="B2532">
        <v>270170</v>
      </c>
      <c r="C2532">
        <v>366866</v>
      </c>
      <c r="D2532">
        <v>66</v>
      </c>
      <c r="E2532">
        <v>33</v>
      </c>
      <c r="H2532">
        <v>197</v>
      </c>
      <c r="I2532">
        <v>1659</v>
      </c>
      <c r="J2532">
        <v>66</v>
      </c>
      <c r="K2532">
        <v>667</v>
      </c>
      <c r="L2532">
        <v>45</v>
      </c>
      <c r="M2532">
        <v>250</v>
      </c>
      <c r="N2532">
        <v>125</v>
      </c>
      <c r="O2532">
        <v>351</v>
      </c>
      <c r="P2532">
        <v>14</v>
      </c>
      <c r="Q2532">
        <v>20</v>
      </c>
      <c r="R2532">
        <v>1</v>
      </c>
      <c r="S2532">
        <v>64</v>
      </c>
    </row>
    <row r="2533" spans="1:19" x14ac:dyDescent="0.25">
      <c r="A2533" s="1">
        <v>41744</v>
      </c>
      <c r="B2533">
        <v>363080</v>
      </c>
      <c r="C2533">
        <v>368887</v>
      </c>
      <c r="D2533">
        <v>0</v>
      </c>
      <c r="E2533">
        <v>33</v>
      </c>
      <c r="H2533">
        <v>51</v>
      </c>
      <c r="I2533">
        <v>1708</v>
      </c>
      <c r="J2533">
        <v>62</v>
      </c>
      <c r="K2533">
        <v>686</v>
      </c>
      <c r="L2533">
        <v>144</v>
      </c>
      <c r="M2533">
        <v>276</v>
      </c>
      <c r="N2533">
        <v>26</v>
      </c>
      <c r="O2533">
        <v>352</v>
      </c>
      <c r="P2533">
        <v>25</v>
      </c>
      <c r="Q2533">
        <v>45</v>
      </c>
      <c r="R2533">
        <v>57</v>
      </c>
      <c r="S2533">
        <v>96</v>
      </c>
    </row>
    <row r="2534" spans="1:19" x14ac:dyDescent="0.25">
      <c r="A2534" s="1">
        <v>41745</v>
      </c>
      <c r="B2534">
        <v>191439</v>
      </c>
      <c r="C2534">
        <v>379251</v>
      </c>
      <c r="D2534">
        <v>0</v>
      </c>
      <c r="E2534">
        <v>33</v>
      </c>
      <c r="H2534">
        <v>4</v>
      </c>
      <c r="I2534">
        <v>1710</v>
      </c>
      <c r="J2534">
        <v>20</v>
      </c>
      <c r="K2534">
        <v>706</v>
      </c>
      <c r="L2534">
        <v>21</v>
      </c>
      <c r="M2534">
        <v>272</v>
      </c>
      <c r="N2534">
        <v>250</v>
      </c>
      <c r="O2534">
        <v>202</v>
      </c>
      <c r="P2534">
        <v>0</v>
      </c>
      <c r="Q2534">
        <v>45</v>
      </c>
      <c r="R2534">
        <v>6</v>
      </c>
      <c r="S2534">
        <v>100</v>
      </c>
    </row>
    <row r="2535" spans="1:19" x14ac:dyDescent="0.25">
      <c r="A2535" s="1">
        <v>41746</v>
      </c>
      <c r="B2535">
        <v>148134</v>
      </c>
      <c r="C2535">
        <v>345814</v>
      </c>
      <c r="D2535">
        <v>0</v>
      </c>
      <c r="E2535">
        <v>33</v>
      </c>
      <c r="H2535">
        <v>150</v>
      </c>
      <c r="I2535">
        <v>879</v>
      </c>
      <c r="J2535">
        <v>0</v>
      </c>
      <c r="K2535">
        <v>426</v>
      </c>
      <c r="L2535">
        <v>82</v>
      </c>
      <c r="M2535">
        <v>187</v>
      </c>
      <c r="N2535">
        <v>200</v>
      </c>
      <c r="O2535">
        <v>175</v>
      </c>
      <c r="P2535">
        <v>0</v>
      </c>
      <c r="Q2535">
        <v>44</v>
      </c>
      <c r="R2535">
        <v>1</v>
      </c>
      <c r="S2535">
        <v>62</v>
      </c>
    </row>
    <row r="2536" spans="1:19" x14ac:dyDescent="0.25">
      <c r="A2536" s="1">
        <v>41750</v>
      </c>
      <c r="B2536">
        <v>112972</v>
      </c>
      <c r="C2536">
        <v>355827</v>
      </c>
      <c r="D2536">
        <v>0</v>
      </c>
      <c r="E2536">
        <v>33</v>
      </c>
      <c r="H2536">
        <v>0</v>
      </c>
      <c r="I2536">
        <v>879</v>
      </c>
      <c r="J2536">
        <v>1</v>
      </c>
      <c r="K2536">
        <v>425</v>
      </c>
      <c r="L2536">
        <v>34</v>
      </c>
      <c r="M2536">
        <v>189</v>
      </c>
      <c r="N2536">
        <v>0</v>
      </c>
      <c r="O2536">
        <v>125</v>
      </c>
      <c r="P2536">
        <v>0</v>
      </c>
      <c r="Q2536">
        <v>44</v>
      </c>
      <c r="R2536">
        <v>17</v>
      </c>
      <c r="S2536">
        <v>79</v>
      </c>
    </row>
    <row r="2537" spans="1:19" x14ac:dyDescent="0.25">
      <c r="A2537" s="1">
        <v>41751</v>
      </c>
      <c r="B2537">
        <v>143102</v>
      </c>
      <c r="C2537">
        <v>362130</v>
      </c>
      <c r="D2537">
        <v>0</v>
      </c>
      <c r="E2537">
        <v>33</v>
      </c>
      <c r="H2537">
        <v>0</v>
      </c>
      <c r="I2537">
        <v>879</v>
      </c>
      <c r="J2537">
        <v>117</v>
      </c>
      <c r="K2537">
        <v>532</v>
      </c>
      <c r="L2537">
        <v>15</v>
      </c>
      <c r="M2537">
        <v>186</v>
      </c>
      <c r="N2537">
        <v>0</v>
      </c>
      <c r="O2537">
        <v>125</v>
      </c>
      <c r="P2537">
        <v>0</v>
      </c>
      <c r="Q2537">
        <v>44</v>
      </c>
      <c r="R2537">
        <v>0</v>
      </c>
      <c r="S2537">
        <v>79</v>
      </c>
    </row>
    <row r="2538" spans="1:19" x14ac:dyDescent="0.25">
      <c r="A2538" s="1">
        <v>41752</v>
      </c>
      <c r="B2538">
        <v>119995</v>
      </c>
      <c r="C2538">
        <v>362649</v>
      </c>
      <c r="D2538">
        <v>0</v>
      </c>
      <c r="E2538">
        <v>33</v>
      </c>
      <c r="H2538">
        <v>0</v>
      </c>
      <c r="I2538">
        <v>879</v>
      </c>
      <c r="J2538">
        <v>15</v>
      </c>
      <c r="K2538">
        <v>547</v>
      </c>
      <c r="L2538">
        <v>15</v>
      </c>
      <c r="M2538">
        <v>200</v>
      </c>
      <c r="N2538">
        <v>50</v>
      </c>
      <c r="O2538">
        <v>125</v>
      </c>
      <c r="P2538">
        <v>0</v>
      </c>
      <c r="Q2538">
        <v>44</v>
      </c>
      <c r="R2538">
        <v>1</v>
      </c>
      <c r="S2538">
        <v>80</v>
      </c>
    </row>
    <row r="2539" spans="1:19" x14ac:dyDescent="0.25">
      <c r="A2539" s="1">
        <v>41753</v>
      </c>
      <c r="B2539">
        <v>160013</v>
      </c>
      <c r="C2539">
        <v>357516</v>
      </c>
      <c r="D2539">
        <v>0</v>
      </c>
      <c r="E2539">
        <v>33</v>
      </c>
      <c r="H2539">
        <v>127</v>
      </c>
      <c r="I2539">
        <v>954</v>
      </c>
      <c r="J2539">
        <v>45</v>
      </c>
      <c r="K2539">
        <v>592</v>
      </c>
      <c r="L2539">
        <v>9</v>
      </c>
      <c r="M2539">
        <v>181</v>
      </c>
      <c r="N2539">
        <v>0</v>
      </c>
      <c r="O2539">
        <v>125</v>
      </c>
      <c r="P2539">
        <v>8</v>
      </c>
      <c r="Q2539">
        <v>44</v>
      </c>
      <c r="R2539">
        <v>15</v>
      </c>
      <c r="S2539">
        <v>85</v>
      </c>
    </row>
    <row r="2540" spans="1:19" x14ac:dyDescent="0.25">
      <c r="A2540" s="1">
        <v>41754</v>
      </c>
      <c r="B2540">
        <v>141060</v>
      </c>
      <c r="C2540">
        <v>358762</v>
      </c>
      <c r="D2540">
        <v>0</v>
      </c>
      <c r="E2540">
        <v>33</v>
      </c>
      <c r="H2540">
        <v>150</v>
      </c>
      <c r="I2540">
        <v>1104</v>
      </c>
      <c r="J2540">
        <v>0</v>
      </c>
      <c r="K2540">
        <v>592</v>
      </c>
      <c r="L2540">
        <v>152</v>
      </c>
      <c r="M2540">
        <v>220</v>
      </c>
      <c r="N2540">
        <v>0</v>
      </c>
      <c r="O2540">
        <v>125</v>
      </c>
      <c r="P2540">
        <v>0</v>
      </c>
      <c r="Q2540">
        <v>44</v>
      </c>
      <c r="R2540">
        <v>1</v>
      </c>
      <c r="S2540">
        <v>86</v>
      </c>
    </row>
    <row r="2541" spans="1:19" x14ac:dyDescent="0.25">
      <c r="A2541" s="1">
        <v>41757</v>
      </c>
      <c r="B2541">
        <v>131141</v>
      </c>
      <c r="C2541">
        <v>358760</v>
      </c>
      <c r="D2541">
        <v>0</v>
      </c>
      <c r="E2541">
        <v>33</v>
      </c>
      <c r="H2541">
        <v>65</v>
      </c>
      <c r="I2541">
        <v>1104</v>
      </c>
      <c r="J2541">
        <v>15</v>
      </c>
      <c r="K2541">
        <v>586</v>
      </c>
      <c r="L2541">
        <v>19</v>
      </c>
      <c r="M2541">
        <v>237</v>
      </c>
      <c r="N2541">
        <v>50</v>
      </c>
      <c r="O2541">
        <v>175</v>
      </c>
      <c r="P2541">
        <v>0</v>
      </c>
      <c r="Q2541">
        <v>44</v>
      </c>
      <c r="R2541">
        <v>1</v>
      </c>
      <c r="S2541">
        <v>87</v>
      </c>
    </row>
    <row r="2542" spans="1:19" x14ac:dyDescent="0.25">
      <c r="A2542" s="1">
        <v>41758</v>
      </c>
      <c r="B2542">
        <v>105589</v>
      </c>
      <c r="C2542">
        <v>365215</v>
      </c>
      <c r="D2542">
        <v>0</v>
      </c>
      <c r="E2542">
        <v>33</v>
      </c>
      <c r="H2542">
        <v>50</v>
      </c>
      <c r="I2542">
        <v>1104</v>
      </c>
      <c r="J2542">
        <v>30</v>
      </c>
      <c r="K2542">
        <v>588</v>
      </c>
      <c r="L2542">
        <v>61</v>
      </c>
      <c r="M2542">
        <v>202</v>
      </c>
      <c r="N2542">
        <v>0</v>
      </c>
      <c r="O2542">
        <v>175</v>
      </c>
      <c r="P2542">
        <v>10</v>
      </c>
      <c r="Q2542">
        <v>36</v>
      </c>
      <c r="R2542">
        <v>1</v>
      </c>
      <c r="S2542">
        <v>88</v>
      </c>
    </row>
    <row r="2543" spans="1:19" x14ac:dyDescent="0.25">
      <c r="A2543" s="1">
        <v>41759</v>
      </c>
      <c r="B2543">
        <v>126797</v>
      </c>
      <c r="C2543">
        <v>365594</v>
      </c>
      <c r="D2543">
        <v>0</v>
      </c>
      <c r="E2543">
        <v>33</v>
      </c>
      <c r="H2543">
        <v>0</v>
      </c>
      <c r="I2543">
        <v>1104</v>
      </c>
      <c r="J2543">
        <v>44</v>
      </c>
      <c r="K2543">
        <v>595</v>
      </c>
      <c r="L2543">
        <v>23</v>
      </c>
      <c r="M2543">
        <v>211</v>
      </c>
      <c r="N2543">
        <v>0</v>
      </c>
      <c r="O2543">
        <v>175</v>
      </c>
      <c r="P2543">
        <v>0</v>
      </c>
      <c r="Q2543">
        <v>36</v>
      </c>
      <c r="R2543">
        <v>7</v>
      </c>
      <c r="S2543">
        <v>87</v>
      </c>
    </row>
    <row r="2544" spans="1:19" x14ac:dyDescent="0.25">
      <c r="A2544" s="1">
        <v>41760</v>
      </c>
      <c r="B2544">
        <v>93052</v>
      </c>
      <c r="C2544">
        <v>372518</v>
      </c>
      <c r="D2544">
        <v>0</v>
      </c>
      <c r="E2544">
        <v>33</v>
      </c>
      <c r="H2544">
        <v>52</v>
      </c>
      <c r="I2544">
        <v>1120</v>
      </c>
      <c r="J2544">
        <v>15</v>
      </c>
      <c r="K2544">
        <v>610</v>
      </c>
      <c r="L2544">
        <v>0</v>
      </c>
      <c r="M2544">
        <v>140</v>
      </c>
      <c r="N2544">
        <v>50</v>
      </c>
      <c r="O2544">
        <v>225</v>
      </c>
      <c r="P2544">
        <v>0</v>
      </c>
      <c r="Q2544">
        <v>36</v>
      </c>
      <c r="R2544">
        <v>0</v>
      </c>
      <c r="S2544">
        <v>87</v>
      </c>
    </row>
    <row r="2545" spans="1:19" x14ac:dyDescent="0.25">
      <c r="A2545" s="1">
        <v>41761</v>
      </c>
      <c r="B2545">
        <v>128015</v>
      </c>
      <c r="C2545">
        <v>384008</v>
      </c>
      <c r="D2545">
        <v>0</v>
      </c>
      <c r="E2545">
        <v>33</v>
      </c>
      <c r="H2545">
        <v>150</v>
      </c>
      <c r="I2545">
        <v>1270</v>
      </c>
      <c r="J2545">
        <v>0</v>
      </c>
      <c r="K2545">
        <v>610</v>
      </c>
      <c r="L2545">
        <v>43</v>
      </c>
      <c r="M2545">
        <v>174</v>
      </c>
      <c r="N2545">
        <v>50</v>
      </c>
      <c r="O2545">
        <v>175</v>
      </c>
      <c r="P2545">
        <v>0</v>
      </c>
      <c r="Q2545">
        <v>36</v>
      </c>
      <c r="R2545">
        <v>2</v>
      </c>
      <c r="S2545">
        <v>89</v>
      </c>
    </row>
    <row r="2546" spans="1:19" x14ac:dyDescent="0.25">
      <c r="A2546" s="1">
        <v>41764</v>
      </c>
      <c r="B2546">
        <v>116593</v>
      </c>
      <c r="C2546">
        <v>392027</v>
      </c>
      <c r="D2546">
        <v>0</v>
      </c>
      <c r="E2546">
        <v>33</v>
      </c>
      <c r="H2546">
        <v>75</v>
      </c>
      <c r="I2546">
        <v>1345</v>
      </c>
      <c r="J2546">
        <v>15</v>
      </c>
      <c r="K2546">
        <v>625</v>
      </c>
      <c r="L2546">
        <v>6</v>
      </c>
      <c r="M2546">
        <v>175</v>
      </c>
      <c r="N2546">
        <v>50</v>
      </c>
      <c r="O2546">
        <v>225</v>
      </c>
      <c r="P2546">
        <v>0</v>
      </c>
      <c r="Q2546">
        <v>36</v>
      </c>
      <c r="R2546">
        <v>2</v>
      </c>
      <c r="S2546">
        <v>89</v>
      </c>
    </row>
    <row r="2547" spans="1:19" x14ac:dyDescent="0.25">
      <c r="A2547" s="1">
        <v>41765</v>
      </c>
      <c r="B2547">
        <v>121068</v>
      </c>
      <c r="C2547">
        <v>391848</v>
      </c>
      <c r="D2547">
        <v>0</v>
      </c>
      <c r="E2547">
        <v>33</v>
      </c>
      <c r="H2547">
        <v>26</v>
      </c>
      <c r="I2547">
        <v>1361</v>
      </c>
      <c r="J2547">
        <v>0</v>
      </c>
      <c r="K2547">
        <v>625</v>
      </c>
      <c r="L2547">
        <v>64</v>
      </c>
      <c r="M2547">
        <v>144</v>
      </c>
      <c r="N2547">
        <v>0</v>
      </c>
      <c r="O2547">
        <v>225</v>
      </c>
      <c r="P2547">
        <v>0</v>
      </c>
      <c r="Q2547">
        <v>36</v>
      </c>
      <c r="R2547">
        <v>8</v>
      </c>
      <c r="S2547">
        <v>87</v>
      </c>
    </row>
    <row r="2548" spans="1:19" x14ac:dyDescent="0.25">
      <c r="A2548" s="1">
        <v>41766</v>
      </c>
      <c r="B2548">
        <v>148710</v>
      </c>
      <c r="C2548">
        <v>396391</v>
      </c>
      <c r="D2548">
        <v>0</v>
      </c>
      <c r="E2548">
        <v>33</v>
      </c>
      <c r="H2548">
        <v>51</v>
      </c>
      <c r="I2548">
        <v>1382</v>
      </c>
      <c r="J2548">
        <v>30</v>
      </c>
      <c r="K2548">
        <v>595</v>
      </c>
      <c r="L2548">
        <v>17</v>
      </c>
      <c r="M2548">
        <v>144</v>
      </c>
      <c r="N2548">
        <v>50</v>
      </c>
      <c r="O2548">
        <v>275</v>
      </c>
      <c r="P2548">
        <v>0</v>
      </c>
      <c r="Q2548">
        <v>36</v>
      </c>
      <c r="R2548">
        <v>1</v>
      </c>
      <c r="S2548">
        <v>85</v>
      </c>
    </row>
    <row r="2549" spans="1:19" x14ac:dyDescent="0.25">
      <c r="A2549" s="1">
        <v>41767</v>
      </c>
      <c r="B2549">
        <v>150617</v>
      </c>
      <c r="C2549">
        <v>397811</v>
      </c>
      <c r="D2549">
        <v>0</v>
      </c>
      <c r="E2549">
        <v>33</v>
      </c>
      <c r="H2549">
        <v>406</v>
      </c>
      <c r="I2549">
        <v>1772</v>
      </c>
      <c r="J2549">
        <v>60</v>
      </c>
      <c r="K2549">
        <v>595</v>
      </c>
      <c r="L2549">
        <v>13</v>
      </c>
      <c r="M2549">
        <v>35</v>
      </c>
      <c r="N2549">
        <v>0</v>
      </c>
      <c r="O2549">
        <v>275</v>
      </c>
      <c r="P2549">
        <v>4</v>
      </c>
      <c r="Q2549">
        <v>36</v>
      </c>
      <c r="R2549">
        <v>0</v>
      </c>
      <c r="S2549">
        <v>85</v>
      </c>
    </row>
    <row r="2550" spans="1:19" x14ac:dyDescent="0.25">
      <c r="A2550" s="1">
        <v>41768</v>
      </c>
      <c r="B2550">
        <v>136213</v>
      </c>
      <c r="C2550">
        <v>403075</v>
      </c>
      <c r="D2550">
        <v>0</v>
      </c>
      <c r="E2550">
        <v>33</v>
      </c>
      <c r="H2550">
        <v>225</v>
      </c>
      <c r="I2550">
        <v>1997</v>
      </c>
      <c r="J2550">
        <v>0</v>
      </c>
      <c r="K2550">
        <v>595</v>
      </c>
      <c r="L2550">
        <v>25</v>
      </c>
      <c r="M2550">
        <v>51</v>
      </c>
      <c r="N2550">
        <v>0</v>
      </c>
      <c r="O2550">
        <v>275</v>
      </c>
      <c r="P2550">
        <v>0</v>
      </c>
      <c r="Q2550">
        <v>36</v>
      </c>
      <c r="R2550">
        <v>16</v>
      </c>
      <c r="S2550">
        <v>78</v>
      </c>
    </row>
    <row r="2551" spans="1:19" x14ac:dyDescent="0.25">
      <c r="A2551" s="1">
        <v>41771</v>
      </c>
      <c r="B2551">
        <v>145071</v>
      </c>
      <c r="C2551">
        <v>418500</v>
      </c>
      <c r="D2551">
        <v>0</v>
      </c>
      <c r="E2551">
        <v>33</v>
      </c>
      <c r="H2551">
        <v>215</v>
      </c>
      <c r="I2551">
        <v>2147</v>
      </c>
      <c r="J2551">
        <v>47</v>
      </c>
      <c r="K2551">
        <v>642</v>
      </c>
      <c r="L2551">
        <v>49</v>
      </c>
      <c r="M2551">
        <v>85</v>
      </c>
      <c r="N2551">
        <v>0</v>
      </c>
      <c r="O2551">
        <v>275</v>
      </c>
      <c r="P2551">
        <v>2</v>
      </c>
      <c r="Q2551">
        <v>32</v>
      </c>
      <c r="R2551">
        <v>16</v>
      </c>
      <c r="S2551">
        <v>65</v>
      </c>
    </row>
    <row r="2552" spans="1:19" x14ac:dyDescent="0.25">
      <c r="A2552" s="1">
        <v>41772</v>
      </c>
      <c r="B2552">
        <v>106902</v>
      </c>
      <c r="C2552">
        <v>419669</v>
      </c>
      <c r="D2552">
        <v>0</v>
      </c>
      <c r="E2552">
        <v>33</v>
      </c>
      <c r="H2552">
        <v>100</v>
      </c>
      <c r="I2552">
        <v>2247</v>
      </c>
      <c r="J2552">
        <v>17</v>
      </c>
      <c r="K2552">
        <v>657</v>
      </c>
      <c r="L2552">
        <v>38</v>
      </c>
      <c r="M2552">
        <v>87</v>
      </c>
      <c r="N2552">
        <v>26</v>
      </c>
      <c r="O2552">
        <v>251</v>
      </c>
      <c r="P2552">
        <v>0</v>
      </c>
      <c r="Q2552">
        <v>32</v>
      </c>
      <c r="R2552">
        <v>0</v>
      </c>
      <c r="S2552">
        <v>65</v>
      </c>
    </row>
    <row r="2553" spans="1:19" x14ac:dyDescent="0.25">
      <c r="A2553" s="1">
        <v>41773</v>
      </c>
      <c r="B2553">
        <v>166524</v>
      </c>
      <c r="C2553">
        <v>421603</v>
      </c>
      <c r="D2553">
        <v>0</v>
      </c>
      <c r="E2553">
        <v>33</v>
      </c>
      <c r="H2553">
        <v>377</v>
      </c>
      <c r="I2553">
        <v>2097</v>
      </c>
      <c r="J2553">
        <v>32</v>
      </c>
      <c r="K2553">
        <v>627</v>
      </c>
      <c r="L2553">
        <v>12</v>
      </c>
      <c r="M2553">
        <v>92</v>
      </c>
      <c r="N2553">
        <v>75</v>
      </c>
      <c r="O2553">
        <v>276</v>
      </c>
      <c r="P2553">
        <v>0</v>
      </c>
      <c r="Q2553">
        <v>32</v>
      </c>
      <c r="R2553">
        <v>2</v>
      </c>
      <c r="S2553">
        <v>67</v>
      </c>
    </row>
    <row r="2554" spans="1:19" x14ac:dyDescent="0.25">
      <c r="A2554" s="1">
        <v>41774</v>
      </c>
      <c r="B2554">
        <v>288011</v>
      </c>
      <c r="C2554">
        <v>415673</v>
      </c>
      <c r="D2554">
        <v>0</v>
      </c>
      <c r="E2554">
        <v>33</v>
      </c>
      <c r="H2554">
        <v>450</v>
      </c>
      <c r="I2554">
        <v>2297</v>
      </c>
      <c r="J2554">
        <v>15</v>
      </c>
      <c r="K2554">
        <v>612</v>
      </c>
      <c r="L2554">
        <v>77</v>
      </c>
      <c r="M2554">
        <v>77</v>
      </c>
      <c r="N2554">
        <v>0</v>
      </c>
      <c r="O2554">
        <v>276</v>
      </c>
      <c r="P2554">
        <v>0</v>
      </c>
      <c r="Q2554">
        <v>32</v>
      </c>
      <c r="R2554">
        <v>0</v>
      </c>
      <c r="S2554">
        <v>67</v>
      </c>
    </row>
    <row r="2555" spans="1:19" x14ac:dyDescent="0.25">
      <c r="A2555" s="1">
        <v>41775</v>
      </c>
      <c r="B2555">
        <v>180370</v>
      </c>
      <c r="C2555">
        <v>416274</v>
      </c>
      <c r="D2555">
        <v>0</v>
      </c>
      <c r="E2555">
        <v>33</v>
      </c>
      <c r="H2555">
        <v>175</v>
      </c>
      <c r="I2555">
        <v>2347</v>
      </c>
      <c r="J2555">
        <v>30</v>
      </c>
      <c r="K2555">
        <v>642</v>
      </c>
      <c r="L2555">
        <v>32</v>
      </c>
      <c r="M2555">
        <v>86</v>
      </c>
      <c r="N2555">
        <v>125</v>
      </c>
      <c r="O2555">
        <v>301</v>
      </c>
      <c r="P2555">
        <v>25</v>
      </c>
      <c r="Q2555">
        <v>14</v>
      </c>
      <c r="R2555">
        <v>61</v>
      </c>
      <c r="S2555">
        <v>60</v>
      </c>
    </row>
    <row r="2556" spans="1:19" x14ac:dyDescent="0.25">
      <c r="A2556" s="1">
        <v>41778</v>
      </c>
      <c r="B2556">
        <v>150975</v>
      </c>
      <c r="C2556">
        <v>420554</v>
      </c>
      <c r="D2556">
        <v>0</v>
      </c>
      <c r="E2556">
        <v>33</v>
      </c>
      <c r="H2556">
        <v>300</v>
      </c>
      <c r="I2556">
        <v>2597</v>
      </c>
      <c r="J2556">
        <v>63</v>
      </c>
      <c r="K2556">
        <v>694</v>
      </c>
      <c r="L2556">
        <v>83</v>
      </c>
      <c r="M2556">
        <v>118</v>
      </c>
      <c r="N2556">
        <v>75</v>
      </c>
      <c r="O2556">
        <v>326</v>
      </c>
      <c r="P2556">
        <v>0</v>
      </c>
      <c r="Q2556">
        <v>14</v>
      </c>
      <c r="R2556">
        <v>0</v>
      </c>
      <c r="S2556">
        <v>60</v>
      </c>
    </row>
    <row r="2557" spans="1:19" x14ac:dyDescent="0.25">
      <c r="A2557" s="1">
        <v>41779</v>
      </c>
      <c r="B2557">
        <v>262235</v>
      </c>
      <c r="C2557">
        <v>425151</v>
      </c>
      <c r="D2557">
        <v>0</v>
      </c>
      <c r="E2557">
        <v>33</v>
      </c>
      <c r="H2557">
        <v>652</v>
      </c>
      <c r="I2557">
        <v>2449</v>
      </c>
      <c r="J2557">
        <v>75</v>
      </c>
      <c r="K2557">
        <v>619</v>
      </c>
      <c r="L2557">
        <v>77</v>
      </c>
      <c r="M2557">
        <v>96</v>
      </c>
      <c r="N2557">
        <v>25</v>
      </c>
      <c r="O2557">
        <v>301</v>
      </c>
      <c r="P2557">
        <v>100</v>
      </c>
      <c r="Q2557">
        <v>114</v>
      </c>
      <c r="R2557">
        <v>0</v>
      </c>
      <c r="S2557">
        <v>60</v>
      </c>
    </row>
    <row r="2558" spans="1:19" x14ac:dyDescent="0.25">
      <c r="A2558" s="1">
        <v>41780</v>
      </c>
      <c r="B2558">
        <v>158879</v>
      </c>
      <c r="C2558">
        <v>437485</v>
      </c>
      <c r="D2558">
        <v>0</v>
      </c>
      <c r="E2558">
        <v>33</v>
      </c>
      <c r="H2558">
        <v>54</v>
      </c>
      <c r="I2558">
        <v>2503</v>
      </c>
      <c r="J2558">
        <v>0</v>
      </c>
      <c r="K2558">
        <v>619</v>
      </c>
      <c r="L2558">
        <v>111</v>
      </c>
      <c r="M2558">
        <v>152</v>
      </c>
      <c r="N2558">
        <v>0</v>
      </c>
      <c r="O2558">
        <v>301</v>
      </c>
      <c r="P2558">
        <v>0</v>
      </c>
      <c r="Q2558">
        <v>114</v>
      </c>
      <c r="R2558">
        <v>59</v>
      </c>
      <c r="S2558">
        <v>110</v>
      </c>
    </row>
    <row r="2559" spans="1:19" x14ac:dyDescent="0.25">
      <c r="A2559" s="1">
        <v>41781</v>
      </c>
      <c r="B2559">
        <v>123400</v>
      </c>
      <c r="C2559">
        <v>400682</v>
      </c>
      <c r="D2559">
        <v>0</v>
      </c>
      <c r="E2559">
        <v>33</v>
      </c>
      <c r="H2559">
        <v>26</v>
      </c>
      <c r="I2559">
        <v>978</v>
      </c>
      <c r="J2559">
        <v>30</v>
      </c>
      <c r="K2559">
        <v>139</v>
      </c>
      <c r="L2559">
        <v>50</v>
      </c>
      <c r="M2559">
        <v>123</v>
      </c>
      <c r="N2559">
        <v>25</v>
      </c>
      <c r="O2559">
        <v>275</v>
      </c>
      <c r="P2559">
        <v>0</v>
      </c>
      <c r="Q2559">
        <v>106</v>
      </c>
      <c r="R2559">
        <v>0</v>
      </c>
      <c r="S2559">
        <v>91</v>
      </c>
    </row>
    <row r="2560" spans="1:19" x14ac:dyDescent="0.25">
      <c r="A2560" s="1">
        <v>41782</v>
      </c>
      <c r="B2560">
        <v>83104</v>
      </c>
      <c r="C2560">
        <v>409166</v>
      </c>
      <c r="D2560">
        <v>0</v>
      </c>
      <c r="E2560">
        <v>33</v>
      </c>
      <c r="H2560">
        <v>0</v>
      </c>
      <c r="I2560">
        <v>978</v>
      </c>
      <c r="J2560">
        <v>46</v>
      </c>
      <c r="K2560">
        <v>185</v>
      </c>
      <c r="L2560">
        <v>73</v>
      </c>
      <c r="M2560">
        <v>181</v>
      </c>
      <c r="N2560">
        <v>60</v>
      </c>
      <c r="O2560">
        <v>279</v>
      </c>
      <c r="P2560">
        <v>0</v>
      </c>
      <c r="Q2560">
        <v>106</v>
      </c>
      <c r="R2560">
        <v>60</v>
      </c>
      <c r="S2560">
        <v>78</v>
      </c>
    </row>
    <row r="2561" spans="1:19" x14ac:dyDescent="0.25">
      <c r="A2561" s="1">
        <v>41786</v>
      </c>
      <c r="B2561">
        <v>129406</v>
      </c>
      <c r="C2561">
        <v>420366</v>
      </c>
      <c r="D2561">
        <v>0</v>
      </c>
      <c r="E2561">
        <v>33</v>
      </c>
      <c r="H2561">
        <v>102</v>
      </c>
      <c r="I2561">
        <v>877</v>
      </c>
      <c r="J2561">
        <v>30</v>
      </c>
      <c r="K2561">
        <v>214</v>
      </c>
      <c r="L2561">
        <v>20</v>
      </c>
      <c r="M2561">
        <v>188</v>
      </c>
      <c r="N2561">
        <v>0</v>
      </c>
      <c r="O2561">
        <v>279</v>
      </c>
      <c r="P2561">
        <v>60</v>
      </c>
      <c r="Q2561">
        <v>56</v>
      </c>
      <c r="R2561">
        <v>2</v>
      </c>
      <c r="S2561">
        <v>77</v>
      </c>
    </row>
    <row r="2562" spans="1:19" x14ac:dyDescent="0.25">
      <c r="A2562" s="1">
        <v>41787</v>
      </c>
      <c r="B2562">
        <v>134676</v>
      </c>
      <c r="C2562">
        <v>426195</v>
      </c>
      <c r="D2562">
        <v>0</v>
      </c>
      <c r="E2562">
        <v>33</v>
      </c>
      <c r="H2562">
        <v>52</v>
      </c>
      <c r="I2562">
        <v>877</v>
      </c>
      <c r="J2562">
        <v>45</v>
      </c>
      <c r="K2562">
        <v>227</v>
      </c>
      <c r="L2562">
        <v>8</v>
      </c>
      <c r="M2562">
        <v>189</v>
      </c>
      <c r="N2562">
        <v>75</v>
      </c>
      <c r="O2562">
        <v>204</v>
      </c>
      <c r="P2562">
        <v>12</v>
      </c>
      <c r="Q2562">
        <v>58</v>
      </c>
      <c r="R2562">
        <v>4</v>
      </c>
      <c r="S2562">
        <v>78</v>
      </c>
    </row>
    <row r="2563" spans="1:19" x14ac:dyDescent="0.25">
      <c r="A2563" s="1">
        <v>41788</v>
      </c>
      <c r="B2563">
        <v>107270</v>
      </c>
      <c r="C2563">
        <v>436642</v>
      </c>
      <c r="D2563">
        <v>0</v>
      </c>
      <c r="E2563">
        <v>33</v>
      </c>
      <c r="H2563">
        <v>5</v>
      </c>
      <c r="I2563">
        <v>880</v>
      </c>
      <c r="J2563">
        <v>0</v>
      </c>
      <c r="K2563">
        <v>227</v>
      </c>
      <c r="L2563">
        <v>20</v>
      </c>
      <c r="M2563">
        <v>70</v>
      </c>
      <c r="N2563">
        <v>25</v>
      </c>
      <c r="O2563">
        <v>186</v>
      </c>
      <c r="P2563">
        <v>100</v>
      </c>
      <c r="Q2563">
        <v>158</v>
      </c>
      <c r="R2563">
        <v>2</v>
      </c>
      <c r="S2563">
        <v>78</v>
      </c>
    </row>
    <row r="2564" spans="1:19" x14ac:dyDescent="0.25">
      <c r="A2564" s="1">
        <v>41789</v>
      </c>
      <c r="B2564">
        <v>91766</v>
      </c>
      <c r="C2564">
        <v>439160</v>
      </c>
      <c r="D2564">
        <v>0</v>
      </c>
      <c r="E2564">
        <v>33</v>
      </c>
      <c r="H2564">
        <v>122</v>
      </c>
      <c r="I2564">
        <v>780</v>
      </c>
      <c r="J2564">
        <v>0</v>
      </c>
      <c r="K2564">
        <v>227</v>
      </c>
      <c r="L2564">
        <v>45</v>
      </c>
      <c r="M2564">
        <v>90</v>
      </c>
      <c r="N2564">
        <v>0</v>
      </c>
      <c r="O2564">
        <v>186</v>
      </c>
      <c r="P2564">
        <v>78</v>
      </c>
      <c r="Q2564">
        <v>186</v>
      </c>
      <c r="R2564">
        <v>1</v>
      </c>
      <c r="S2564">
        <v>78</v>
      </c>
    </row>
    <row r="2565" spans="1:19" x14ac:dyDescent="0.25">
      <c r="A2565" s="1">
        <v>41792</v>
      </c>
      <c r="B2565">
        <v>111640</v>
      </c>
      <c r="C2565">
        <v>444979</v>
      </c>
      <c r="D2565">
        <v>0</v>
      </c>
      <c r="E2565">
        <v>33</v>
      </c>
      <c r="H2565">
        <v>1</v>
      </c>
      <c r="I2565">
        <v>780</v>
      </c>
      <c r="J2565">
        <v>20</v>
      </c>
      <c r="K2565">
        <v>247</v>
      </c>
      <c r="L2565">
        <v>72</v>
      </c>
      <c r="M2565">
        <v>119</v>
      </c>
      <c r="N2565">
        <v>0</v>
      </c>
      <c r="O2565">
        <v>186</v>
      </c>
      <c r="P2565">
        <v>14</v>
      </c>
      <c r="Q2565">
        <v>199</v>
      </c>
      <c r="R2565">
        <v>2</v>
      </c>
      <c r="S2565">
        <v>77</v>
      </c>
    </row>
    <row r="2566" spans="1:19" x14ac:dyDescent="0.25">
      <c r="A2566" s="1">
        <v>41793</v>
      </c>
      <c r="B2566">
        <v>116339</v>
      </c>
      <c r="C2566">
        <v>448926</v>
      </c>
      <c r="D2566">
        <v>0</v>
      </c>
      <c r="E2566">
        <v>33</v>
      </c>
      <c r="H2566">
        <v>250</v>
      </c>
      <c r="I2566">
        <v>1030</v>
      </c>
      <c r="J2566">
        <v>10</v>
      </c>
      <c r="K2566">
        <v>257</v>
      </c>
      <c r="L2566">
        <v>54</v>
      </c>
      <c r="M2566">
        <v>132</v>
      </c>
      <c r="N2566">
        <v>0</v>
      </c>
      <c r="O2566">
        <v>186</v>
      </c>
      <c r="P2566">
        <v>0</v>
      </c>
      <c r="Q2566">
        <v>199</v>
      </c>
      <c r="R2566">
        <v>0</v>
      </c>
      <c r="S2566">
        <v>77</v>
      </c>
    </row>
    <row r="2567" spans="1:19" x14ac:dyDescent="0.25">
      <c r="A2567" s="1">
        <v>41794</v>
      </c>
      <c r="B2567">
        <v>128865</v>
      </c>
      <c r="C2567">
        <v>453528</v>
      </c>
      <c r="D2567">
        <v>0</v>
      </c>
      <c r="E2567">
        <v>33</v>
      </c>
      <c r="H2567">
        <v>103</v>
      </c>
      <c r="I2567">
        <v>930</v>
      </c>
      <c r="J2567">
        <v>0</v>
      </c>
      <c r="K2567">
        <v>257</v>
      </c>
      <c r="L2567">
        <v>63</v>
      </c>
      <c r="M2567">
        <v>149</v>
      </c>
      <c r="N2567">
        <v>50</v>
      </c>
      <c r="O2567">
        <v>236</v>
      </c>
      <c r="P2567">
        <v>0</v>
      </c>
      <c r="Q2567">
        <v>199</v>
      </c>
      <c r="R2567">
        <v>80</v>
      </c>
      <c r="S2567">
        <v>157</v>
      </c>
    </row>
    <row r="2568" spans="1:19" x14ac:dyDescent="0.25">
      <c r="A2568" s="1">
        <v>41795</v>
      </c>
      <c r="B2568">
        <v>221020</v>
      </c>
      <c r="C2568">
        <v>469756</v>
      </c>
      <c r="D2568">
        <v>0</v>
      </c>
      <c r="E2568">
        <v>33</v>
      </c>
      <c r="H2568">
        <v>22</v>
      </c>
      <c r="I2568">
        <v>930</v>
      </c>
      <c r="J2568">
        <v>0</v>
      </c>
      <c r="K2568">
        <v>257</v>
      </c>
      <c r="L2568">
        <v>88</v>
      </c>
      <c r="M2568">
        <v>149</v>
      </c>
      <c r="N2568">
        <v>0</v>
      </c>
      <c r="O2568">
        <v>236</v>
      </c>
      <c r="P2568">
        <v>0</v>
      </c>
      <c r="Q2568">
        <v>199</v>
      </c>
      <c r="R2568">
        <v>0</v>
      </c>
      <c r="S2568">
        <v>157</v>
      </c>
    </row>
    <row r="2569" spans="1:19" x14ac:dyDescent="0.25">
      <c r="A2569" s="1">
        <v>41796</v>
      </c>
      <c r="B2569">
        <v>259351</v>
      </c>
      <c r="C2569">
        <v>463231</v>
      </c>
      <c r="D2569">
        <v>0</v>
      </c>
      <c r="E2569">
        <v>33</v>
      </c>
      <c r="H2569">
        <v>52</v>
      </c>
      <c r="I2569">
        <v>880</v>
      </c>
      <c r="J2569">
        <v>15</v>
      </c>
      <c r="K2569">
        <v>272</v>
      </c>
      <c r="L2569">
        <v>63</v>
      </c>
      <c r="M2569">
        <v>140</v>
      </c>
      <c r="N2569">
        <v>0</v>
      </c>
      <c r="O2569">
        <v>236</v>
      </c>
      <c r="P2569">
        <v>0</v>
      </c>
      <c r="Q2569">
        <v>199</v>
      </c>
      <c r="R2569">
        <v>14</v>
      </c>
      <c r="S2569">
        <v>168</v>
      </c>
    </row>
    <row r="2570" spans="1:19" x14ac:dyDescent="0.25">
      <c r="A2570" s="1">
        <v>41799</v>
      </c>
      <c r="B2570">
        <v>160532</v>
      </c>
      <c r="C2570">
        <v>453014</v>
      </c>
      <c r="D2570">
        <v>0</v>
      </c>
      <c r="E2570">
        <v>33</v>
      </c>
      <c r="H2570">
        <v>17</v>
      </c>
      <c r="I2570">
        <v>880</v>
      </c>
      <c r="J2570">
        <v>10</v>
      </c>
      <c r="K2570">
        <v>282</v>
      </c>
      <c r="L2570">
        <v>93</v>
      </c>
      <c r="M2570">
        <v>165</v>
      </c>
      <c r="N2570">
        <v>0</v>
      </c>
      <c r="O2570">
        <v>236</v>
      </c>
      <c r="P2570">
        <v>54</v>
      </c>
      <c r="Q2570">
        <v>151</v>
      </c>
      <c r="R2570">
        <v>5</v>
      </c>
      <c r="S2570">
        <v>167</v>
      </c>
    </row>
    <row r="2571" spans="1:19" x14ac:dyDescent="0.25">
      <c r="A2571" s="1">
        <v>41800</v>
      </c>
      <c r="B2571">
        <v>147048</v>
      </c>
      <c r="C2571">
        <v>457503</v>
      </c>
      <c r="D2571">
        <v>0</v>
      </c>
      <c r="E2571">
        <v>33</v>
      </c>
      <c r="H2571">
        <v>0</v>
      </c>
      <c r="I2571">
        <v>880</v>
      </c>
      <c r="J2571">
        <v>0</v>
      </c>
      <c r="K2571">
        <v>282</v>
      </c>
      <c r="L2571">
        <v>50</v>
      </c>
      <c r="M2571">
        <v>191</v>
      </c>
      <c r="N2571">
        <v>200</v>
      </c>
      <c r="O2571">
        <v>436</v>
      </c>
      <c r="P2571">
        <v>0</v>
      </c>
      <c r="Q2571">
        <v>151</v>
      </c>
      <c r="R2571">
        <v>50</v>
      </c>
      <c r="S2571">
        <v>167</v>
      </c>
    </row>
    <row r="2572" spans="1:19" x14ac:dyDescent="0.25">
      <c r="A2572" s="1">
        <v>41801</v>
      </c>
      <c r="B2572">
        <v>178491</v>
      </c>
      <c r="C2572">
        <v>459622</v>
      </c>
      <c r="D2572">
        <v>0</v>
      </c>
      <c r="E2572">
        <v>33</v>
      </c>
      <c r="H2572">
        <v>4</v>
      </c>
      <c r="I2572">
        <v>880</v>
      </c>
      <c r="J2572">
        <v>60</v>
      </c>
      <c r="K2572">
        <v>313</v>
      </c>
      <c r="L2572">
        <v>49</v>
      </c>
      <c r="M2572">
        <v>210</v>
      </c>
      <c r="N2572">
        <v>0</v>
      </c>
      <c r="O2572">
        <v>436</v>
      </c>
      <c r="P2572">
        <v>0</v>
      </c>
      <c r="Q2572">
        <v>151</v>
      </c>
      <c r="R2572">
        <v>2</v>
      </c>
      <c r="S2572">
        <v>167</v>
      </c>
    </row>
    <row r="2573" spans="1:19" x14ac:dyDescent="0.25">
      <c r="A2573" s="1">
        <v>41802</v>
      </c>
      <c r="B2573">
        <v>282451</v>
      </c>
      <c r="C2573">
        <v>467151</v>
      </c>
      <c r="D2573">
        <v>0</v>
      </c>
      <c r="E2573">
        <v>33</v>
      </c>
      <c r="H2573">
        <v>125</v>
      </c>
      <c r="I2573">
        <v>779</v>
      </c>
      <c r="J2573">
        <v>92</v>
      </c>
      <c r="K2573">
        <v>404</v>
      </c>
      <c r="L2573">
        <v>60</v>
      </c>
      <c r="M2573">
        <v>150</v>
      </c>
      <c r="N2573">
        <v>0</v>
      </c>
      <c r="O2573">
        <v>436</v>
      </c>
      <c r="P2573">
        <v>75</v>
      </c>
      <c r="Q2573">
        <v>76</v>
      </c>
      <c r="R2573">
        <v>93</v>
      </c>
      <c r="S2573">
        <v>224</v>
      </c>
    </row>
    <row r="2574" spans="1:19" x14ac:dyDescent="0.25">
      <c r="A2574" s="1">
        <v>41803</v>
      </c>
      <c r="B2574">
        <v>222766</v>
      </c>
      <c r="C2574">
        <v>462796</v>
      </c>
      <c r="D2574">
        <v>0</v>
      </c>
      <c r="E2574">
        <v>33</v>
      </c>
      <c r="H2574">
        <v>10</v>
      </c>
      <c r="I2574">
        <v>779</v>
      </c>
      <c r="J2574">
        <v>45</v>
      </c>
      <c r="K2574">
        <v>449</v>
      </c>
      <c r="L2574">
        <v>48</v>
      </c>
      <c r="M2574">
        <v>147</v>
      </c>
      <c r="N2574">
        <v>50</v>
      </c>
      <c r="O2574">
        <v>436</v>
      </c>
      <c r="P2574">
        <v>0</v>
      </c>
      <c r="Q2574">
        <v>76</v>
      </c>
      <c r="R2574">
        <v>55</v>
      </c>
      <c r="S2574">
        <v>199</v>
      </c>
    </row>
    <row r="2575" spans="1:19" x14ac:dyDescent="0.25">
      <c r="A2575" s="1">
        <v>41806</v>
      </c>
      <c r="B2575">
        <v>184092</v>
      </c>
      <c r="C2575">
        <v>461734</v>
      </c>
      <c r="D2575">
        <v>0</v>
      </c>
      <c r="E2575">
        <v>33</v>
      </c>
      <c r="H2575">
        <v>53</v>
      </c>
      <c r="I2575">
        <v>778</v>
      </c>
      <c r="J2575">
        <v>74</v>
      </c>
      <c r="K2575">
        <v>508</v>
      </c>
      <c r="L2575">
        <v>38</v>
      </c>
      <c r="M2575">
        <v>147</v>
      </c>
      <c r="N2575">
        <v>50</v>
      </c>
      <c r="O2575">
        <v>429</v>
      </c>
      <c r="P2575">
        <v>95</v>
      </c>
      <c r="Q2575">
        <v>51</v>
      </c>
      <c r="R2575">
        <v>40</v>
      </c>
      <c r="S2575">
        <v>193</v>
      </c>
    </row>
    <row r="2576" spans="1:19" x14ac:dyDescent="0.25">
      <c r="A2576" s="1">
        <v>41807</v>
      </c>
      <c r="B2576">
        <v>243545</v>
      </c>
      <c r="C2576">
        <v>456312</v>
      </c>
      <c r="D2576">
        <v>0</v>
      </c>
      <c r="E2576">
        <v>33</v>
      </c>
      <c r="H2576">
        <v>116</v>
      </c>
      <c r="I2576">
        <v>684</v>
      </c>
      <c r="J2576">
        <v>69</v>
      </c>
      <c r="K2576">
        <v>471</v>
      </c>
      <c r="L2576">
        <v>89</v>
      </c>
      <c r="M2576">
        <v>157</v>
      </c>
      <c r="N2576">
        <v>0</v>
      </c>
      <c r="O2576">
        <v>429</v>
      </c>
      <c r="P2576">
        <v>1</v>
      </c>
      <c r="Q2576">
        <v>52</v>
      </c>
      <c r="R2576">
        <v>31</v>
      </c>
      <c r="S2576">
        <v>192</v>
      </c>
    </row>
    <row r="2577" spans="1:19" x14ac:dyDescent="0.25">
      <c r="A2577" s="1">
        <v>41808</v>
      </c>
      <c r="B2577">
        <v>203683</v>
      </c>
      <c r="C2577">
        <v>468196</v>
      </c>
      <c r="D2577">
        <v>0</v>
      </c>
      <c r="E2577">
        <v>33</v>
      </c>
      <c r="H2577">
        <v>106</v>
      </c>
      <c r="I2577">
        <v>584</v>
      </c>
      <c r="J2577">
        <v>0</v>
      </c>
      <c r="K2577">
        <v>471</v>
      </c>
      <c r="L2577">
        <v>76</v>
      </c>
      <c r="M2577">
        <v>191</v>
      </c>
      <c r="N2577">
        <v>50</v>
      </c>
      <c r="O2577">
        <v>429</v>
      </c>
      <c r="P2577">
        <v>1</v>
      </c>
      <c r="Q2577">
        <v>53</v>
      </c>
      <c r="R2577">
        <v>0</v>
      </c>
      <c r="S2577">
        <v>192</v>
      </c>
    </row>
    <row r="2578" spans="1:19" x14ac:dyDescent="0.25">
      <c r="A2578" s="1">
        <v>41809</v>
      </c>
      <c r="B2578">
        <v>154337</v>
      </c>
      <c r="C2578">
        <v>423076</v>
      </c>
      <c r="D2578">
        <v>0</v>
      </c>
      <c r="E2578">
        <v>33</v>
      </c>
      <c r="H2578">
        <v>120</v>
      </c>
      <c r="I2578">
        <v>418</v>
      </c>
      <c r="J2578">
        <v>0</v>
      </c>
      <c r="K2578">
        <v>106</v>
      </c>
      <c r="L2578">
        <v>31</v>
      </c>
      <c r="M2578">
        <v>106</v>
      </c>
      <c r="N2578">
        <v>100</v>
      </c>
      <c r="O2578">
        <v>476</v>
      </c>
      <c r="P2578">
        <v>6</v>
      </c>
      <c r="Q2578">
        <v>54</v>
      </c>
      <c r="R2578">
        <v>38</v>
      </c>
      <c r="S2578">
        <v>183</v>
      </c>
    </row>
    <row r="2579" spans="1:19" x14ac:dyDescent="0.25">
      <c r="A2579" s="1">
        <v>41810</v>
      </c>
      <c r="B2579">
        <v>126445</v>
      </c>
      <c r="C2579">
        <v>425447</v>
      </c>
      <c r="D2579">
        <v>0</v>
      </c>
      <c r="E2579">
        <v>33</v>
      </c>
      <c r="H2579">
        <v>26</v>
      </c>
      <c r="I2579">
        <v>444</v>
      </c>
      <c r="J2579">
        <v>17</v>
      </c>
      <c r="K2579">
        <v>92</v>
      </c>
      <c r="L2579">
        <v>50</v>
      </c>
      <c r="M2579">
        <v>118</v>
      </c>
      <c r="N2579">
        <v>0</v>
      </c>
      <c r="O2579">
        <v>476</v>
      </c>
      <c r="P2579">
        <v>3</v>
      </c>
      <c r="Q2579">
        <v>57</v>
      </c>
      <c r="R2579">
        <v>60</v>
      </c>
      <c r="S2579">
        <v>178</v>
      </c>
    </row>
    <row r="2580" spans="1:19" x14ac:dyDescent="0.25">
      <c r="A2580" s="1">
        <v>41813</v>
      </c>
      <c r="B2580">
        <v>137571</v>
      </c>
      <c r="C2580">
        <v>424290</v>
      </c>
      <c r="D2580">
        <v>0</v>
      </c>
      <c r="E2580">
        <v>33</v>
      </c>
      <c r="H2580">
        <v>19</v>
      </c>
      <c r="I2580">
        <v>459</v>
      </c>
      <c r="J2580">
        <v>40</v>
      </c>
      <c r="K2580">
        <v>86</v>
      </c>
      <c r="L2580">
        <v>36</v>
      </c>
      <c r="M2580">
        <v>125</v>
      </c>
      <c r="N2580">
        <v>0</v>
      </c>
      <c r="O2580">
        <v>476</v>
      </c>
      <c r="P2580">
        <v>0</v>
      </c>
      <c r="Q2580">
        <v>57</v>
      </c>
      <c r="R2580">
        <v>51</v>
      </c>
      <c r="S2580">
        <v>216</v>
      </c>
    </row>
    <row r="2581" spans="1:19" x14ac:dyDescent="0.25">
      <c r="A2581" s="1">
        <v>41814</v>
      </c>
      <c r="B2581">
        <v>185136</v>
      </c>
      <c r="C2581">
        <v>424966</v>
      </c>
      <c r="D2581">
        <v>0</v>
      </c>
      <c r="E2581">
        <v>33</v>
      </c>
      <c r="H2581">
        <v>38</v>
      </c>
      <c r="I2581">
        <v>423</v>
      </c>
      <c r="J2581">
        <v>97</v>
      </c>
      <c r="K2581">
        <v>71</v>
      </c>
      <c r="L2581">
        <v>34</v>
      </c>
      <c r="M2581">
        <v>136</v>
      </c>
      <c r="N2581">
        <v>60</v>
      </c>
      <c r="O2581">
        <v>476</v>
      </c>
      <c r="P2581">
        <v>1</v>
      </c>
      <c r="Q2581">
        <v>56</v>
      </c>
      <c r="R2581">
        <v>10</v>
      </c>
      <c r="S2581">
        <v>214</v>
      </c>
    </row>
    <row r="2582" spans="1:19" x14ac:dyDescent="0.25">
      <c r="A2582" s="1">
        <v>41815</v>
      </c>
      <c r="B2582">
        <v>178097</v>
      </c>
      <c r="C2582">
        <v>430499</v>
      </c>
      <c r="D2582">
        <v>0</v>
      </c>
      <c r="E2582">
        <v>33</v>
      </c>
      <c r="H2582">
        <v>36</v>
      </c>
      <c r="I2582">
        <v>399</v>
      </c>
      <c r="J2582">
        <v>15</v>
      </c>
      <c r="K2582">
        <v>71</v>
      </c>
      <c r="L2582">
        <v>33</v>
      </c>
      <c r="M2582">
        <v>107</v>
      </c>
      <c r="N2582">
        <v>150</v>
      </c>
      <c r="O2582">
        <v>576</v>
      </c>
      <c r="P2582">
        <v>0</v>
      </c>
      <c r="Q2582">
        <v>56</v>
      </c>
      <c r="R2582">
        <v>3</v>
      </c>
      <c r="S2582">
        <v>216</v>
      </c>
    </row>
    <row r="2583" spans="1:19" x14ac:dyDescent="0.25">
      <c r="A2583" s="1">
        <v>41816</v>
      </c>
      <c r="B2583">
        <v>157484</v>
      </c>
      <c r="C2583">
        <v>436610</v>
      </c>
      <c r="D2583">
        <v>0</v>
      </c>
      <c r="E2583">
        <v>33</v>
      </c>
      <c r="H2583">
        <v>290</v>
      </c>
      <c r="I2583">
        <v>550</v>
      </c>
      <c r="J2583">
        <v>15</v>
      </c>
      <c r="K2583">
        <v>86</v>
      </c>
      <c r="L2583">
        <v>20</v>
      </c>
      <c r="M2583">
        <v>107</v>
      </c>
      <c r="N2583">
        <v>250</v>
      </c>
      <c r="O2583">
        <v>776</v>
      </c>
      <c r="P2583">
        <v>0</v>
      </c>
      <c r="Q2583">
        <v>56</v>
      </c>
      <c r="R2583">
        <v>48</v>
      </c>
      <c r="S2583">
        <v>180</v>
      </c>
    </row>
    <row r="2584" spans="1:19" x14ac:dyDescent="0.25">
      <c r="A2584" s="1">
        <v>41817</v>
      </c>
      <c r="B2584">
        <v>111807</v>
      </c>
      <c r="C2584">
        <v>432308</v>
      </c>
      <c r="D2584">
        <v>0</v>
      </c>
      <c r="E2584">
        <v>33</v>
      </c>
      <c r="H2584">
        <v>2</v>
      </c>
      <c r="I2584">
        <v>552</v>
      </c>
      <c r="J2584">
        <v>0</v>
      </c>
      <c r="K2584">
        <v>86</v>
      </c>
      <c r="L2584">
        <v>22</v>
      </c>
      <c r="M2584">
        <v>120</v>
      </c>
      <c r="N2584">
        <v>50</v>
      </c>
      <c r="O2584">
        <v>826</v>
      </c>
      <c r="P2584">
        <v>0</v>
      </c>
      <c r="Q2584">
        <v>56</v>
      </c>
      <c r="R2584">
        <v>27</v>
      </c>
      <c r="S2584">
        <v>194</v>
      </c>
    </row>
    <row r="2585" spans="1:19" x14ac:dyDescent="0.25">
      <c r="A2585" s="1">
        <v>41820</v>
      </c>
      <c r="B2585">
        <v>141062</v>
      </c>
      <c r="C2585">
        <v>441920</v>
      </c>
      <c r="D2585">
        <v>0</v>
      </c>
      <c r="E2585">
        <v>33</v>
      </c>
      <c r="H2585">
        <v>0</v>
      </c>
      <c r="I2585">
        <v>552</v>
      </c>
      <c r="J2585">
        <v>10</v>
      </c>
      <c r="K2585">
        <v>96</v>
      </c>
      <c r="L2585">
        <v>57</v>
      </c>
      <c r="M2585">
        <v>116</v>
      </c>
      <c r="N2585">
        <v>50</v>
      </c>
      <c r="O2585">
        <v>776</v>
      </c>
      <c r="P2585">
        <v>20</v>
      </c>
      <c r="Q2585">
        <v>76</v>
      </c>
      <c r="R2585">
        <v>3</v>
      </c>
      <c r="S2585">
        <v>191</v>
      </c>
    </row>
    <row r="2586" spans="1:19" x14ac:dyDescent="0.25">
      <c r="A2586" s="1">
        <v>41821</v>
      </c>
      <c r="B2586">
        <v>166487</v>
      </c>
      <c r="C2586">
        <v>449836</v>
      </c>
      <c r="D2586">
        <v>0</v>
      </c>
      <c r="E2586">
        <v>33</v>
      </c>
      <c r="H2586">
        <v>150</v>
      </c>
      <c r="I2586">
        <v>602</v>
      </c>
      <c r="J2586">
        <v>4</v>
      </c>
      <c r="K2586">
        <v>95</v>
      </c>
      <c r="L2586">
        <v>67</v>
      </c>
      <c r="M2586">
        <v>126</v>
      </c>
      <c r="N2586">
        <v>0</v>
      </c>
      <c r="O2586">
        <v>776</v>
      </c>
      <c r="P2586">
        <v>0</v>
      </c>
      <c r="Q2586">
        <v>76</v>
      </c>
      <c r="R2586">
        <v>34</v>
      </c>
      <c r="S2586">
        <v>188</v>
      </c>
    </row>
    <row r="2587" spans="1:19" x14ac:dyDescent="0.25">
      <c r="A2587" s="1">
        <v>41822</v>
      </c>
      <c r="B2587">
        <v>116878</v>
      </c>
      <c r="C2587">
        <v>451327</v>
      </c>
      <c r="D2587">
        <v>0</v>
      </c>
      <c r="E2587">
        <v>33</v>
      </c>
      <c r="H2587">
        <v>53</v>
      </c>
      <c r="I2587">
        <v>653</v>
      </c>
      <c r="J2587">
        <v>11</v>
      </c>
      <c r="K2587">
        <v>105</v>
      </c>
      <c r="L2587">
        <v>69</v>
      </c>
      <c r="M2587">
        <v>147</v>
      </c>
      <c r="N2587">
        <v>250</v>
      </c>
      <c r="O2587">
        <v>976</v>
      </c>
      <c r="P2587">
        <v>0</v>
      </c>
      <c r="Q2587">
        <v>76</v>
      </c>
      <c r="R2587">
        <v>7</v>
      </c>
      <c r="S2587">
        <v>189</v>
      </c>
    </row>
    <row r="2588" spans="1:19" x14ac:dyDescent="0.25">
      <c r="A2588" s="1">
        <v>41823</v>
      </c>
      <c r="B2588">
        <v>112781</v>
      </c>
      <c r="C2588">
        <v>461541</v>
      </c>
      <c r="D2588">
        <v>0</v>
      </c>
      <c r="E2588">
        <v>33</v>
      </c>
      <c r="H2588">
        <v>101</v>
      </c>
      <c r="I2588">
        <v>716</v>
      </c>
      <c r="J2588">
        <v>9</v>
      </c>
      <c r="K2588">
        <v>105</v>
      </c>
      <c r="L2588">
        <v>14</v>
      </c>
      <c r="M2588">
        <v>95</v>
      </c>
      <c r="N2588">
        <v>100</v>
      </c>
      <c r="O2588">
        <v>1026</v>
      </c>
      <c r="P2588">
        <v>0</v>
      </c>
      <c r="Q2588">
        <v>76</v>
      </c>
      <c r="R2588">
        <v>36</v>
      </c>
      <c r="S2588">
        <v>166</v>
      </c>
    </row>
    <row r="2589" spans="1:19" x14ac:dyDescent="0.25">
      <c r="A2589" s="1">
        <v>41827</v>
      </c>
      <c r="B2589">
        <v>120260</v>
      </c>
      <c r="C2589">
        <v>457154</v>
      </c>
      <c r="D2589">
        <v>0</v>
      </c>
      <c r="E2589">
        <v>33</v>
      </c>
      <c r="H2589">
        <v>86</v>
      </c>
      <c r="I2589">
        <v>802</v>
      </c>
      <c r="J2589">
        <v>0</v>
      </c>
      <c r="K2589">
        <v>105</v>
      </c>
      <c r="L2589">
        <v>27</v>
      </c>
      <c r="M2589">
        <v>103</v>
      </c>
      <c r="N2589">
        <v>70</v>
      </c>
      <c r="O2589">
        <v>956</v>
      </c>
      <c r="P2589">
        <v>0</v>
      </c>
      <c r="Q2589">
        <v>76</v>
      </c>
      <c r="R2589">
        <v>6</v>
      </c>
      <c r="S2589">
        <v>162</v>
      </c>
    </row>
    <row r="2590" spans="1:19" x14ac:dyDescent="0.25">
      <c r="A2590" s="1">
        <v>41828</v>
      </c>
      <c r="B2590">
        <v>224443</v>
      </c>
      <c r="C2590">
        <v>457197</v>
      </c>
      <c r="D2590">
        <v>0</v>
      </c>
      <c r="E2590">
        <v>33</v>
      </c>
      <c r="H2590">
        <v>263</v>
      </c>
      <c r="I2590">
        <v>844</v>
      </c>
      <c r="J2590">
        <v>0</v>
      </c>
      <c r="K2590">
        <v>105</v>
      </c>
      <c r="L2590">
        <v>27</v>
      </c>
      <c r="M2590">
        <v>116</v>
      </c>
      <c r="N2590">
        <v>50</v>
      </c>
      <c r="O2590">
        <v>906</v>
      </c>
      <c r="P2590">
        <v>0</v>
      </c>
      <c r="Q2590">
        <v>76</v>
      </c>
      <c r="R2590">
        <v>2</v>
      </c>
      <c r="S2590">
        <v>157</v>
      </c>
    </row>
    <row r="2591" spans="1:19" x14ac:dyDescent="0.25">
      <c r="A2591" s="1">
        <v>41829</v>
      </c>
      <c r="B2591">
        <v>238170</v>
      </c>
      <c r="C2591">
        <v>457150</v>
      </c>
      <c r="D2591">
        <v>0</v>
      </c>
      <c r="E2591">
        <v>33</v>
      </c>
      <c r="H2591">
        <v>61</v>
      </c>
      <c r="I2591">
        <v>832</v>
      </c>
      <c r="J2591">
        <v>0</v>
      </c>
      <c r="K2591">
        <v>105</v>
      </c>
      <c r="L2591">
        <v>47</v>
      </c>
      <c r="M2591">
        <v>129</v>
      </c>
      <c r="N2591">
        <v>0</v>
      </c>
      <c r="O2591">
        <v>906</v>
      </c>
      <c r="P2591">
        <v>0</v>
      </c>
      <c r="Q2591">
        <v>76</v>
      </c>
      <c r="R2591">
        <v>3</v>
      </c>
      <c r="S2591">
        <v>155</v>
      </c>
    </row>
    <row r="2592" spans="1:19" x14ac:dyDescent="0.25">
      <c r="A2592" s="1">
        <v>41830</v>
      </c>
      <c r="B2592">
        <v>288587</v>
      </c>
      <c r="C2592">
        <v>448028</v>
      </c>
      <c r="D2592">
        <v>0</v>
      </c>
      <c r="E2592">
        <v>33</v>
      </c>
      <c r="H2592">
        <v>6</v>
      </c>
      <c r="I2592">
        <v>829</v>
      </c>
      <c r="J2592">
        <v>0</v>
      </c>
      <c r="K2592">
        <v>105</v>
      </c>
      <c r="L2592">
        <v>51</v>
      </c>
      <c r="M2592">
        <v>112</v>
      </c>
      <c r="N2592">
        <v>0</v>
      </c>
      <c r="O2592">
        <v>906</v>
      </c>
      <c r="P2592">
        <v>0</v>
      </c>
      <c r="Q2592">
        <v>76</v>
      </c>
      <c r="R2592">
        <v>12</v>
      </c>
      <c r="S2592">
        <v>158</v>
      </c>
    </row>
    <row r="2593" spans="1:19" x14ac:dyDescent="0.25">
      <c r="A2593" s="1">
        <v>41831</v>
      </c>
      <c r="B2593">
        <v>183673</v>
      </c>
      <c r="C2593">
        <v>440380</v>
      </c>
      <c r="D2593">
        <v>0</v>
      </c>
      <c r="E2593">
        <v>33</v>
      </c>
      <c r="H2593">
        <v>11</v>
      </c>
      <c r="I2593">
        <v>834</v>
      </c>
      <c r="J2593">
        <v>0</v>
      </c>
      <c r="K2593">
        <v>105</v>
      </c>
      <c r="L2593">
        <v>47</v>
      </c>
      <c r="M2593">
        <v>131</v>
      </c>
      <c r="N2593">
        <v>50</v>
      </c>
      <c r="O2593">
        <v>906</v>
      </c>
      <c r="P2593">
        <v>4</v>
      </c>
      <c r="Q2593">
        <v>74</v>
      </c>
      <c r="R2593">
        <v>23</v>
      </c>
      <c r="S2593">
        <v>148</v>
      </c>
    </row>
    <row r="2594" spans="1:19" x14ac:dyDescent="0.25">
      <c r="A2594" s="1">
        <v>41834</v>
      </c>
      <c r="B2594">
        <v>179692</v>
      </c>
      <c r="C2594">
        <v>440222</v>
      </c>
      <c r="D2594">
        <v>0</v>
      </c>
      <c r="E2594">
        <v>33</v>
      </c>
      <c r="H2594">
        <v>137</v>
      </c>
      <c r="I2594">
        <v>821</v>
      </c>
      <c r="J2594">
        <v>14</v>
      </c>
      <c r="K2594">
        <v>105</v>
      </c>
      <c r="L2594">
        <v>28</v>
      </c>
      <c r="M2594">
        <v>134</v>
      </c>
      <c r="N2594">
        <v>170</v>
      </c>
      <c r="O2594">
        <v>913</v>
      </c>
      <c r="P2594">
        <v>27</v>
      </c>
      <c r="Q2594">
        <v>49</v>
      </c>
      <c r="R2594">
        <v>88</v>
      </c>
      <c r="S2594">
        <v>147</v>
      </c>
    </row>
    <row r="2595" spans="1:19" x14ac:dyDescent="0.25">
      <c r="A2595" s="1">
        <v>41835</v>
      </c>
      <c r="B2595">
        <v>251497</v>
      </c>
      <c r="C2595">
        <v>435001</v>
      </c>
      <c r="D2595">
        <v>0</v>
      </c>
      <c r="E2595">
        <v>33</v>
      </c>
      <c r="H2595">
        <v>3</v>
      </c>
      <c r="I2595">
        <v>820</v>
      </c>
      <c r="J2595">
        <v>2</v>
      </c>
      <c r="K2595">
        <v>103</v>
      </c>
      <c r="L2595">
        <v>115</v>
      </c>
      <c r="M2595">
        <v>124</v>
      </c>
      <c r="N2595">
        <v>50</v>
      </c>
      <c r="O2595">
        <v>963</v>
      </c>
      <c r="P2595">
        <v>48</v>
      </c>
      <c r="Q2595">
        <v>53</v>
      </c>
      <c r="R2595">
        <v>32</v>
      </c>
      <c r="S2595">
        <v>145</v>
      </c>
    </row>
    <row r="2596" spans="1:19" x14ac:dyDescent="0.25">
      <c r="A2596" s="1">
        <v>41836</v>
      </c>
      <c r="B2596">
        <v>202188</v>
      </c>
      <c r="C2596">
        <v>445545</v>
      </c>
      <c r="D2596">
        <v>0</v>
      </c>
      <c r="E2596">
        <v>33</v>
      </c>
      <c r="H2596">
        <v>17</v>
      </c>
      <c r="I2596">
        <v>837</v>
      </c>
      <c r="J2596">
        <v>3</v>
      </c>
      <c r="K2596">
        <v>106</v>
      </c>
      <c r="L2596">
        <v>25</v>
      </c>
      <c r="M2596">
        <v>131</v>
      </c>
      <c r="N2596">
        <v>100</v>
      </c>
      <c r="O2596">
        <v>1013</v>
      </c>
      <c r="P2596">
        <v>0</v>
      </c>
      <c r="Q2596">
        <v>53</v>
      </c>
      <c r="R2596">
        <v>4</v>
      </c>
      <c r="S2596">
        <v>147</v>
      </c>
    </row>
    <row r="2597" spans="1:19" x14ac:dyDescent="0.25">
      <c r="A2597" s="1">
        <v>41837</v>
      </c>
      <c r="B2597">
        <v>384391</v>
      </c>
      <c r="C2597">
        <v>415229</v>
      </c>
      <c r="D2597">
        <v>0</v>
      </c>
      <c r="E2597">
        <v>33</v>
      </c>
      <c r="H2597">
        <v>141</v>
      </c>
      <c r="I2597">
        <v>520</v>
      </c>
      <c r="J2597">
        <v>17</v>
      </c>
      <c r="K2597">
        <v>36</v>
      </c>
      <c r="L2597">
        <v>149</v>
      </c>
      <c r="M2597">
        <v>112</v>
      </c>
      <c r="N2597">
        <v>0</v>
      </c>
      <c r="O2597">
        <v>956</v>
      </c>
      <c r="P2597">
        <v>7</v>
      </c>
      <c r="Q2597">
        <v>52</v>
      </c>
      <c r="R2597">
        <v>50</v>
      </c>
      <c r="S2597">
        <v>89</v>
      </c>
    </row>
    <row r="2598" spans="1:19" x14ac:dyDescent="0.25">
      <c r="A2598" s="1">
        <v>41838</v>
      </c>
      <c r="B2598">
        <v>222571</v>
      </c>
      <c r="C2598">
        <v>407017</v>
      </c>
      <c r="D2598">
        <v>0</v>
      </c>
      <c r="E2598">
        <v>33</v>
      </c>
      <c r="H2598">
        <v>366</v>
      </c>
      <c r="I2598">
        <v>543</v>
      </c>
      <c r="J2598">
        <v>14</v>
      </c>
      <c r="K2598">
        <v>43</v>
      </c>
      <c r="L2598">
        <v>59</v>
      </c>
      <c r="M2598">
        <v>106</v>
      </c>
      <c r="N2598">
        <v>125</v>
      </c>
      <c r="O2598">
        <v>1051</v>
      </c>
      <c r="P2598">
        <v>108</v>
      </c>
      <c r="Q2598">
        <v>120</v>
      </c>
      <c r="R2598">
        <v>102</v>
      </c>
      <c r="S2598">
        <v>174</v>
      </c>
    </row>
    <row r="2599" spans="1:19" x14ac:dyDescent="0.25">
      <c r="A2599" s="1">
        <v>41841</v>
      </c>
      <c r="B2599">
        <v>174670</v>
      </c>
      <c r="C2599">
        <v>403707</v>
      </c>
      <c r="D2599">
        <v>0</v>
      </c>
      <c r="E2599">
        <v>33</v>
      </c>
      <c r="H2599">
        <v>423</v>
      </c>
      <c r="I2599">
        <v>723</v>
      </c>
      <c r="J2599">
        <v>0</v>
      </c>
      <c r="K2599">
        <v>43</v>
      </c>
      <c r="L2599">
        <v>64</v>
      </c>
      <c r="M2599">
        <v>145</v>
      </c>
      <c r="N2599">
        <v>451</v>
      </c>
      <c r="O2599">
        <v>1407</v>
      </c>
      <c r="P2599">
        <v>50</v>
      </c>
      <c r="Q2599">
        <v>170</v>
      </c>
      <c r="R2599">
        <v>52</v>
      </c>
      <c r="S2599">
        <v>222</v>
      </c>
    </row>
    <row r="2600" spans="1:19" x14ac:dyDescent="0.25">
      <c r="A2600" s="1">
        <v>41842</v>
      </c>
      <c r="B2600">
        <v>143696</v>
      </c>
      <c r="C2600">
        <v>414392</v>
      </c>
      <c r="D2600">
        <v>0</v>
      </c>
      <c r="E2600">
        <v>33</v>
      </c>
      <c r="H2600">
        <v>12</v>
      </c>
      <c r="I2600">
        <v>722</v>
      </c>
      <c r="J2600">
        <v>0</v>
      </c>
      <c r="K2600">
        <v>43</v>
      </c>
      <c r="L2600">
        <v>115</v>
      </c>
      <c r="M2600">
        <v>190</v>
      </c>
      <c r="N2600">
        <v>75</v>
      </c>
      <c r="O2600">
        <v>1457</v>
      </c>
      <c r="P2600">
        <v>0</v>
      </c>
      <c r="Q2600">
        <v>170</v>
      </c>
      <c r="R2600">
        <v>2</v>
      </c>
      <c r="S2600">
        <v>219</v>
      </c>
    </row>
    <row r="2601" spans="1:19" x14ac:dyDescent="0.25">
      <c r="A2601" s="1">
        <v>41843</v>
      </c>
      <c r="B2601">
        <v>133289</v>
      </c>
      <c r="C2601">
        <v>411472</v>
      </c>
      <c r="D2601">
        <v>0</v>
      </c>
      <c r="E2601">
        <v>33</v>
      </c>
      <c r="H2601">
        <v>102</v>
      </c>
      <c r="I2601">
        <v>720</v>
      </c>
      <c r="J2601">
        <v>0</v>
      </c>
      <c r="K2601">
        <v>43</v>
      </c>
      <c r="L2601">
        <v>41</v>
      </c>
      <c r="M2601">
        <v>202</v>
      </c>
      <c r="N2601">
        <v>75</v>
      </c>
      <c r="O2601">
        <v>1507</v>
      </c>
      <c r="P2601">
        <v>100</v>
      </c>
      <c r="Q2601">
        <v>270</v>
      </c>
      <c r="R2601">
        <v>1</v>
      </c>
      <c r="S2601">
        <v>220</v>
      </c>
    </row>
    <row r="2602" spans="1:19" x14ac:dyDescent="0.25">
      <c r="A2602" s="1">
        <v>41844</v>
      </c>
      <c r="B2602">
        <v>131817</v>
      </c>
      <c r="C2602">
        <v>415951</v>
      </c>
      <c r="D2602">
        <v>0</v>
      </c>
      <c r="E2602">
        <v>33</v>
      </c>
      <c r="H2602">
        <v>511</v>
      </c>
      <c r="I2602">
        <v>1009</v>
      </c>
      <c r="J2602">
        <v>0</v>
      </c>
      <c r="K2602">
        <v>43</v>
      </c>
      <c r="L2602">
        <v>34</v>
      </c>
      <c r="M2602">
        <v>104</v>
      </c>
      <c r="N2602">
        <v>0</v>
      </c>
      <c r="O2602">
        <v>1507</v>
      </c>
      <c r="P2602">
        <v>0</v>
      </c>
      <c r="Q2602">
        <v>270</v>
      </c>
      <c r="R2602">
        <v>0</v>
      </c>
      <c r="S2602">
        <v>220</v>
      </c>
    </row>
    <row r="2603" spans="1:19" x14ac:dyDescent="0.25">
      <c r="A2603" s="1">
        <v>41845</v>
      </c>
      <c r="B2603">
        <v>163249</v>
      </c>
      <c r="C2603">
        <v>416517</v>
      </c>
      <c r="D2603">
        <v>0</v>
      </c>
      <c r="E2603">
        <v>33</v>
      </c>
      <c r="H2603">
        <v>88</v>
      </c>
      <c r="I2603">
        <v>1031</v>
      </c>
      <c r="J2603">
        <v>0</v>
      </c>
      <c r="K2603">
        <v>43</v>
      </c>
      <c r="L2603">
        <v>21</v>
      </c>
      <c r="M2603">
        <v>111</v>
      </c>
      <c r="N2603">
        <v>0</v>
      </c>
      <c r="O2603">
        <v>1507</v>
      </c>
      <c r="P2603">
        <v>2</v>
      </c>
      <c r="Q2603">
        <v>270</v>
      </c>
      <c r="R2603">
        <v>2</v>
      </c>
      <c r="S2603">
        <v>221</v>
      </c>
    </row>
    <row r="2604" spans="1:19" x14ac:dyDescent="0.25">
      <c r="A2604" s="1">
        <v>41848</v>
      </c>
      <c r="B2604">
        <v>147274</v>
      </c>
      <c r="C2604">
        <v>418229</v>
      </c>
      <c r="D2604">
        <v>0</v>
      </c>
      <c r="E2604">
        <v>33</v>
      </c>
      <c r="H2604">
        <v>109</v>
      </c>
      <c r="I2604">
        <v>1051</v>
      </c>
      <c r="J2604">
        <v>0</v>
      </c>
      <c r="K2604">
        <v>43</v>
      </c>
      <c r="L2604">
        <v>61</v>
      </c>
      <c r="M2604">
        <v>118</v>
      </c>
      <c r="N2604">
        <v>50</v>
      </c>
      <c r="O2604">
        <v>1457</v>
      </c>
      <c r="P2604">
        <v>20</v>
      </c>
      <c r="Q2604">
        <v>250</v>
      </c>
      <c r="R2604">
        <v>2</v>
      </c>
      <c r="S2604">
        <v>220</v>
      </c>
    </row>
    <row r="2605" spans="1:19" x14ac:dyDescent="0.25">
      <c r="A2605" s="1">
        <v>41849</v>
      </c>
      <c r="B2605">
        <v>156463</v>
      </c>
      <c r="C2605">
        <v>419946</v>
      </c>
      <c r="D2605">
        <v>0</v>
      </c>
      <c r="E2605">
        <v>33</v>
      </c>
      <c r="H2605">
        <v>0</v>
      </c>
      <c r="I2605">
        <v>1051</v>
      </c>
      <c r="J2605">
        <v>0</v>
      </c>
      <c r="K2605">
        <v>43</v>
      </c>
      <c r="L2605">
        <v>95</v>
      </c>
      <c r="M2605">
        <v>113</v>
      </c>
      <c r="N2605">
        <v>100</v>
      </c>
      <c r="O2605">
        <v>1357</v>
      </c>
      <c r="P2605">
        <v>101</v>
      </c>
      <c r="Q2605">
        <v>195</v>
      </c>
      <c r="R2605">
        <v>0</v>
      </c>
      <c r="S2605">
        <v>218</v>
      </c>
    </row>
    <row r="2606" spans="1:19" x14ac:dyDescent="0.25">
      <c r="A2606" s="1">
        <v>41850</v>
      </c>
      <c r="B2606">
        <v>209733</v>
      </c>
      <c r="C2606">
        <v>425188</v>
      </c>
      <c r="D2606">
        <v>0</v>
      </c>
      <c r="E2606">
        <v>33</v>
      </c>
      <c r="H2606">
        <v>111</v>
      </c>
      <c r="I2606">
        <v>991</v>
      </c>
      <c r="J2606">
        <v>15</v>
      </c>
      <c r="K2606">
        <v>58</v>
      </c>
      <c r="L2606">
        <v>100</v>
      </c>
      <c r="M2606">
        <v>131</v>
      </c>
      <c r="N2606">
        <v>200</v>
      </c>
      <c r="O2606">
        <v>1507</v>
      </c>
      <c r="P2606">
        <v>0</v>
      </c>
      <c r="Q2606">
        <v>195</v>
      </c>
      <c r="R2606">
        <v>6</v>
      </c>
      <c r="S2606">
        <v>221</v>
      </c>
    </row>
    <row r="2607" spans="1:19" x14ac:dyDescent="0.25">
      <c r="A2607" s="1">
        <v>41851</v>
      </c>
      <c r="B2607">
        <v>381969</v>
      </c>
      <c r="C2607">
        <v>433673</v>
      </c>
      <c r="D2607">
        <v>0</v>
      </c>
      <c r="E2607">
        <v>33</v>
      </c>
      <c r="H2607">
        <v>400</v>
      </c>
      <c r="I2607">
        <v>946</v>
      </c>
      <c r="J2607">
        <v>30</v>
      </c>
      <c r="K2607">
        <v>51</v>
      </c>
      <c r="L2607">
        <v>256</v>
      </c>
      <c r="M2607">
        <v>161</v>
      </c>
      <c r="N2607">
        <v>50</v>
      </c>
      <c r="O2607">
        <v>1457</v>
      </c>
      <c r="P2607">
        <v>50</v>
      </c>
      <c r="Q2607">
        <v>145</v>
      </c>
      <c r="R2607">
        <v>60</v>
      </c>
      <c r="S2607">
        <v>173</v>
      </c>
    </row>
    <row r="2608" spans="1:19" x14ac:dyDescent="0.25">
      <c r="A2608" s="1">
        <v>41852</v>
      </c>
      <c r="B2608">
        <v>528628</v>
      </c>
      <c r="C2608">
        <v>421851</v>
      </c>
      <c r="D2608">
        <v>2242</v>
      </c>
      <c r="E2608">
        <v>2275</v>
      </c>
      <c r="H2608">
        <v>225</v>
      </c>
      <c r="I2608">
        <v>881</v>
      </c>
      <c r="J2608">
        <v>32</v>
      </c>
      <c r="K2608">
        <v>35</v>
      </c>
      <c r="L2608">
        <v>146</v>
      </c>
      <c r="M2608">
        <v>171</v>
      </c>
      <c r="N2608">
        <v>0</v>
      </c>
      <c r="O2608">
        <v>1457</v>
      </c>
      <c r="P2608">
        <v>0</v>
      </c>
      <c r="Q2608">
        <v>145</v>
      </c>
      <c r="R2608">
        <v>325</v>
      </c>
      <c r="S2608">
        <v>211</v>
      </c>
    </row>
    <row r="2609" spans="1:19" x14ac:dyDescent="0.25">
      <c r="A2609" s="1">
        <v>41855</v>
      </c>
      <c r="B2609">
        <v>277823</v>
      </c>
      <c r="C2609">
        <v>413181</v>
      </c>
      <c r="D2609">
        <v>0</v>
      </c>
      <c r="E2609">
        <v>2275</v>
      </c>
      <c r="H2609">
        <v>5</v>
      </c>
      <c r="I2609">
        <v>881</v>
      </c>
      <c r="J2609">
        <v>0</v>
      </c>
      <c r="K2609">
        <v>35</v>
      </c>
      <c r="L2609">
        <v>96</v>
      </c>
      <c r="M2609">
        <v>172</v>
      </c>
      <c r="N2609">
        <v>50</v>
      </c>
      <c r="O2609">
        <v>1432</v>
      </c>
      <c r="P2609">
        <v>27</v>
      </c>
      <c r="Q2609">
        <v>172</v>
      </c>
      <c r="R2609">
        <v>54</v>
      </c>
      <c r="S2609">
        <v>264</v>
      </c>
    </row>
    <row r="2610" spans="1:19" x14ac:dyDescent="0.25">
      <c r="A2610" s="1">
        <v>41856</v>
      </c>
      <c r="B2610">
        <v>366533</v>
      </c>
      <c r="C2610">
        <v>409891</v>
      </c>
      <c r="D2610">
        <v>0</v>
      </c>
      <c r="E2610">
        <v>2275</v>
      </c>
      <c r="H2610">
        <v>54</v>
      </c>
      <c r="I2610">
        <v>856</v>
      </c>
      <c r="J2610">
        <v>0</v>
      </c>
      <c r="K2610">
        <v>35</v>
      </c>
      <c r="L2610">
        <v>192</v>
      </c>
      <c r="M2610">
        <v>199</v>
      </c>
      <c r="N2610">
        <v>0</v>
      </c>
      <c r="O2610">
        <v>1432</v>
      </c>
      <c r="P2610">
        <v>0</v>
      </c>
      <c r="Q2610">
        <v>172</v>
      </c>
      <c r="R2610">
        <v>2</v>
      </c>
      <c r="S2610">
        <v>264</v>
      </c>
    </row>
    <row r="2611" spans="1:19" x14ac:dyDescent="0.25">
      <c r="A2611" s="1">
        <v>41857</v>
      </c>
      <c r="B2611">
        <v>276910</v>
      </c>
      <c r="C2611">
        <v>403579</v>
      </c>
      <c r="D2611">
        <v>0</v>
      </c>
      <c r="E2611">
        <v>2275</v>
      </c>
      <c r="H2611">
        <v>4</v>
      </c>
      <c r="I2611">
        <v>854</v>
      </c>
      <c r="J2611">
        <v>75</v>
      </c>
      <c r="K2611">
        <v>110</v>
      </c>
      <c r="L2611">
        <v>21</v>
      </c>
      <c r="M2611">
        <v>199</v>
      </c>
      <c r="N2611">
        <v>0</v>
      </c>
      <c r="O2611">
        <v>1432</v>
      </c>
      <c r="P2611">
        <v>50</v>
      </c>
      <c r="Q2611">
        <v>172</v>
      </c>
      <c r="R2611">
        <v>25</v>
      </c>
      <c r="S2611">
        <v>239</v>
      </c>
    </row>
    <row r="2612" spans="1:19" x14ac:dyDescent="0.25">
      <c r="A2612" s="1">
        <v>41858</v>
      </c>
      <c r="B2612">
        <v>321981</v>
      </c>
      <c r="C2612">
        <v>401106</v>
      </c>
      <c r="D2612">
        <v>0</v>
      </c>
      <c r="E2612">
        <v>2275</v>
      </c>
      <c r="H2612">
        <v>26</v>
      </c>
      <c r="I2612">
        <v>840</v>
      </c>
      <c r="J2612">
        <v>0</v>
      </c>
      <c r="K2612">
        <v>110</v>
      </c>
      <c r="L2612">
        <v>81</v>
      </c>
      <c r="M2612">
        <v>191</v>
      </c>
      <c r="N2612">
        <v>50</v>
      </c>
      <c r="O2612">
        <v>1420</v>
      </c>
      <c r="P2612">
        <v>50</v>
      </c>
      <c r="Q2612">
        <v>122</v>
      </c>
      <c r="R2612">
        <v>150</v>
      </c>
      <c r="S2612">
        <v>95</v>
      </c>
    </row>
    <row r="2613" spans="1:19" x14ac:dyDescent="0.25">
      <c r="A2613" s="1">
        <v>41859</v>
      </c>
      <c r="B2613">
        <v>261619</v>
      </c>
      <c r="C2613">
        <v>391469</v>
      </c>
      <c r="D2613">
        <v>0</v>
      </c>
      <c r="E2613">
        <v>2275</v>
      </c>
      <c r="H2613">
        <v>5</v>
      </c>
      <c r="I2613">
        <v>842</v>
      </c>
      <c r="J2613">
        <v>14</v>
      </c>
      <c r="K2613">
        <v>117</v>
      </c>
      <c r="L2613">
        <v>42</v>
      </c>
      <c r="M2613">
        <v>196</v>
      </c>
      <c r="N2613">
        <v>250</v>
      </c>
      <c r="O2613">
        <v>1620</v>
      </c>
      <c r="P2613">
        <v>27</v>
      </c>
      <c r="Q2613">
        <v>62</v>
      </c>
      <c r="R2613">
        <v>2</v>
      </c>
      <c r="S2613">
        <v>95</v>
      </c>
    </row>
    <row r="2614" spans="1:19" x14ac:dyDescent="0.25">
      <c r="A2614" s="1">
        <v>41862</v>
      </c>
      <c r="B2614">
        <v>241100</v>
      </c>
      <c r="C2614">
        <v>388500</v>
      </c>
      <c r="D2614">
        <v>0</v>
      </c>
      <c r="E2614">
        <v>2275</v>
      </c>
      <c r="H2614">
        <v>9</v>
      </c>
      <c r="I2614">
        <v>842</v>
      </c>
      <c r="J2614">
        <v>75</v>
      </c>
      <c r="K2614">
        <v>177</v>
      </c>
      <c r="L2614">
        <v>110</v>
      </c>
      <c r="M2614">
        <v>157</v>
      </c>
      <c r="N2614">
        <v>86</v>
      </c>
      <c r="O2614">
        <v>1631</v>
      </c>
      <c r="P2614">
        <v>0</v>
      </c>
      <c r="Q2614">
        <v>62</v>
      </c>
      <c r="R2614">
        <v>81</v>
      </c>
      <c r="S2614">
        <v>164</v>
      </c>
    </row>
    <row r="2615" spans="1:19" x14ac:dyDescent="0.25">
      <c r="A2615" s="1">
        <v>41863</v>
      </c>
      <c r="B2615">
        <v>182663</v>
      </c>
      <c r="C2615">
        <v>390841</v>
      </c>
      <c r="D2615">
        <v>0</v>
      </c>
      <c r="E2615">
        <v>2275</v>
      </c>
      <c r="H2615">
        <v>5</v>
      </c>
      <c r="I2615">
        <v>842</v>
      </c>
      <c r="J2615">
        <v>15</v>
      </c>
      <c r="K2615">
        <v>177</v>
      </c>
      <c r="L2615">
        <v>146</v>
      </c>
      <c r="M2615">
        <v>118</v>
      </c>
      <c r="N2615">
        <v>25</v>
      </c>
      <c r="O2615">
        <v>1656</v>
      </c>
      <c r="P2615">
        <v>0</v>
      </c>
      <c r="Q2615">
        <v>62</v>
      </c>
      <c r="R2615">
        <v>50</v>
      </c>
      <c r="S2615">
        <v>164</v>
      </c>
    </row>
    <row r="2616" spans="1:19" x14ac:dyDescent="0.25">
      <c r="A2616" s="1">
        <v>41864</v>
      </c>
      <c r="B2616">
        <v>193865</v>
      </c>
      <c r="C2616">
        <v>395747</v>
      </c>
      <c r="D2616">
        <v>0</v>
      </c>
      <c r="E2616">
        <v>2275</v>
      </c>
      <c r="H2616">
        <v>100</v>
      </c>
      <c r="I2616">
        <v>842</v>
      </c>
      <c r="J2616">
        <v>0</v>
      </c>
      <c r="K2616">
        <v>177</v>
      </c>
      <c r="L2616">
        <v>21</v>
      </c>
      <c r="M2616">
        <v>115</v>
      </c>
      <c r="N2616">
        <v>100</v>
      </c>
      <c r="O2616">
        <v>1656</v>
      </c>
      <c r="P2616">
        <v>0</v>
      </c>
      <c r="Q2616">
        <v>62</v>
      </c>
      <c r="R2616">
        <v>2</v>
      </c>
      <c r="S2616">
        <v>164</v>
      </c>
    </row>
    <row r="2617" spans="1:19" x14ac:dyDescent="0.25">
      <c r="A2617" s="1">
        <v>41865</v>
      </c>
      <c r="B2617">
        <v>202123</v>
      </c>
      <c r="C2617">
        <v>408934</v>
      </c>
      <c r="D2617">
        <v>0</v>
      </c>
      <c r="E2617">
        <v>2275</v>
      </c>
      <c r="H2617">
        <v>24</v>
      </c>
      <c r="I2617">
        <v>842</v>
      </c>
      <c r="J2617">
        <v>0</v>
      </c>
      <c r="K2617">
        <v>177</v>
      </c>
      <c r="L2617">
        <v>18</v>
      </c>
      <c r="M2617">
        <v>45</v>
      </c>
      <c r="N2617">
        <v>0</v>
      </c>
      <c r="O2617">
        <v>1656</v>
      </c>
      <c r="P2617">
        <v>5</v>
      </c>
      <c r="Q2617">
        <v>57</v>
      </c>
      <c r="R2617">
        <v>2</v>
      </c>
      <c r="S2617">
        <v>164</v>
      </c>
    </row>
    <row r="2618" spans="1:19" x14ac:dyDescent="0.25">
      <c r="A2618" s="1">
        <v>41866</v>
      </c>
      <c r="B2618">
        <v>366265</v>
      </c>
      <c r="C2618">
        <v>402731</v>
      </c>
      <c r="D2618">
        <v>0</v>
      </c>
      <c r="E2618">
        <v>2275</v>
      </c>
      <c r="H2618">
        <v>95</v>
      </c>
      <c r="I2618">
        <v>856</v>
      </c>
      <c r="J2618">
        <v>75</v>
      </c>
      <c r="K2618">
        <v>222</v>
      </c>
      <c r="L2618">
        <v>102</v>
      </c>
      <c r="M2618">
        <v>79</v>
      </c>
      <c r="N2618">
        <v>65</v>
      </c>
      <c r="O2618">
        <v>1681</v>
      </c>
      <c r="P2618">
        <v>21</v>
      </c>
      <c r="Q2618">
        <v>48</v>
      </c>
      <c r="R2618">
        <v>4</v>
      </c>
      <c r="S2618">
        <v>164</v>
      </c>
    </row>
    <row r="2619" spans="1:19" x14ac:dyDescent="0.25">
      <c r="A2619" s="1">
        <v>41869</v>
      </c>
      <c r="B2619">
        <v>210844</v>
      </c>
      <c r="C2619">
        <v>416050</v>
      </c>
      <c r="D2619">
        <v>0</v>
      </c>
      <c r="E2619">
        <v>2275</v>
      </c>
      <c r="H2619">
        <v>179</v>
      </c>
      <c r="I2619">
        <v>932</v>
      </c>
      <c r="J2619">
        <v>29</v>
      </c>
      <c r="K2619">
        <v>230</v>
      </c>
      <c r="L2619">
        <v>52</v>
      </c>
      <c r="M2619">
        <v>74</v>
      </c>
      <c r="N2619">
        <v>96</v>
      </c>
      <c r="O2619">
        <v>1646</v>
      </c>
      <c r="P2619">
        <v>60</v>
      </c>
      <c r="Q2619">
        <v>54</v>
      </c>
      <c r="R2619">
        <v>107</v>
      </c>
      <c r="S2619">
        <v>214</v>
      </c>
    </row>
    <row r="2620" spans="1:19" x14ac:dyDescent="0.25">
      <c r="A2620" s="1">
        <v>41870</v>
      </c>
      <c r="B2620">
        <v>201303</v>
      </c>
      <c r="C2620">
        <v>418454</v>
      </c>
      <c r="D2620">
        <v>0</v>
      </c>
      <c r="E2620">
        <v>2275</v>
      </c>
      <c r="H2620">
        <v>147</v>
      </c>
      <c r="I2620">
        <v>1032</v>
      </c>
      <c r="J2620">
        <v>47</v>
      </c>
      <c r="K2620">
        <v>230</v>
      </c>
      <c r="L2620">
        <v>47</v>
      </c>
      <c r="M2620">
        <v>81</v>
      </c>
      <c r="N2620">
        <v>40</v>
      </c>
      <c r="O2620">
        <v>1646</v>
      </c>
      <c r="P2620">
        <v>21</v>
      </c>
      <c r="Q2620">
        <v>56</v>
      </c>
      <c r="R2620">
        <v>17</v>
      </c>
      <c r="S2620">
        <v>222</v>
      </c>
    </row>
    <row r="2621" spans="1:19" x14ac:dyDescent="0.25">
      <c r="A2621" s="1">
        <v>41871</v>
      </c>
      <c r="B2621">
        <v>154826</v>
      </c>
      <c r="C2621">
        <v>418797</v>
      </c>
      <c r="D2621">
        <v>0</v>
      </c>
      <c r="E2621">
        <v>2275</v>
      </c>
      <c r="H2621">
        <v>26</v>
      </c>
      <c r="I2621">
        <v>1047</v>
      </c>
      <c r="J2621">
        <v>30</v>
      </c>
      <c r="K2621">
        <v>230</v>
      </c>
      <c r="L2621">
        <v>19</v>
      </c>
      <c r="M2621">
        <v>73</v>
      </c>
      <c r="N2621">
        <v>10</v>
      </c>
      <c r="O2621">
        <v>1646</v>
      </c>
      <c r="P2621">
        <v>5</v>
      </c>
      <c r="Q2621">
        <v>61</v>
      </c>
      <c r="R2621">
        <v>34</v>
      </c>
      <c r="S2621">
        <v>254</v>
      </c>
    </row>
    <row r="2622" spans="1:19" x14ac:dyDescent="0.25">
      <c r="A2622" s="1">
        <v>41872</v>
      </c>
      <c r="B2622">
        <v>110626</v>
      </c>
      <c r="C2622">
        <v>389675</v>
      </c>
      <c r="D2622">
        <v>0</v>
      </c>
      <c r="E2622">
        <v>2275</v>
      </c>
      <c r="H2622">
        <v>9</v>
      </c>
      <c r="I2622">
        <v>805</v>
      </c>
      <c r="J2622">
        <v>0</v>
      </c>
      <c r="K2622">
        <v>135</v>
      </c>
      <c r="L2622">
        <v>48</v>
      </c>
      <c r="M2622">
        <v>70</v>
      </c>
      <c r="N2622">
        <v>25</v>
      </c>
      <c r="O2622">
        <v>1631</v>
      </c>
      <c r="P2622">
        <v>3</v>
      </c>
      <c r="Q2622">
        <v>59</v>
      </c>
      <c r="R2622">
        <v>2</v>
      </c>
      <c r="S2622">
        <v>195</v>
      </c>
    </row>
    <row r="2623" spans="1:19" x14ac:dyDescent="0.25">
      <c r="A2623" s="1">
        <v>41873</v>
      </c>
      <c r="B2623">
        <v>145700</v>
      </c>
      <c r="C2623">
        <v>397589</v>
      </c>
      <c r="D2623">
        <v>0</v>
      </c>
      <c r="E2623">
        <v>2275</v>
      </c>
      <c r="H2623">
        <v>6</v>
      </c>
      <c r="I2623">
        <v>806</v>
      </c>
      <c r="J2623">
        <v>0</v>
      </c>
      <c r="K2623">
        <v>135</v>
      </c>
      <c r="L2623">
        <v>59</v>
      </c>
      <c r="M2623">
        <v>64</v>
      </c>
      <c r="N2623">
        <v>60</v>
      </c>
      <c r="O2623">
        <v>1681</v>
      </c>
      <c r="P2623">
        <v>0</v>
      </c>
      <c r="Q2623">
        <v>59</v>
      </c>
      <c r="R2623">
        <v>25</v>
      </c>
      <c r="S2623">
        <v>220</v>
      </c>
    </row>
    <row r="2624" spans="1:19" x14ac:dyDescent="0.25">
      <c r="A2624" s="1">
        <v>41876</v>
      </c>
      <c r="B2624">
        <v>94886</v>
      </c>
      <c r="C2624">
        <v>406611</v>
      </c>
      <c r="D2624">
        <v>0</v>
      </c>
      <c r="E2624">
        <v>2275</v>
      </c>
      <c r="H2624">
        <v>266</v>
      </c>
      <c r="I2624">
        <v>857</v>
      </c>
      <c r="J2624">
        <v>35</v>
      </c>
      <c r="K2624">
        <v>135</v>
      </c>
      <c r="L2624">
        <v>62</v>
      </c>
      <c r="M2624">
        <v>96</v>
      </c>
      <c r="N2624">
        <v>450</v>
      </c>
      <c r="O2624">
        <v>1856</v>
      </c>
      <c r="P2624">
        <v>58</v>
      </c>
      <c r="Q2624">
        <v>117</v>
      </c>
      <c r="R2624">
        <v>14</v>
      </c>
      <c r="S2624">
        <v>226</v>
      </c>
    </row>
    <row r="2625" spans="1:19" x14ac:dyDescent="0.25">
      <c r="A2625" s="1">
        <v>41877</v>
      </c>
      <c r="B2625">
        <v>103288</v>
      </c>
      <c r="C2625">
        <v>414365</v>
      </c>
      <c r="D2625">
        <v>0</v>
      </c>
      <c r="E2625">
        <v>2275</v>
      </c>
      <c r="H2625">
        <v>18</v>
      </c>
      <c r="I2625">
        <v>857</v>
      </c>
      <c r="J2625">
        <v>0</v>
      </c>
      <c r="K2625">
        <v>135</v>
      </c>
      <c r="L2625">
        <v>73</v>
      </c>
      <c r="M2625">
        <v>132</v>
      </c>
      <c r="N2625">
        <v>210</v>
      </c>
      <c r="O2625">
        <v>1871</v>
      </c>
      <c r="P2625">
        <v>41</v>
      </c>
      <c r="Q2625">
        <v>156</v>
      </c>
      <c r="R2625">
        <v>10</v>
      </c>
      <c r="S2625">
        <v>234</v>
      </c>
    </row>
    <row r="2626" spans="1:19" x14ac:dyDescent="0.25">
      <c r="A2626" s="1">
        <v>41878</v>
      </c>
      <c r="B2626">
        <v>88835</v>
      </c>
      <c r="C2626">
        <v>414360</v>
      </c>
      <c r="D2626">
        <v>0</v>
      </c>
      <c r="E2626">
        <v>2275</v>
      </c>
      <c r="H2626">
        <v>4</v>
      </c>
      <c r="I2626">
        <v>860</v>
      </c>
      <c r="J2626">
        <v>0</v>
      </c>
      <c r="K2626">
        <v>135</v>
      </c>
      <c r="L2626">
        <v>14</v>
      </c>
      <c r="M2626">
        <v>138</v>
      </c>
      <c r="N2626">
        <v>360</v>
      </c>
      <c r="O2626">
        <v>2045</v>
      </c>
      <c r="P2626">
        <v>0</v>
      </c>
      <c r="Q2626">
        <v>156</v>
      </c>
      <c r="R2626">
        <v>2</v>
      </c>
      <c r="S2626">
        <v>236</v>
      </c>
    </row>
    <row r="2627" spans="1:19" x14ac:dyDescent="0.25">
      <c r="A2627" s="1">
        <v>41879</v>
      </c>
      <c r="B2627">
        <v>124529</v>
      </c>
      <c r="C2627">
        <v>411747</v>
      </c>
      <c r="D2627">
        <v>0</v>
      </c>
      <c r="E2627">
        <v>2275</v>
      </c>
      <c r="H2627">
        <v>16</v>
      </c>
      <c r="I2627">
        <v>860</v>
      </c>
      <c r="J2627">
        <v>0</v>
      </c>
      <c r="K2627">
        <v>135</v>
      </c>
      <c r="L2627">
        <v>42</v>
      </c>
      <c r="M2627">
        <v>107</v>
      </c>
      <c r="N2627">
        <v>90</v>
      </c>
      <c r="O2627">
        <v>2035</v>
      </c>
      <c r="P2627">
        <v>0</v>
      </c>
      <c r="Q2627">
        <v>156</v>
      </c>
      <c r="R2627">
        <v>6</v>
      </c>
      <c r="S2627">
        <v>239</v>
      </c>
    </row>
    <row r="2628" spans="1:19" x14ac:dyDescent="0.25">
      <c r="A2628" s="1">
        <v>41880</v>
      </c>
      <c r="B2628">
        <v>102579</v>
      </c>
      <c r="C2628">
        <v>411086</v>
      </c>
      <c r="D2628">
        <v>0</v>
      </c>
      <c r="E2628">
        <v>2275</v>
      </c>
      <c r="H2628">
        <v>17</v>
      </c>
      <c r="I2628">
        <v>845</v>
      </c>
      <c r="J2628">
        <v>0</v>
      </c>
      <c r="K2628">
        <v>135</v>
      </c>
      <c r="L2628">
        <v>66</v>
      </c>
      <c r="M2628">
        <v>107</v>
      </c>
      <c r="N2628">
        <v>65</v>
      </c>
      <c r="O2628">
        <v>2050</v>
      </c>
      <c r="P2628">
        <v>0</v>
      </c>
      <c r="Q2628">
        <v>156</v>
      </c>
      <c r="R2628">
        <v>32</v>
      </c>
      <c r="S2628">
        <v>214</v>
      </c>
    </row>
    <row r="2629" spans="1:19" x14ac:dyDescent="0.25">
      <c r="A2629" s="1">
        <v>41884</v>
      </c>
      <c r="B2629">
        <v>106702</v>
      </c>
      <c r="C2629">
        <v>409378</v>
      </c>
      <c r="D2629">
        <v>0</v>
      </c>
      <c r="E2629">
        <v>2275</v>
      </c>
      <c r="H2629">
        <v>38</v>
      </c>
      <c r="I2629">
        <v>870</v>
      </c>
      <c r="J2629">
        <v>75</v>
      </c>
      <c r="K2629">
        <v>120</v>
      </c>
      <c r="L2629">
        <v>39</v>
      </c>
      <c r="M2629">
        <v>113</v>
      </c>
      <c r="N2629">
        <v>165</v>
      </c>
      <c r="O2629">
        <v>2090</v>
      </c>
      <c r="P2629">
        <v>13</v>
      </c>
      <c r="Q2629">
        <v>159</v>
      </c>
      <c r="R2629">
        <v>94</v>
      </c>
      <c r="S2629">
        <v>166</v>
      </c>
    </row>
    <row r="2630" spans="1:19" x14ac:dyDescent="0.25">
      <c r="A2630" s="1">
        <v>41885</v>
      </c>
      <c r="B2630">
        <v>117737</v>
      </c>
      <c r="C2630">
        <v>412085</v>
      </c>
      <c r="D2630">
        <v>0</v>
      </c>
      <c r="E2630">
        <v>2275</v>
      </c>
      <c r="H2630">
        <v>128</v>
      </c>
      <c r="I2630">
        <v>924</v>
      </c>
      <c r="J2630">
        <v>30</v>
      </c>
      <c r="K2630">
        <v>104</v>
      </c>
      <c r="L2630">
        <v>14</v>
      </c>
      <c r="M2630">
        <v>118</v>
      </c>
      <c r="N2630">
        <v>20</v>
      </c>
      <c r="O2630">
        <v>2070</v>
      </c>
      <c r="P2630">
        <v>0</v>
      </c>
      <c r="Q2630">
        <v>159</v>
      </c>
      <c r="R2630">
        <v>22</v>
      </c>
      <c r="S2630">
        <v>155</v>
      </c>
    </row>
    <row r="2631" spans="1:19" x14ac:dyDescent="0.25">
      <c r="A2631" s="1">
        <v>41886</v>
      </c>
      <c r="B2631">
        <v>151913</v>
      </c>
      <c r="C2631">
        <v>418957</v>
      </c>
      <c r="D2631">
        <v>0</v>
      </c>
      <c r="E2631">
        <v>2275</v>
      </c>
      <c r="H2631">
        <v>169</v>
      </c>
      <c r="I2631">
        <v>870</v>
      </c>
      <c r="J2631">
        <v>30</v>
      </c>
      <c r="K2631">
        <v>104</v>
      </c>
      <c r="L2631">
        <v>45</v>
      </c>
      <c r="M2631">
        <v>87</v>
      </c>
      <c r="N2631">
        <v>0</v>
      </c>
      <c r="O2631">
        <v>2070</v>
      </c>
      <c r="P2631">
        <v>100</v>
      </c>
      <c r="Q2631">
        <v>209</v>
      </c>
      <c r="R2631">
        <v>0</v>
      </c>
      <c r="S2631">
        <v>155</v>
      </c>
    </row>
    <row r="2632" spans="1:19" x14ac:dyDescent="0.25">
      <c r="A2632" s="1">
        <v>41887</v>
      </c>
      <c r="B2632">
        <v>137513</v>
      </c>
      <c r="C2632">
        <v>422098</v>
      </c>
      <c r="D2632">
        <v>0</v>
      </c>
      <c r="E2632">
        <v>2275</v>
      </c>
      <c r="H2632">
        <v>48</v>
      </c>
      <c r="I2632">
        <v>847</v>
      </c>
      <c r="J2632">
        <v>0</v>
      </c>
      <c r="K2632">
        <v>104</v>
      </c>
      <c r="L2632">
        <v>82</v>
      </c>
      <c r="M2632">
        <v>133</v>
      </c>
      <c r="N2632">
        <v>110</v>
      </c>
      <c r="O2632">
        <v>2150</v>
      </c>
      <c r="P2632">
        <v>100</v>
      </c>
      <c r="Q2632">
        <v>309</v>
      </c>
      <c r="R2632">
        <v>0</v>
      </c>
      <c r="S2632">
        <v>155</v>
      </c>
    </row>
    <row r="2633" spans="1:19" x14ac:dyDescent="0.25">
      <c r="A2633" s="1">
        <v>41890</v>
      </c>
      <c r="B2633">
        <v>101111</v>
      </c>
      <c r="C2633">
        <v>424693</v>
      </c>
      <c r="D2633">
        <v>0</v>
      </c>
      <c r="E2633">
        <v>2275</v>
      </c>
      <c r="H2633">
        <v>10</v>
      </c>
      <c r="I2633">
        <v>837</v>
      </c>
      <c r="J2633">
        <v>45</v>
      </c>
      <c r="K2633">
        <v>104</v>
      </c>
      <c r="L2633">
        <v>32</v>
      </c>
      <c r="M2633">
        <v>146</v>
      </c>
      <c r="N2633">
        <v>65</v>
      </c>
      <c r="O2633">
        <v>2150</v>
      </c>
      <c r="P2633">
        <v>32</v>
      </c>
      <c r="Q2633">
        <v>315</v>
      </c>
      <c r="R2633">
        <v>95</v>
      </c>
      <c r="S2633">
        <v>171</v>
      </c>
    </row>
    <row r="2634" spans="1:19" x14ac:dyDescent="0.25">
      <c r="A2634" s="1">
        <v>41891</v>
      </c>
      <c r="B2634">
        <v>160735</v>
      </c>
      <c r="C2634">
        <v>425310</v>
      </c>
      <c r="D2634">
        <v>0</v>
      </c>
      <c r="E2634">
        <v>2275</v>
      </c>
      <c r="H2634">
        <v>191</v>
      </c>
      <c r="I2634">
        <v>976</v>
      </c>
      <c r="J2634">
        <v>160</v>
      </c>
      <c r="K2634">
        <v>159</v>
      </c>
      <c r="L2634">
        <v>75</v>
      </c>
      <c r="M2634">
        <v>169</v>
      </c>
      <c r="N2634">
        <v>85</v>
      </c>
      <c r="O2634">
        <v>2140</v>
      </c>
      <c r="P2634">
        <v>148</v>
      </c>
      <c r="Q2634">
        <v>394</v>
      </c>
      <c r="R2634">
        <v>52</v>
      </c>
      <c r="S2634">
        <v>196</v>
      </c>
    </row>
    <row r="2635" spans="1:19" x14ac:dyDescent="0.25">
      <c r="A2635" s="1">
        <v>41892</v>
      </c>
      <c r="B2635">
        <v>156528</v>
      </c>
      <c r="C2635">
        <v>420124</v>
      </c>
      <c r="D2635">
        <v>0</v>
      </c>
      <c r="E2635">
        <v>2275</v>
      </c>
      <c r="H2635">
        <v>111</v>
      </c>
      <c r="I2635">
        <v>1001</v>
      </c>
      <c r="J2635">
        <v>15</v>
      </c>
      <c r="K2635">
        <v>129</v>
      </c>
      <c r="L2635">
        <v>80</v>
      </c>
      <c r="M2635">
        <v>184</v>
      </c>
      <c r="N2635">
        <v>45</v>
      </c>
      <c r="O2635">
        <v>2160</v>
      </c>
      <c r="P2635">
        <v>50</v>
      </c>
      <c r="Q2635">
        <v>394</v>
      </c>
      <c r="R2635">
        <v>9</v>
      </c>
      <c r="S2635">
        <v>205</v>
      </c>
    </row>
    <row r="2636" spans="1:19" x14ac:dyDescent="0.25">
      <c r="A2636" s="1">
        <v>41893</v>
      </c>
      <c r="B2636">
        <v>162944</v>
      </c>
      <c r="C2636">
        <v>417186</v>
      </c>
      <c r="D2636">
        <v>0</v>
      </c>
      <c r="E2636">
        <v>2275</v>
      </c>
      <c r="H2636">
        <v>83</v>
      </c>
      <c r="I2636">
        <v>1051</v>
      </c>
      <c r="J2636">
        <v>145</v>
      </c>
      <c r="K2636">
        <v>159</v>
      </c>
      <c r="L2636">
        <v>69</v>
      </c>
      <c r="M2636">
        <v>169</v>
      </c>
      <c r="N2636">
        <v>248</v>
      </c>
      <c r="O2636">
        <v>2308</v>
      </c>
      <c r="P2636">
        <v>100</v>
      </c>
      <c r="Q2636">
        <v>494</v>
      </c>
      <c r="R2636">
        <v>160</v>
      </c>
      <c r="S2636">
        <v>361</v>
      </c>
    </row>
    <row r="2637" spans="1:19" x14ac:dyDescent="0.25">
      <c r="A2637" s="1">
        <v>41894</v>
      </c>
      <c r="B2637">
        <v>254652</v>
      </c>
      <c r="C2637">
        <v>423570</v>
      </c>
      <c r="D2637">
        <v>0</v>
      </c>
      <c r="E2637">
        <v>2275</v>
      </c>
      <c r="H2637">
        <v>104</v>
      </c>
      <c r="I2637">
        <v>1026</v>
      </c>
      <c r="J2637">
        <v>75</v>
      </c>
      <c r="K2637">
        <v>24</v>
      </c>
      <c r="L2637">
        <v>106</v>
      </c>
      <c r="M2637">
        <v>132</v>
      </c>
      <c r="N2637">
        <v>50</v>
      </c>
      <c r="O2637">
        <v>2333</v>
      </c>
      <c r="P2637">
        <v>51</v>
      </c>
      <c r="Q2637">
        <v>545</v>
      </c>
      <c r="R2637">
        <v>0</v>
      </c>
      <c r="S2637">
        <v>361</v>
      </c>
    </row>
    <row r="2638" spans="1:19" x14ac:dyDescent="0.25">
      <c r="A2638" s="1">
        <v>41897</v>
      </c>
      <c r="B2638">
        <v>198705</v>
      </c>
      <c r="C2638">
        <v>410338</v>
      </c>
      <c r="D2638">
        <v>0</v>
      </c>
      <c r="E2638">
        <v>2275</v>
      </c>
      <c r="H2638">
        <v>159</v>
      </c>
      <c r="I2638">
        <v>1131</v>
      </c>
      <c r="J2638">
        <v>44</v>
      </c>
      <c r="K2638">
        <v>54</v>
      </c>
      <c r="L2638">
        <v>22</v>
      </c>
      <c r="M2638">
        <v>137</v>
      </c>
      <c r="N2638">
        <v>200</v>
      </c>
      <c r="O2638">
        <v>2423</v>
      </c>
      <c r="P2638">
        <v>56</v>
      </c>
      <c r="Q2638">
        <v>517</v>
      </c>
      <c r="R2638">
        <v>125</v>
      </c>
      <c r="S2638">
        <v>336</v>
      </c>
    </row>
    <row r="2639" spans="1:19" x14ac:dyDescent="0.25">
      <c r="A2639" s="1">
        <v>41898</v>
      </c>
      <c r="B2639">
        <v>265926</v>
      </c>
      <c r="C2639">
        <v>413477</v>
      </c>
      <c r="D2639">
        <v>0</v>
      </c>
      <c r="E2639">
        <v>2275</v>
      </c>
      <c r="H2639">
        <v>28</v>
      </c>
      <c r="I2639">
        <v>1132</v>
      </c>
      <c r="J2639">
        <v>109</v>
      </c>
      <c r="K2639">
        <v>129</v>
      </c>
      <c r="L2639">
        <v>77</v>
      </c>
      <c r="M2639">
        <v>131</v>
      </c>
      <c r="N2639">
        <v>275</v>
      </c>
      <c r="O2639">
        <v>2568</v>
      </c>
      <c r="P2639">
        <v>50</v>
      </c>
      <c r="Q2639">
        <v>512</v>
      </c>
      <c r="R2639">
        <v>133</v>
      </c>
      <c r="S2639">
        <v>311</v>
      </c>
    </row>
    <row r="2640" spans="1:19" x14ac:dyDescent="0.25">
      <c r="A2640" s="1">
        <v>41899</v>
      </c>
      <c r="B2640">
        <v>188353</v>
      </c>
      <c r="C2640">
        <v>422855</v>
      </c>
      <c r="D2640">
        <v>0</v>
      </c>
      <c r="E2640">
        <v>2275</v>
      </c>
      <c r="H2640">
        <v>15</v>
      </c>
      <c r="I2640">
        <v>1125</v>
      </c>
      <c r="J2640">
        <v>0</v>
      </c>
      <c r="K2640">
        <v>129</v>
      </c>
      <c r="L2640">
        <v>144</v>
      </c>
      <c r="M2640">
        <v>142</v>
      </c>
      <c r="N2640">
        <v>85</v>
      </c>
      <c r="O2640">
        <v>2548</v>
      </c>
      <c r="P2640">
        <v>0</v>
      </c>
      <c r="Q2640">
        <v>512</v>
      </c>
      <c r="R2640">
        <v>2</v>
      </c>
      <c r="S2640">
        <v>307</v>
      </c>
    </row>
    <row r="2641" spans="1:19" x14ac:dyDescent="0.25">
      <c r="A2641" s="1">
        <v>41900</v>
      </c>
      <c r="B2641">
        <v>105484</v>
      </c>
      <c r="C2641">
        <v>394176</v>
      </c>
      <c r="D2641">
        <v>0</v>
      </c>
      <c r="E2641">
        <v>2275</v>
      </c>
      <c r="H2641">
        <v>81</v>
      </c>
      <c r="I2641">
        <v>853</v>
      </c>
      <c r="J2641">
        <v>30</v>
      </c>
      <c r="K2641">
        <v>39</v>
      </c>
      <c r="L2641">
        <v>48</v>
      </c>
      <c r="M2641">
        <v>95</v>
      </c>
      <c r="N2641">
        <v>160</v>
      </c>
      <c r="O2641">
        <v>1785</v>
      </c>
      <c r="P2641">
        <v>180</v>
      </c>
      <c r="Q2641">
        <v>121</v>
      </c>
      <c r="R2641">
        <v>158</v>
      </c>
      <c r="S2641">
        <v>174</v>
      </c>
    </row>
    <row r="2642" spans="1:19" x14ac:dyDescent="0.25">
      <c r="A2642" s="1">
        <v>41901</v>
      </c>
      <c r="B2642">
        <v>156535</v>
      </c>
      <c r="C2642">
        <v>393233</v>
      </c>
      <c r="D2642">
        <v>0</v>
      </c>
      <c r="E2642">
        <v>2275</v>
      </c>
      <c r="H2642">
        <v>210</v>
      </c>
      <c r="I2642">
        <v>865</v>
      </c>
      <c r="J2642">
        <v>0</v>
      </c>
      <c r="K2642">
        <v>39</v>
      </c>
      <c r="L2642">
        <v>44</v>
      </c>
      <c r="M2642">
        <v>108</v>
      </c>
      <c r="N2642">
        <v>105</v>
      </c>
      <c r="O2642">
        <v>1785</v>
      </c>
      <c r="P2642">
        <v>5</v>
      </c>
      <c r="Q2642">
        <v>126</v>
      </c>
      <c r="R2642">
        <v>2</v>
      </c>
      <c r="S2642">
        <v>176</v>
      </c>
    </row>
    <row r="2643" spans="1:19" x14ac:dyDescent="0.25">
      <c r="A2643" s="1">
        <v>41904</v>
      </c>
      <c r="B2643">
        <v>179658</v>
      </c>
      <c r="C2643">
        <v>394386</v>
      </c>
      <c r="D2643">
        <v>0</v>
      </c>
      <c r="E2643">
        <v>0</v>
      </c>
      <c r="H2643">
        <v>202</v>
      </c>
      <c r="I2643">
        <v>790</v>
      </c>
      <c r="J2643">
        <v>0</v>
      </c>
      <c r="K2643">
        <v>39</v>
      </c>
      <c r="L2643">
        <v>60</v>
      </c>
      <c r="M2643">
        <v>112</v>
      </c>
      <c r="N2643">
        <v>40</v>
      </c>
      <c r="O2643">
        <v>1825</v>
      </c>
      <c r="P2643">
        <v>0</v>
      </c>
      <c r="Q2643">
        <v>126</v>
      </c>
      <c r="R2643">
        <v>6</v>
      </c>
      <c r="S2643">
        <v>122</v>
      </c>
    </row>
    <row r="2644" spans="1:19" x14ac:dyDescent="0.25">
      <c r="A2644" s="1">
        <v>41905</v>
      </c>
      <c r="B2644">
        <v>202217</v>
      </c>
      <c r="C2644">
        <v>389039</v>
      </c>
      <c r="D2644">
        <v>0</v>
      </c>
      <c r="E2644">
        <v>0</v>
      </c>
      <c r="H2644">
        <v>127</v>
      </c>
      <c r="I2644">
        <v>750</v>
      </c>
      <c r="J2644">
        <v>0</v>
      </c>
      <c r="K2644">
        <v>9</v>
      </c>
      <c r="L2644">
        <v>61</v>
      </c>
      <c r="M2644">
        <v>130</v>
      </c>
      <c r="N2644">
        <v>290</v>
      </c>
      <c r="O2644">
        <v>1950</v>
      </c>
      <c r="P2644">
        <v>0</v>
      </c>
      <c r="Q2644">
        <v>126</v>
      </c>
      <c r="R2644">
        <v>0</v>
      </c>
      <c r="S2644">
        <v>122</v>
      </c>
    </row>
    <row r="2645" spans="1:19" x14ac:dyDescent="0.25">
      <c r="A2645" s="1">
        <v>41906</v>
      </c>
      <c r="B2645">
        <v>167748</v>
      </c>
      <c r="C2645">
        <v>387600</v>
      </c>
      <c r="D2645">
        <v>0</v>
      </c>
      <c r="E2645">
        <v>0</v>
      </c>
      <c r="H2645">
        <v>70</v>
      </c>
      <c r="I2645">
        <v>750</v>
      </c>
      <c r="J2645">
        <v>0</v>
      </c>
      <c r="K2645">
        <v>9</v>
      </c>
      <c r="L2645">
        <v>43</v>
      </c>
      <c r="M2645">
        <v>130</v>
      </c>
      <c r="N2645">
        <v>55</v>
      </c>
      <c r="O2645">
        <v>1940</v>
      </c>
      <c r="P2645">
        <v>0</v>
      </c>
      <c r="Q2645">
        <v>126</v>
      </c>
      <c r="R2645">
        <v>0</v>
      </c>
      <c r="S2645">
        <v>122</v>
      </c>
    </row>
    <row r="2646" spans="1:19" x14ac:dyDescent="0.25">
      <c r="A2646" s="1">
        <v>41907</v>
      </c>
      <c r="B2646">
        <v>330803</v>
      </c>
      <c r="C2646">
        <v>374954</v>
      </c>
      <c r="D2646">
        <v>0</v>
      </c>
      <c r="E2646">
        <v>0</v>
      </c>
      <c r="H2646">
        <v>8</v>
      </c>
      <c r="I2646">
        <v>750</v>
      </c>
      <c r="J2646">
        <v>16</v>
      </c>
      <c r="K2646">
        <v>7</v>
      </c>
      <c r="L2646">
        <v>90</v>
      </c>
      <c r="M2646">
        <v>95</v>
      </c>
      <c r="N2646">
        <v>95</v>
      </c>
      <c r="O2646">
        <v>1970</v>
      </c>
      <c r="P2646">
        <v>200</v>
      </c>
      <c r="Q2646">
        <v>326</v>
      </c>
      <c r="R2646">
        <v>5</v>
      </c>
      <c r="S2646">
        <v>127</v>
      </c>
    </row>
    <row r="2647" spans="1:19" x14ac:dyDescent="0.25">
      <c r="A2647" s="1">
        <v>41908</v>
      </c>
      <c r="B2647">
        <v>197377</v>
      </c>
      <c r="C2647">
        <v>366328</v>
      </c>
      <c r="D2647">
        <v>0</v>
      </c>
      <c r="E2647">
        <v>0</v>
      </c>
      <c r="H2647">
        <v>208</v>
      </c>
      <c r="I2647">
        <v>950</v>
      </c>
      <c r="J2647">
        <v>0</v>
      </c>
      <c r="K2647">
        <v>7</v>
      </c>
      <c r="L2647">
        <v>75</v>
      </c>
      <c r="M2647">
        <v>107</v>
      </c>
      <c r="N2647">
        <v>85</v>
      </c>
      <c r="O2647">
        <v>2015</v>
      </c>
      <c r="P2647">
        <v>201</v>
      </c>
      <c r="Q2647">
        <v>452</v>
      </c>
      <c r="R2647">
        <v>125</v>
      </c>
      <c r="S2647">
        <v>252</v>
      </c>
    </row>
    <row r="2648" spans="1:19" x14ac:dyDescent="0.25">
      <c r="A2648" s="1">
        <v>41911</v>
      </c>
      <c r="B2648">
        <v>229318</v>
      </c>
      <c r="C2648">
        <v>363689</v>
      </c>
      <c r="D2648">
        <v>0</v>
      </c>
      <c r="E2648">
        <v>0</v>
      </c>
      <c r="H2648">
        <v>209</v>
      </c>
      <c r="I2648">
        <v>1000</v>
      </c>
      <c r="J2648">
        <v>90</v>
      </c>
      <c r="K2648">
        <v>97</v>
      </c>
      <c r="L2648">
        <v>57</v>
      </c>
      <c r="M2648">
        <v>106</v>
      </c>
      <c r="N2648">
        <v>20</v>
      </c>
      <c r="O2648">
        <v>2005</v>
      </c>
      <c r="P2648">
        <v>100</v>
      </c>
      <c r="Q2648">
        <v>552</v>
      </c>
      <c r="R2648">
        <v>0</v>
      </c>
      <c r="S2648">
        <v>252</v>
      </c>
    </row>
    <row r="2649" spans="1:19" x14ac:dyDescent="0.25">
      <c r="A2649" s="1">
        <v>41912</v>
      </c>
      <c r="B2649">
        <v>177197</v>
      </c>
      <c r="C2649">
        <v>358837</v>
      </c>
      <c r="D2649">
        <v>0</v>
      </c>
      <c r="E2649">
        <v>0</v>
      </c>
      <c r="H2649">
        <v>30</v>
      </c>
      <c r="I2649">
        <v>1025</v>
      </c>
      <c r="J2649">
        <v>120</v>
      </c>
      <c r="K2649">
        <v>187</v>
      </c>
      <c r="L2649">
        <v>93</v>
      </c>
      <c r="M2649">
        <v>95</v>
      </c>
      <c r="N2649">
        <v>158</v>
      </c>
      <c r="O2649">
        <v>1973</v>
      </c>
      <c r="P2649">
        <v>0</v>
      </c>
      <c r="Q2649">
        <v>552</v>
      </c>
      <c r="R2649">
        <v>106</v>
      </c>
      <c r="S2649">
        <v>177</v>
      </c>
    </row>
    <row r="2650" spans="1:19" x14ac:dyDescent="0.25">
      <c r="A2650" s="1">
        <v>41913</v>
      </c>
      <c r="B2650">
        <v>251648</v>
      </c>
      <c r="C2650">
        <v>364920</v>
      </c>
      <c r="D2650">
        <v>0</v>
      </c>
      <c r="E2650">
        <v>0</v>
      </c>
      <c r="H2650">
        <v>175</v>
      </c>
      <c r="I2650">
        <v>1175</v>
      </c>
      <c r="J2650">
        <v>195</v>
      </c>
      <c r="K2650">
        <v>322</v>
      </c>
      <c r="L2650">
        <v>46</v>
      </c>
      <c r="M2650">
        <v>109</v>
      </c>
      <c r="N2650">
        <v>120</v>
      </c>
      <c r="O2650">
        <v>1939</v>
      </c>
      <c r="P2650">
        <v>40</v>
      </c>
      <c r="Q2650">
        <v>552</v>
      </c>
      <c r="R2650">
        <v>105</v>
      </c>
      <c r="S2650">
        <v>182</v>
      </c>
    </row>
    <row r="2651" spans="1:19" x14ac:dyDescent="0.25">
      <c r="A2651" s="1">
        <v>41914</v>
      </c>
      <c r="B2651">
        <v>251093</v>
      </c>
      <c r="C2651">
        <v>368347</v>
      </c>
      <c r="D2651">
        <v>0</v>
      </c>
      <c r="E2651">
        <v>0</v>
      </c>
      <c r="H2651">
        <v>286</v>
      </c>
      <c r="I2651">
        <v>1382</v>
      </c>
      <c r="J2651">
        <v>195</v>
      </c>
      <c r="K2651">
        <v>277</v>
      </c>
      <c r="L2651">
        <v>32</v>
      </c>
      <c r="M2651">
        <v>78</v>
      </c>
      <c r="N2651">
        <v>185</v>
      </c>
      <c r="O2651">
        <v>1978</v>
      </c>
      <c r="P2651">
        <v>0</v>
      </c>
      <c r="Q2651">
        <v>552</v>
      </c>
      <c r="R2651">
        <v>58</v>
      </c>
      <c r="S2651">
        <v>234</v>
      </c>
    </row>
    <row r="2652" spans="1:19" x14ac:dyDescent="0.25">
      <c r="A2652" s="1">
        <v>41915</v>
      </c>
      <c r="B2652">
        <v>234567</v>
      </c>
      <c r="C2652">
        <v>367791</v>
      </c>
      <c r="D2652">
        <v>0</v>
      </c>
      <c r="E2652">
        <v>0</v>
      </c>
      <c r="H2652">
        <v>160</v>
      </c>
      <c r="I2652">
        <v>1475</v>
      </c>
      <c r="J2652">
        <v>30</v>
      </c>
      <c r="K2652">
        <v>247</v>
      </c>
      <c r="L2652">
        <v>94</v>
      </c>
      <c r="M2652">
        <v>79</v>
      </c>
      <c r="N2652">
        <v>277</v>
      </c>
      <c r="O2652">
        <v>1935</v>
      </c>
      <c r="P2652">
        <v>50</v>
      </c>
      <c r="Q2652">
        <v>542</v>
      </c>
      <c r="R2652">
        <v>0</v>
      </c>
      <c r="S2652">
        <v>234</v>
      </c>
    </row>
    <row r="2653" spans="1:19" x14ac:dyDescent="0.25">
      <c r="A2653" s="1">
        <v>41918</v>
      </c>
      <c r="B2653">
        <v>167796</v>
      </c>
      <c r="C2653">
        <v>358047</v>
      </c>
      <c r="D2653">
        <v>0</v>
      </c>
      <c r="E2653">
        <v>0</v>
      </c>
      <c r="H2653">
        <v>7</v>
      </c>
      <c r="I2653">
        <v>1475</v>
      </c>
      <c r="J2653">
        <v>0</v>
      </c>
      <c r="K2653">
        <v>247</v>
      </c>
      <c r="L2653">
        <v>23</v>
      </c>
      <c r="M2653">
        <v>80</v>
      </c>
      <c r="N2653">
        <v>585</v>
      </c>
      <c r="O2653">
        <v>2140</v>
      </c>
      <c r="P2653">
        <v>10</v>
      </c>
      <c r="Q2653">
        <v>532</v>
      </c>
      <c r="R2653">
        <v>38</v>
      </c>
      <c r="S2653">
        <v>272</v>
      </c>
    </row>
    <row r="2654" spans="1:19" x14ac:dyDescent="0.25">
      <c r="A2654" s="1">
        <v>41919</v>
      </c>
      <c r="B2654">
        <v>263197</v>
      </c>
      <c r="C2654">
        <v>365241</v>
      </c>
      <c r="D2654">
        <v>0</v>
      </c>
      <c r="E2654">
        <v>0</v>
      </c>
      <c r="H2654">
        <v>105</v>
      </c>
      <c r="I2654">
        <v>1475</v>
      </c>
      <c r="J2654">
        <v>60</v>
      </c>
      <c r="K2654">
        <v>247</v>
      </c>
      <c r="L2654">
        <v>23</v>
      </c>
      <c r="M2654">
        <v>91</v>
      </c>
      <c r="N2654">
        <v>485</v>
      </c>
      <c r="O2654">
        <v>2450</v>
      </c>
      <c r="P2654">
        <v>24</v>
      </c>
      <c r="Q2654">
        <v>532</v>
      </c>
      <c r="R2654">
        <v>5</v>
      </c>
      <c r="S2654">
        <v>277</v>
      </c>
    </row>
    <row r="2655" spans="1:19" x14ac:dyDescent="0.25">
      <c r="A2655" s="1">
        <v>41920</v>
      </c>
      <c r="B2655">
        <v>293529</v>
      </c>
      <c r="C2655">
        <v>361846</v>
      </c>
      <c r="D2655">
        <v>0</v>
      </c>
      <c r="E2655">
        <v>0</v>
      </c>
      <c r="H2655">
        <v>300</v>
      </c>
      <c r="I2655">
        <v>1425</v>
      </c>
      <c r="J2655">
        <v>48</v>
      </c>
      <c r="K2655">
        <v>249</v>
      </c>
      <c r="L2655">
        <v>38</v>
      </c>
      <c r="M2655">
        <v>102</v>
      </c>
      <c r="N2655">
        <v>330</v>
      </c>
      <c r="O2655">
        <v>2450</v>
      </c>
      <c r="P2655">
        <v>58</v>
      </c>
      <c r="Q2655">
        <v>579</v>
      </c>
      <c r="R2655">
        <v>101</v>
      </c>
      <c r="S2655">
        <v>176</v>
      </c>
    </row>
    <row r="2656" spans="1:19" x14ac:dyDescent="0.25">
      <c r="A2656" s="1">
        <v>41921</v>
      </c>
      <c r="B2656">
        <v>420179</v>
      </c>
      <c r="C2656">
        <v>375275</v>
      </c>
      <c r="D2656">
        <v>0</v>
      </c>
      <c r="E2656">
        <v>0</v>
      </c>
      <c r="H2656">
        <v>7</v>
      </c>
      <c r="I2656">
        <v>1425</v>
      </c>
      <c r="J2656">
        <v>75</v>
      </c>
      <c r="K2656">
        <v>294</v>
      </c>
      <c r="L2656">
        <v>49</v>
      </c>
      <c r="M2656">
        <v>78</v>
      </c>
      <c r="N2656">
        <v>256</v>
      </c>
      <c r="O2656">
        <v>2365</v>
      </c>
      <c r="P2656">
        <v>50</v>
      </c>
      <c r="Q2656">
        <v>529</v>
      </c>
      <c r="R2656">
        <v>1</v>
      </c>
      <c r="S2656">
        <v>177</v>
      </c>
    </row>
    <row r="2657" spans="1:19" x14ac:dyDescent="0.25">
      <c r="A2657" s="1">
        <v>41922</v>
      </c>
      <c r="B2657">
        <v>516452</v>
      </c>
      <c r="C2657">
        <v>396304</v>
      </c>
      <c r="D2657">
        <v>0</v>
      </c>
      <c r="E2657">
        <v>0</v>
      </c>
      <c r="H2657">
        <v>141</v>
      </c>
      <c r="I2657">
        <v>1434</v>
      </c>
      <c r="J2657">
        <v>92</v>
      </c>
      <c r="K2657">
        <v>262</v>
      </c>
      <c r="L2657">
        <v>62</v>
      </c>
      <c r="M2657">
        <v>102</v>
      </c>
      <c r="N2657">
        <v>280</v>
      </c>
      <c r="O2657">
        <v>2195</v>
      </c>
      <c r="P2657">
        <v>0</v>
      </c>
      <c r="Q2657">
        <v>529</v>
      </c>
      <c r="R2657">
        <v>94</v>
      </c>
      <c r="S2657">
        <v>141</v>
      </c>
    </row>
    <row r="2658" spans="1:19" x14ac:dyDescent="0.25">
      <c r="A2658" s="1">
        <v>41925</v>
      </c>
      <c r="B2658">
        <v>527100</v>
      </c>
      <c r="C2658">
        <v>395337</v>
      </c>
      <c r="D2658">
        <v>0</v>
      </c>
      <c r="E2658">
        <v>0</v>
      </c>
      <c r="H2658">
        <v>186</v>
      </c>
      <c r="I2658">
        <v>1453</v>
      </c>
      <c r="J2658">
        <v>120</v>
      </c>
      <c r="K2658">
        <v>262</v>
      </c>
      <c r="L2658">
        <v>110</v>
      </c>
      <c r="M2658">
        <v>132</v>
      </c>
      <c r="N2658">
        <v>140</v>
      </c>
      <c r="O2658">
        <v>2245</v>
      </c>
      <c r="P2658">
        <v>24</v>
      </c>
      <c r="Q2658">
        <v>505</v>
      </c>
      <c r="R2658">
        <v>30</v>
      </c>
      <c r="S2658">
        <v>133</v>
      </c>
    </row>
    <row r="2659" spans="1:19" x14ac:dyDescent="0.25">
      <c r="A2659" s="1">
        <v>41926</v>
      </c>
      <c r="B2659">
        <v>616907</v>
      </c>
      <c r="C2659">
        <v>407816</v>
      </c>
      <c r="D2659">
        <v>0</v>
      </c>
      <c r="E2659">
        <v>0</v>
      </c>
      <c r="H2659">
        <v>402</v>
      </c>
      <c r="I2659">
        <v>1122</v>
      </c>
      <c r="J2659">
        <v>250</v>
      </c>
      <c r="K2659">
        <v>362</v>
      </c>
      <c r="L2659">
        <v>50</v>
      </c>
      <c r="M2659">
        <v>139</v>
      </c>
      <c r="N2659">
        <v>140</v>
      </c>
      <c r="O2659">
        <v>2245</v>
      </c>
      <c r="P2659">
        <v>0</v>
      </c>
      <c r="Q2659">
        <v>505</v>
      </c>
      <c r="R2659">
        <v>2</v>
      </c>
      <c r="S2659">
        <v>133</v>
      </c>
    </row>
    <row r="2660" spans="1:19" x14ac:dyDescent="0.25">
      <c r="A2660" s="1">
        <v>41927</v>
      </c>
      <c r="B2660">
        <v>791788</v>
      </c>
      <c r="C2660">
        <v>409536</v>
      </c>
      <c r="D2660">
        <v>0</v>
      </c>
      <c r="E2660">
        <v>0</v>
      </c>
      <c r="H2660">
        <v>270</v>
      </c>
      <c r="I2660">
        <v>1312</v>
      </c>
      <c r="J2660">
        <v>210</v>
      </c>
      <c r="K2660">
        <v>477</v>
      </c>
      <c r="L2660">
        <v>30</v>
      </c>
      <c r="M2660">
        <v>128</v>
      </c>
      <c r="N2660">
        <v>310</v>
      </c>
      <c r="O2660">
        <v>2210</v>
      </c>
      <c r="P2660">
        <v>10</v>
      </c>
      <c r="Q2660">
        <v>496</v>
      </c>
      <c r="R2660">
        <v>28</v>
      </c>
      <c r="S2660">
        <v>119</v>
      </c>
    </row>
    <row r="2661" spans="1:19" x14ac:dyDescent="0.25">
      <c r="A2661" s="1">
        <v>41928</v>
      </c>
      <c r="B2661">
        <v>513032</v>
      </c>
      <c r="C2661">
        <v>422048</v>
      </c>
      <c r="D2661">
        <v>0</v>
      </c>
      <c r="E2661">
        <v>0</v>
      </c>
      <c r="H2661">
        <v>0</v>
      </c>
      <c r="I2661">
        <v>1312</v>
      </c>
      <c r="J2661">
        <v>80</v>
      </c>
      <c r="K2661">
        <v>477</v>
      </c>
      <c r="L2661">
        <v>37</v>
      </c>
      <c r="M2661">
        <v>69</v>
      </c>
      <c r="N2661">
        <v>170</v>
      </c>
      <c r="O2661">
        <v>2070</v>
      </c>
      <c r="P2661">
        <v>0</v>
      </c>
      <c r="Q2661">
        <v>496</v>
      </c>
      <c r="R2661">
        <v>64</v>
      </c>
      <c r="S2661">
        <v>119</v>
      </c>
    </row>
    <row r="2662" spans="1:19" x14ac:dyDescent="0.25">
      <c r="A2662" s="1">
        <v>41929</v>
      </c>
      <c r="B2662">
        <v>334393</v>
      </c>
      <c r="C2662">
        <v>417890</v>
      </c>
      <c r="D2662">
        <v>0</v>
      </c>
      <c r="E2662">
        <v>0</v>
      </c>
      <c r="H2662">
        <v>18</v>
      </c>
      <c r="I2662">
        <v>1308</v>
      </c>
      <c r="J2662">
        <v>280</v>
      </c>
      <c r="K2662">
        <v>287</v>
      </c>
      <c r="L2662">
        <v>41</v>
      </c>
      <c r="M2662">
        <v>67</v>
      </c>
      <c r="N2662">
        <v>180</v>
      </c>
      <c r="O2662">
        <v>1930</v>
      </c>
      <c r="P2662">
        <v>250</v>
      </c>
      <c r="Q2662">
        <v>246</v>
      </c>
      <c r="R2662">
        <v>55</v>
      </c>
      <c r="S2662">
        <v>119</v>
      </c>
    </row>
    <row r="2663" spans="1:19" x14ac:dyDescent="0.25">
      <c r="A2663" s="1">
        <v>41932</v>
      </c>
      <c r="B2663">
        <v>278630</v>
      </c>
      <c r="C2663">
        <v>427503</v>
      </c>
      <c r="D2663">
        <v>0</v>
      </c>
      <c r="E2663">
        <v>0</v>
      </c>
      <c r="H2663">
        <v>20</v>
      </c>
      <c r="I2663">
        <v>1313</v>
      </c>
      <c r="J2663">
        <v>95</v>
      </c>
      <c r="K2663">
        <v>202</v>
      </c>
      <c r="L2663">
        <v>21</v>
      </c>
      <c r="M2663">
        <v>59</v>
      </c>
      <c r="N2663">
        <v>210</v>
      </c>
      <c r="O2663">
        <v>1930</v>
      </c>
      <c r="P2663">
        <v>25</v>
      </c>
      <c r="Q2663">
        <v>246</v>
      </c>
      <c r="R2663">
        <v>6</v>
      </c>
      <c r="S2663">
        <v>108</v>
      </c>
    </row>
    <row r="2664" spans="1:19" x14ac:dyDescent="0.25">
      <c r="A2664" s="1">
        <v>41933</v>
      </c>
      <c r="B2664">
        <v>305698</v>
      </c>
      <c r="C2664">
        <v>422049</v>
      </c>
      <c r="D2664">
        <v>0</v>
      </c>
      <c r="E2664">
        <v>0</v>
      </c>
      <c r="H2664">
        <v>42</v>
      </c>
      <c r="I2664">
        <v>1340</v>
      </c>
      <c r="J2664">
        <v>20</v>
      </c>
      <c r="K2664">
        <v>192</v>
      </c>
      <c r="L2664">
        <v>37</v>
      </c>
      <c r="M2664">
        <v>69</v>
      </c>
      <c r="N2664">
        <v>300</v>
      </c>
      <c r="O2664">
        <v>1950</v>
      </c>
      <c r="P2664">
        <v>52</v>
      </c>
      <c r="Q2664">
        <v>198</v>
      </c>
      <c r="R2664">
        <v>13</v>
      </c>
      <c r="S2664">
        <v>113</v>
      </c>
    </row>
    <row r="2665" spans="1:19" x14ac:dyDescent="0.25">
      <c r="A2665" s="1">
        <v>41934</v>
      </c>
      <c r="B2665">
        <v>283681</v>
      </c>
      <c r="C2665">
        <v>405617</v>
      </c>
      <c r="D2665">
        <v>0</v>
      </c>
      <c r="E2665">
        <v>0</v>
      </c>
      <c r="H2665">
        <v>15</v>
      </c>
      <c r="I2665">
        <v>1345</v>
      </c>
      <c r="J2665">
        <v>0</v>
      </c>
      <c r="K2665">
        <v>187</v>
      </c>
      <c r="L2665">
        <v>23</v>
      </c>
      <c r="M2665">
        <v>71</v>
      </c>
      <c r="N2665">
        <v>210</v>
      </c>
      <c r="O2665">
        <v>1970</v>
      </c>
      <c r="P2665">
        <v>0</v>
      </c>
      <c r="Q2665">
        <v>198</v>
      </c>
      <c r="R2665">
        <v>6</v>
      </c>
      <c r="S2665">
        <v>119</v>
      </c>
    </row>
    <row r="2666" spans="1:19" x14ac:dyDescent="0.25">
      <c r="A2666" s="1">
        <v>41935</v>
      </c>
      <c r="B2666">
        <v>263036</v>
      </c>
      <c r="C2666">
        <v>370832</v>
      </c>
      <c r="D2666">
        <v>0</v>
      </c>
      <c r="E2666">
        <v>0</v>
      </c>
      <c r="H2666">
        <v>11</v>
      </c>
      <c r="I2666">
        <v>636</v>
      </c>
      <c r="J2666">
        <v>0</v>
      </c>
      <c r="K2666">
        <v>187</v>
      </c>
      <c r="L2666">
        <v>31</v>
      </c>
      <c r="M2666">
        <v>49</v>
      </c>
      <c r="N2666">
        <v>151</v>
      </c>
      <c r="O2666">
        <v>1856</v>
      </c>
      <c r="P2666">
        <v>2</v>
      </c>
      <c r="Q2666">
        <v>45</v>
      </c>
      <c r="R2666">
        <v>31</v>
      </c>
      <c r="S2666">
        <v>89</v>
      </c>
    </row>
    <row r="2667" spans="1:19" x14ac:dyDescent="0.25">
      <c r="A2667" s="1">
        <v>41936</v>
      </c>
      <c r="B2667">
        <v>198465</v>
      </c>
      <c r="C2667">
        <v>346782</v>
      </c>
      <c r="D2667">
        <v>0</v>
      </c>
      <c r="E2667">
        <v>0</v>
      </c>
      <c r="H2667">
        <v>2</v>
      </c>
      <c r="I2667">
        <v>625</v>
      </c>
      <c r="J2667">
        <v>0</v>
      </c>
      <c r="K2667">
        <v>187</v>
      </c>
      <c r="L2667">
        <v>54</v>
      </c>
      <c r="M2667">
        <v>82</v>
      </c>
      <c r="N2667">
        <v>80</v>
      </c>
      <c r="O2667">
        <v>1735</v>
      </c>
      <c r="P2667">
        <v>0</v>
      </c>
      <c r="Q2667">
        <v>44</v>
      </c>
      <c r="R2667">
        <v>5</v>
      </c>
      <c r="S2667">
        <v>84</v>
      </c>
    </row>
    <row r="2668" spans="1:19" x14ac:dyDescent="0.25">
      <c r="A2668" s="1">
        <v>41939</v>
      </c>
      <c r="B2668">
        <v>186396</v>
      </c>
      <c r="C2668">
        <v>341855</v>
      </c>
      <c r="D2668">
        <v>0</v>
      </c>
      <c r="E2668">
        <v>0</v>
      </c>
      <c r="H2668">
        <v>0</v>
      </c>
      <c r="I2668">
        <v>625</v>
      </c>
      <c r="J2668">
        <v>0</v>
      </c>
      <c r="K2668">
        <v>187</v>
      </c>
      <c r="L2668">
        <v>27</v>
      </c>
      <c r="M2668">
        <v>88</v>
      </c>
      <c r="N2668">
        <v>210</v>
      </c>
      <c r="O2668">
        <v>1735</v>
      </c>
      <c r="P2668">
        <v>0</v>
      </c>
      <c r="Q2668">
        <v>44</v>
      </c>
      <c r="R2668">
        <v>12</v>
      </c>
      <c r="S2668">
        <v>96</v>
      </c>
    </row>
    <row r="2669" spans="1:19" x14ac:dyDescent="0.25">
      <c r="A2669" s="1">
        <v>41940</v>
      </c>
      <c r="B2669">
        <v>194094</v>
      </c>
      <c r="C2669">
        <v>355595</v>
      </c>
      <c r="D2669">
        <v>0</v>
      </c>
      <c r="E2669">
        <v>0</v>
      </c>
      <c r="H2669">
        <v>4</v>
      </c>
      <c r="I2669">
        <v>625</v>
      </c>
      <c r="J2669">
        <v>20</v>
      </c>
      <c r="K2669">
        <v>177</v>
      </c>
      <c r="L2669">
        <v>25</v>
      </c>
      <c r="M2669">
        <v>87</v>
      </c>
      <c r="N2669">
        <v>80</v>
      </c>
      <c r="O2669">
        <v>1785</v>
      </c>
      <c r="P2669">
        <v>2</v>
      </c>
      <c r="Q2669">
        <v>42</v>
      </c>
      <c r="R2669">
        <v>12</v>
      </c>
      <c r="S2669">
        <v>106</v>
      </c>
    </row>
    <row r="2670" spans="1:19" x14ac:dyDescent="0.25">
      <c r="A2670" s="1">
        <v>41941</v>
      </c>
      <c r="B2670">
        <v>231893</v>
      </c>
      <c r="C2670">
        <v>356584</v>
      </c>
      <c r="D2670">
        <v>0</v>
      </c>
      <c r="E2670">
        <v>0</v>
      </c>
      <c r="H2670">
        <v>1</v>
      </c>
      <c r="I2670">
        <v>625</v>
      </c>
      <c r="J2670">
        <v>10</v>
      </c>
      <c r="K2670">
        <v>167</v>
      </c>
      <c r="L2670">
        <v>44</v>
      </c>
      <c r="M2670">
        <v>98</v>
      </c>
      <c r="N2670">
        <v>20</v>
      </c>
      <c r="O2670">
        <v>1765</v>
      </c>
      <c r="P2670">
        <v>0</v>
      </c>
      <c r="Q2670">
        <v>42</v>
      </c>
      <c r="R2670">
        <v>2</v>
      </c>
      <c r="S2670">
        <v>106</v>
      </c>
    </row>
    <row r="2671" spans="1:19" x14ac:dyDescent="0.25">
      <c r="A2671" s="1">
        <v>41942</v>
      </c>
      <c r="B2671">
        <v>173108</v>
      </c>
      <c r="C2671">
        <v>355731</v>
      </c>
      <c r="D2671">
        <v>0</v>
      </c>
      <c r="E2671">
        <v>0</v>
      </c>
      <c r="H2671">
        <v>71</v>
      </c>
      <c r="I2671">
        <v>695</v>
      </c>
      <c r="J2671">
        <v>15</v>
      </c>
      <c r="K2671">
        <v>182</v>
      </c>
      <c r="L2671">
        <v>19</v>
      </c>
      <c r="M2671">
        <v>91</v>
      </c>
      <c r="N2671">
        <v>40</v>
      </c>
      <c r="O2671">
        <v>1775</v>
      </c>
      <c r="P2671">
        <v>2</v>
      </c>
      <c r="Q2671">
        <v>44</v>
      </c>
      <c r="R2671">
        <v>0</v>
      </c>
      <c r="S2671">
        <v>106</v>
      </c>
    </row>
    <row r="2672" spans="1:19" x14ac:dyDescent="0.25">
      <c r="A2672" s="1">
        <v>41943</v>
      </c>
      <c r="B2672">
        <v>149825</v>
      </c>
      <c r="C2672">
        <v>358364</v>
      </c>
      <c r="D2672">
        <v>0</v>
      </c>
      <c r="E2672">
        <v>0</v>
      </c>
      <c r="H2672">
        <v>40</v>
      </c>
      <c r="I2672">
        <v>735</v>
      </c>
      <c r="J2672">
        <v>20</v>
      </c>
      <c r="K2672">
        <v>197</v>
      </c>
      <c r="L2672">
        <v>31</v>
      </c>
      <c r="M2672">
        <v>103</v>
      </c>
      <c r="N2672">
        <v>10</v>
      </c>
      <c r="O2672">
        <v>1775</v>
      </c>
      <c r="P2672">
        <v>0</v>
      </c>
      <c r="Q2672">
        <v>44</v>
      </c>
      <c r="R2672">
        <v>72</v>
      </c>
      <c r="S2672">
        <v>166</v>
      </c>
    </row>
    <row r="2673" spans="1:19" x14ac:dyDescent="0.25">
      <c r="A2673" s="1">
        <v>41946</v>
      </c>
      <c r="B2673">
        <v>126868</v>
      </c>
      <c r="C2673">
        <v>359993</v>
      </c>
      <c r="D2673">
        <v>0</v>
      </c>
      <c r="E2673">
        <v>0</v>
      </c>
      <c r="H2673">
        <v>21</v>
      </c>
      <c r="I2673">
        <v>756</v>
      </c>
      <c r="J2673">
        <v>20</v>
      </c>
      <c r="K2673">
        <v>217</v>
      </c>
      <c r="L2673">
        <v>13</v>
      </c>
      <c r="M2673">
        <v>109</v>
      </c>
      <c r="N2673">
        <v>40</v>
      </c>
      <c r="O2673">
        <v>1745</v>
      </c>
      <c r="P2673">
        <v>0</v>
      </c>
      <c r="Q2673">
        <v>44</v>
      </c>
      <c r="R2673">
        <v>45</v>
      </c>
      <c r="S2673">
        <v>211</v>
      </c>
    </row>
    <row r="2674" spans="1:19" x14ac:dyDescent="0.25">
      <c r="A2674" s="1">
        <v>41947</v>
      </c>
      <c r="B2674">
        <v>151773</v>
      </c>
      <c r="C2674">
        <v>354875</v>
      </c>
      <c r="D2674">
        <v>0</v>
      </c>
      <c r="E2674">
        <v>0</v>
      </c>
      <c r="H2674">
        <v>4</v>
      </c>
      <c r="I2674">
        <v>756</v>
      </c>
      <c r="J2674">
        <v>55</v>
      </c>
      <c r="K2674">
        <v>197</v>
      </c>
      <c r="L2674">
        <v>15</v>
      </c>
      <c r="M2674">
        <v>111</v>
      </c>
      <c r="N2674">
        <v>130</v>
      </c>
      <c r="O2674">
        <v>1745</v>
      </c>
      <c r="P2674">
        <v>40</v>
      </c>
      <c r="Q2674">
        <v>4</v>
      </c>
      <c r="R2674">
        <v>134</v>
      </c>
      <c r="S2674">
        <v>345</v>
      </c>
    </row>
    <row r="2675" spans="1:19" x14ac:dyDescent="0.25">
      <c r="A2675" s="1">
        <v>41948</v>
      </c>
      <c r="B2675">
        <v>127255</v>
      </c>
      <c r="C2675">
        <v>367241</v>
      </c>
      <c r="D2675">
        <v>0</v>
      </c>
      <c r="E2675">
        <v>0</v>
      </c>
      <c r="H2675">
        <v>0</v>
      </c>
      <c r="I2675">
        <v>756</v>
      </c>
      <c r="J2675">
        <v>25</v>
      </c>
      <c r="K2675">
        <v>192</v>
      </c>
      <c r="L2675">
        <v>11</v>
      </c>
      <c r="M2675">
        <v>116</v>
      </c>
      <c r="N2675">
        <v>20</v>
      </c>
      <c r="O2675">
        <v>1745</v>
      </c>
      <c r="P2675">
        <v>3</v>
      </c>
      <c r="Q2675">
        <v>7</v>
      </c>
      <c r="R2675">
        <v>81</v>
      </c>
      <c r="S2675">
        <v>375</v>
      </c>
    </row>
    <row r="2676" spans="1:19" x14ac:dyDescent="0.25">
      <c r="A2676" s="1">
        <v>41949</v>
      </c>
      <c r="B2676">
        <v>165462</v>
      </c>
      <c r="C2676">
        <v>377229</v>
      </c>
      <c r="D2676">
        <v>0</v>
      </c>
      <c r="E2676">
        <v>0</v>
      </c>
      <c r="H2676">
        <v>0</v>
      </c>
      <c r="I2676">
        <v>756</v>
      </c>
      <c r="J2676">
        <v>70</v>
      </c>
      <c r="K2676">
        <v>222</v>
      </c>
      <c r="L2676">
        <v>39</v>
      </c>
      <c r="M2676">
        <v>101</v>
      </c>
      <c r="N2676">
        <v>70</v>
      </c>
      <c r="O2676">
        <v>1775</v>
      </c>
      <c r="P2676">
        <v>1</v>
      </c>
      <c r="Q2676">
        <v>8</v>
      </c>
      <c r="R2676">
        <v>31</v>
      </c>
      <c r="S2676">
        <v>376</v>
      </c>
    </row>
    <row r="2677" spans="1:19" x14ac:dyDescent="0.25">
      <c r="A2677" s="1">
        <v>41950</v>
      </c>
      <c r="B2677">
        <v>150251</v>
      </c>
      <c r="C2677">
        <v>384383</v>
      </c>
      <c r="D2677">
        <v>0</v>
      </c>
      <c r="E2677">
        <v>0</v>
      </c>
      <c r="H2677">
        <v>3</v>
      </c>
      <c r="I2677">
        <v>758</v>
      </c>
      <c r="J2677">
        <v>70</v>
      </c>
      <c r="K2677">
        <v>252</v>
      </c>
      <c r="L2677">
        <v>44</v>
      </c>
      <c r="M2677">
        <v>120</v>
      </c>
      <c r="N2677">
        <v>50</v>
      </c>
      <c r="O2677">
        <v>1725</v>
      </c>
      <c r="P2677">
        <v>1</v>
      </c>
      <c r="Q2677">
        <v>9</v>
      </c>
      <c r="R2677">
        <v>22</v>
      </c>
      <c r="S2677">
        <v>393</v>
      </c>
    </row>
    <row r="2678" spans="1:19" x14ac:dyDescent="0.25">
      <c r="A2678" s="1">
        <v>41953</v>
      </c>
      <c r="B2678">
        <v>165221</v>
      </c>
      <c r="C2678">
        <v>393774</v>
      </c>
      <c r="D2678">
        <v>0</v>
      </c>
      <c r="E2678">
        <v>0</v>
      </c>
      <c r="H2678">
        <v>121</v>
      </c>
      <c r="I2678">
        <v>758</v>
      </c>
      <c r="J2678">
        <v>60</v>
      </c>
      <c r="K2678">
        <v>312</v>
      </c>
      <c r="L2678">
        <v>14</v>
      </c>
      <c r="M2678">
        <v>115</v>
      </c>
      <c r="N2678">
        <v>30</v>
      </c>
      <c r="O2678">
        <v>1695</v>
      </c>
      <c r="P2678">
        <v>0</v>
      </c>
      <c r="Q2678">
        <v>8</v>
      </c>
      <c r="R2678">
        <v>66</v>
      </c>
      <c r="S2678">
        <v>362</v>
      </c>
    </row>
    <row r="2679" spans="1:19" x14ac:dyDescent="0.25">
      <c r="A2679" s="1">
        <v>41954</v>
      </c>
      <c r="B2679">
        <v>131400</v>
      </c>
      <c r="C2679">
        <v>392934</v>
      </c>
      <c r="D2679">
        <v>0</v>
      </c>
      <c r="E2679">
        <v>0</v>
      </c>
      <c r="H2679">
        <v>80</v>
      </c>
      <c r="I2679">
        <v>758</v>
      </c>
      <c r="J2679">
        <v>40</v>
      </c>
      <c r="K2679">
        <v>332</v>
      </c>
      <c r="L2679">
        <v>52</v>
      </c>
      <c r="M2679">
        <v>124</v>
      </c>
      <c r="N2679">
        <v>20</v>
      </c>
      <c r="O2679">
        <v>1695</v>
      </c>
      <c r="P2679">
        <v>1</v>
      </c>
      <c r="Q2679">
        <v>9</v>
      </c>
      <c r="R2679">
        <v>91</v>
      </c>
      <c r="S2679">
        <v>361</v>
      </c>
    </row>
    <row r="2680" spans="1:19" x14ac:dyDescent="0.25">
      <c r="A2680" s="1">
        <v>41955</v>
      </c>
      <c r="B2680">
        <v>136696</v>
      </c>
      <c r="C2680">
        <v>392082</v>
      </c>
      <c r="D2680">
        <v>0</v>
      </c>
      <c r="E2680">
        <v>0</v>
      </c>
      <c r="H2680">
        <v>2</v>
      </c>
      <c r="I2680">
        <v>758</v>
      </c>
      <c r="J2680">
        <v>10</v>
      </c>
      <c r="K2680">
        <v>332</v>
      </c>
      <c r="L2680">
        <v>26</v>
      </c>
      <c r="M2680">
        <v>138</v>
      </c>
      <c r="N2680">
        <v>80</v>
      </c>
      <c r="O2680">
        <v>1629</v>
      </c>
      <c r="P2680">
        <v>3</v>
      </c>
      <c r="Q2680">
        <v>10</v>
      </c>
      <c r="R2680">
        <v>127</v>
      </c>
      <c r="S2680">
        <v>391</v>
      </c>
    </row>
    <row r="2681" spans="1:19" x14ac:dyDescent="0.25">
      <c r="A2681" s="1">
        <v>41956</v>
      </c>
      <c r="B2681">
        <v>191042</v>
      </c>
      <c r="C2681">
        <v>388838</v>
      </c>
      <c r="D2681">
        <v>0</v>
      </c>
      <c r="E2681">
        <v>0</v>
      </c>
      <c r="H2681">
        <v>1</v>
      </c>
      <c r="I2681">
        <v>758</v>
      </c>
      <c r="J2681">
        <v>40</v>
      </c>
      <c r="K2681">
        <v>312</v>
      </c>
      <c r="L2681">
        <v>13</v>
      </c>
      <c r="M2681">
        <v>131</v>
      </c>
      <c r="N2681">
        <v>10</v>
      </c>
      <c r="O2681">
        <v>1629</v>
      </c>
      <c r="P2681">
        <v>0</v>
      </c>
      <c r="Q2681">
        <v>10</v>
      </c>
      <c r="R2681">
        <v>272</v>
      </c>
      <c r="S2681">
        <v>373</v>
      </c>
    </row>
    <row r="2682" spans="1:19" x14ac:dyDescent="0.25">
      <c r="A2682" s="1">
        <v>41957</v>
      </c>
      <c r="B2682">
        <v>151471</v>
      </c>
      <c r="C2682">
        <v>387146</v>
      </c>
      <c r="D2682">
        <v>0</v>
      </c>
      <c r="E2682">
        <v>0</v>
      </c>
      <c r="H2682">
        <v>80</v>
      </c>
      <c r="I2682">
        <v>758</v>
      </c>
      <c r="J2682">
        <v>60</v>
      </c>
      <c r="K2682">
        <v>252</v>
      </c>
      <c r="L2682">
        <v>10</v>
      </c>
      <c r="M2682">
        <v>131</v>
      </c>
      <c r="N2682">
        <v>0</v>
      </c>
      <c r="O2682">
        <v>1629</v>
      </c>
      <c r="P2682">
        <v>26</v>
      </c>
      <c r="Q2682">
        <v>34</v>
      </c>
      <c r="R2682">
        <v>21</v>
      </c>
      <c r="S2682">
        <v>394</v>
      </c>
    </row>
    <row r="2683" spans="1:19" x14ac:dyDescent="0.25">
      <c r="A2683" s="1">
        <v>41960</v>
      </c>
      <c r="B2683">
        <v>162162</v>
      </c>
      <c r="C2683">
        <v>391815</v>
      </c>
      <c r="D2683">
        <v>0</v>
      </c>
      <c r="E2683">
        <v>0</v>
      </c>
      <c r="H2683">
        <v>55</v>
      </c>
      <c r="I2683">
        <v>728</v>
      </c>
      <c r="J2683">
        <v>10</v>
      </c>
      <c r="K2683">
        <v>247</v>
      </c>
      <c r="L2683">
        <v>13</v>
      </c>
      <c r="M2683">
        <v>139</v>
      </c>
      <c r="N2683">
        <v>35</v>
      </c>
      <c r="O2683">
        <v>1609</v>
      </c>
      <c r="P2683">
        <v>23</v>
      </c>
      <c r="Q2683">
        <v>35</v>
      </c>
      <c r="R2683">
        <v>23</v>
      </c>
      <c r="S2683">
        <v>400</v>
      </c>
    </row>
    <row r="2684" spans="1:19" x14ac:dyDescent="0.25">
      <c r="A2684" s="1">
        <v>41961</v>
      </c>
      <c r="B2684">
        <v>188691</v>
      </c>
      <c r="C2684">
        <v>385463</v>
      </c>
      <c r="D2684">
        <v>0</v>
      </c>
      <c r="E2684">
        <v>0</v>
      </c>
      <c r="H2684">
        <v>1</v>
      </c>
      <c r="I2684">
        <v>728</v>
      </c>
      <c r="J2684">
        <v>0</v>
      </c>
      <c r="K2684">
        <v>247</v>
      </c>
      <c r="L2684">
        <v>39</v>
      </c>
      <c r="M2684">
        <v>147</v>
      </c>
      <c r="N2684">
        <v>15</v>
      </c>
      <c r="O2684">
        <v>1609</v>
      </c>
      <c r="P2684">
        <v>150</v>
      </c>
      <c r="Q2684">
        <v>80</v>
      </c>
      <c r="R2684">
        <v>3</v>
      </c>
      <c r="S2684">
        <v>399</v>
      </c>
    </row>
    <row r="2685" spans="1:19" x14ac:dyDescent="0.25">
      <c r="A2685" s="1">
        <v>41962</v>
      </c>
      <c r="B2685">
        <v>131658</v>
      </c>
      <c r="C2685">
        <v>376595</v>
      </c>
      <c r="D2685">
        <v>0</v>
      </c>
      <c r="E2685">
        <v>0</v>
      </c>
      <c r="H2685">
        <v>2</v>
      </c>
      <c r="I2685">
        <v>730</v>
      </c>
      <c r="J2685">
        <v>1</v>
      </c>
      <c r="K2685">
        <v>248</v>
      </c>
      <c r="L2685">
        <v>9</v>
      </c>
      <c r="M2685">
        <v>150</v>
      </c>
      <c r="N2685">
        <v>30</v>
      </c>
      <c r="O2685">
        <v>1639</v>
      </c>
      <c r="P2685">
        <v>0</v>
      </c>
      <c r="Q2685">
        <v>80</v>
      </c>
      <c r="R2685">
        <v>32</v>
      </c>
      <c r="S2685">
        <v>426</v>
      </c>
    </row>
    <row r="2686" spans="1:19" x14ac:dyDescent="0.25">
      <c r="A2686" s="1">
        <v>41963</v>
      </c>
      <c r="B2686">
        <v>112412</v>
      </c>
      <c r="C2686">
        <v>344012</v>
      </c>
      <c r="D2686">
        <v>0</v>
      </c>
      <c r="E2686">
        <v>0</v>
      </c>
      <c r="H2686">
        <v>0</v>
      </c>
      <c r="I2686">
        <v>294</v>
      </c>
      <c r="J2686">
        <v>10</v>
      </c>
      <c r="K2686">
        <v>146</v>
      </c>
      <c r="L2686">
        <v>23</v>
      </c>
      <c r="M2686">
        <v>73</v>
      </c>
      <c r="N2686">
        <v>105</v>
      </c>
      <c r="O2686">
        <v>1660</v>
      </c>
      <c r="P2686">
        <v>3</v>
      </c>
      <c r="Q2686">
        <v>32</v>
      </c>
      <c r="R2686">
        <v>20</v>
      </c>
      <c r="S2686">
        <v>270</v>
      </c>
    </row>
    <row r="2687" spans="1:19" x14ac:dyDescent="0.25">
      <c r="A2687" s="1">
        <v>41964</v>
      </c>
      <c r="B2687">
        <v>134583</v>
      </c>
      <c r="C2687">
        <v>350223</v>
      </c>
      <c r="D2687">
        <v>0</v>
      </c>
      <c r="E2687">
        <v>0</v>
      </c>
      <c r="H2687">
        <v>0</v>
      </c>
      <c r="I2687">
        <v>294</v>
      </c>
      <c r="J2687">
        <v>0</v>
      </c>
      <c r="K2687">
        <v>146</v>
      </c>
      <c r="L2687">
        <v>16</v>
      </c>
      <c r="M2687">
        <v>79</v>
      </c>
      <c r="N2687">
        <v>75</v>
      </c>
      <c r="O2687">
        <v>1675</v>
      </c>
      <c r="P2687">
        <v>0</v>
      </c>
      <c r="Q2687">
        <v>32</v>
      </c>
      <c r="R2687">
        <v>276</v>
      </c>
      <c r="S2687">
        <v>304</v>
      </c>
    </row>
    <row r="2688" spans="1:19" x14ac:dyDescent="0.25">
      <c r="A2688" s="1">
        <v>41967</v>
      </c>
      <c r="B2688">
        <v>104191</v>
      </c>
      <c r="C2688">
        <v>360826</v>
      </c>
      <c r="D2688">
        <v>0</v>
      </c>
      <c r="E2688">
        <v>0</v>
      </c>
      <c r="H2688">
        <v>0</v>
      </c>
      <c r="I2688">
        <v>294</v>
      </c>
      <c r="J2688">
        <v>1</v>
      </c>
      <c r="K2688">
        <v>147</v>
      </c>
      <c r="L2688">
        <v>8</v>
      </c>
      <c r="M2688">
        <v>79</v>
      </c>
      <c r="N2688">
        <v>15</v>
      </c>
      <c r="O2688">
        <v>1690</v>
      </c>
      <c r="P2688">
        <v>0</v>
      </c>
      <c r="Q2688">
        <v>32</v>
      </c>
      <c r="R2688">
        <v>6</v>
      </c>
      <c r="S2688">
        <v>310</v>
      </c>
    </row>
    <row r="2689" spans="1:19" x14ac:dyDescent="0.25">
      <c r="A2689" s="1">
        <v>41968</v>
      </c>
      <c r="B2689">
        <v>114400</v>
      </c>
      <c r="C2689">
        <v>369744</v>
      </c>
      <c r="D2689">
        <v>0</v>
      </c>
      <c r="E2689">
        <v>0</v>
      </c>
      <c r="H2689">
        <v>3</v>
      </c>
      <c r="I2689">
        <v>297</v>
      </c>
      <c r="J2689">
        <v>1</v>
      </c>
      <c r="K2689">
        <v>147</v>
      </c>
      <c r="L2689">
        <v>26</v>
      </c>
      <c r="M2689">
        <v>81</v>
      </c>
      <c r="N2689">
        <v>60</v>
      </c>
      <c r="O2689">
        <v>1720</v>
      </c>
      <c r="P2689">
        <v>0</v>
      </c>
      <c r="Q2689">
        <v>32</v>
      </c>
      <c r="R2689">
        <v>485</v>
      </c>
      <c r="S2689">
        <v>365</v>
      </c>
    </row>
    <row r="2690" spans="1:19" x14ac:dyDescent="0.25">
      <c r="A2690" s="1">
        <v>41969</v>
      </c>
      <c r="B2690">
        <v>103570</v>
      </c>
      <c r="C2690">
        <v>377490</v>
      </c>
      <c r="D2690">
        <v>0</v>
      </c>
      <c r="E2690">
        <v>0</v>
      </c>
      <c r="H2690">
        <v>0</v>
      </c>
      <c r="I2690">
        <v>297</v>
      </c>
      <c r="J2690">
        <v>0</v>
      </c>
      <c r="K2690">
        <v>147</v>
      </c>
      <c r="L2690">
        <v>15</v>
      </c>
      <c r="M2690">
        <v>88</v>
      </c>
      <c r="N2690">
        <v>60</v>
      </c>
      <c r="O2690">
        <v>1720</v>
      </c>
      <c r="P2690">
        <v>1</v>
      </c>
      <c r="Q2690">
        <v>31</v>
      </c>
      <c r="R2690">
        <v>219</v>
      </c>
      <c r="S2690">
        <v>331</v>
      </c>
    </row>
    <row r="2691" spans="1:19" x14ac:dyDescent="0.25">
      <c r="A2691" s="1">
        <v>41971</v>
      </c>
      <c r="B2691">
        <v>117067</v>
      </c>
      <c r="C2691">
        <v>367699</v>
      </c>
      <c r="D2691">
        <v>0</v>
      </c>
      <c r="E2691">
        <v>0</v>
      </c>
      <c r="H2691">
        <v>0</v>
      </c>
      <c r="I2691">
        <v>297</v>
      </c>
      <c r="J2691">
        <v>0</v>
      </c>
      <c r="K2691">
        <v>147</v>
      </c>
      <c r="L2691">
        <v>1</v>
      </c>
      <c r="M2691">
        <v>66</v>
      </c>
      <c r="N2691">
        <v>30</v>
      </c>
      <c r="O2691">
        <v>1720</v>
      </c>
      <c r="P2691">
        <v>50</v>
      </c>
      <c r="Q2691">
        <v>81</v>
      </c>
      <c r="R2691">
        <v>55</v>
      </c>
      <c r="S2691">
        <v>326</v>
      </c>
    </row>
    <row r="2692" spans="1:19" x14ac:dyDescent="0.25">
      <c r="A2692" s="1">
        <v>41974</v>
      </c>
      <c r="B2692">
        <v>176257</v>
      </c>
      <c r="C2692">
        <v>360487</v>
      </c>
      <c r="D2692">
        <v>0</v>
      </c>
      <c r="E2692">
        <v>0</v>
      </c>
      <c r="H2692">
        <v>16</v>
      </c>
      <c r="I2692">
        <v>313</v>
      </c>
      <c r="J2692">
        <v>20</v>
      </c>
      <c r="K2692">
        <v>147</v>
      </c>
      <c r="L2692">
        <v>6</v>
      </c>
      <c r="M2692">
        <v>70</v>
      </c>
      <c r="N2692">
        <v>135</v>
      </c>
      <c r="O2692">
        <v>1750</v>
      </c>
      <c r="P2692">
        <v>70</v>
      </c>
      <c r="Q2692">
        <v>51</v>
      </c>
      <c r="R2692">
        <v>25</v>
      </c>
      <c r="S2692">
        <v>331</v>
      </c>
    </row>
    <row r="2693" spans="1:19" x14ac:dyDescent="0.25">
      <c r="A2693" s="1">
        <v>41975</v>
      </c>
      <c r="B2693">
        <v>187960</v>
      </c>
      <c r="C2693">
        <v>373854</v>
      </c>
      <c r="D2693">
        <v>0</v>
      </c>
      <c r="E2693">
        <v>0</v>
      </c>
      <c r="H2693">
        <v>0</v>
      </c>
      <c r="I2693">
        <v>313</v>
      </c>
      <c r="J2693">
        <v>0</v>
      </c>
      <c r="K2693">
        <v>147</v>
      </c>
      <c r="L2693">
        <v>18</v>
      </c>
      <c r="M2693">
        <v>66</v>
      </c>
      <c r="N2693">
        <v>135</v>
      </c>
      <c r="O2693">
        <v>1780</v>
      </c>
      <c r="P2693">
        <v>0</v>
      </c>
      <c r="Q2693">
        <v>51</v>
      </c>
      <c r="R2693">
        <v>28</v>
      </c>
      <c r="S2693">
        <v>347</v>
      </c>
    </row>
    <row r="2694" spans="1:19" x14ac:dyDescent="0.25">
      <c r="A2694" s="1">
        <v>41976</v>
      </c>
      <c r="B2694">
        <v>130237</v>
      </c>
      <c r="C2694">
        <v>371578</v>
      </c>
      <c r="D2694">
        <v>0</v>
      </c>
      <c r="E2694">
        <v>0</v>
      </c>
      <c r="H2694">
        <v>8</v>
      </c>
      <c r="I2694">
        <v>307</v>
      </c>
      <c r="J2694">
        <v>0</v>
      </c>
      <c r="K2694">
        <v>147</v>
      </c>
      <c r="L2694">
        <v>5</v>
      </c>
      <c r="M2694">
        <v>69</v>
      </c>
      <c r="N2694">
        <v>30</v>
      </c>
      <c r="O2694">
        <v>1765</v>
      </c>
      <c r="P2694">
        <v>0</v>
      </c>
      <c r="Q2694">
        <v>51</v>
      </c>
      <c r="R2694">
        <v>21</v>
      </c>
      <c r="S2694">
        <v>328</v>
      </c>
    </row>
    <row r="2695" spans="1:19" x14ac:dyDescent="0.25">
      <c r="A2695" s="1">
        <v>41977</v>
      </c>
      <c r="B2695">
        <v>144040</v>
      </c>
      <c r="C2695">
        <v>375895</v>
      </c>
      <c r="D2695">
        <v>0</v>
      </c>
      <c r="E2695">
        <v>0</v>
      </c>
      <c r="H2695">
        <v>1</v>
      </c>
      <c r="I2695">
        <v>307</v>
      </c>
      <c r="J2695">
        <v>0</v>
      </c>
      <c r="K2695">
        <v>147</v>
      </c>
      <c r="L2695">
        <v>51</v>
      </c>
      <c r="M2695">
        <v>56</v>
      </c>
      <c r="N2695">
        <v>75</v>
      </c>
      <c r="O2695">
        <v>1690</v>
      </c>
      <c r="P2695">
        <v>0</v>
      </c>
      <c r="Q2695">
        <v>51</v>
      </c>
      <c r="R2695">
        <v>14</v>
      </c>
      <c r="S2695">
        <v>322</v>
      </c>
    </row>
    <row r="2696" spans="1:19" x14ac:dyDescent="0.25">
      <c r="A2696" s="1">
        <v>41978</v>
      </c>
      <c r="B2696">
        <v>136344</v>
      </c>
      <c r="C2696">
        <v>380942</v>
      </c>
      <c r="D2696">
        <v>0</v>
      </c>
      <c r="E2696">
        <v>0</v>
      </c>
      <c r="H2696">
        <v>7</v>
      </c>
      <c r="I2696">
        <v>310</v>
      </c>
      <c r="J2696">
        <v>0</v>
      </c>
      <c r="K2696">
        <v>147</v>
      </c>
      <c r="L2696">
        <v>44</v>
      </c>
      <c r="M2696">
        <v>76</v>
      </c>
      <c r="N2696">
        <v>180</v>
      </c>
      <c r="O2696">
        <v>1555</v>
      </c>
      <c r="P2696">
        <v>0</v>
      </c>
      <c r="Q2696">
        <v>51</v>
      </c>
      <c r="R2696">
        <v>11</v>
      </c>
      <c r="S2696">
        <v>321</v>
      </c>
    </row>
    <row r="2697" spans="1:19" x14ac:dyDescent="0.25">
      <c r="A2697" s="1">
        <v>41981</v>
      </c>
      <c r="B2697">
        <v>184045</v>
      </c>
      <c r="C2697">
        <v>373887</v>
      </c>
      <c r="D2697">
        <v>0</v>
      </c>
      <c r="E2697">
        <v>0</v>
      </c>
      <c r="H2697">
        <v>0</v>
      </c>
      <c r="I2697">
        <v>310</v>
      </c>
      <c r="J2697">
        <v>40</v>
      </c>
      <c r="K2697">
        <v>147</v>
      </c>
      <c r="L2697">
        <v>40</v>
      </c>
      <c r="M2697">
        <v>101</v>
      </c>
      <c r="N2697">
        <v>120</v>
      </c>
      <c r="O2697">
        <v>1525</v>
      </c>
      <c r="P2697">
        <v>1</v>
      </c>
      <c r="Q2697">
        <v>51</v>
      </c>
      <c r="R2697">
        <v>88</v>
      </c>
      <c r="S2697">
        <v>381</v>
      </c>
    </row>
    <row r="2698" spans="1:19" x14ac:dyDescent="0.25">
      <c r="A2698" s="1">
        <v>41982</v>
      </c>
      <c r="B2698">
        <v>256609</v>
      </c>
      <c r="C2698">
        <v>361415</v>
      </c>
      <c r="D2698">
        <v>0</v>
      </c>
      <c r="E2698">
        <v>0</v>
      </c>
      <c r="H2698">
        <v>23</v>
      </c>
      <c r="I2698">
        <v>297</v>
      </c>
      <c r="J2698">
        <v>50</v>
      </c>
      <c r="K2698">
        <v>152</v>
      </c>
      <c r="L2698">
        <v>41</v>
      </c>
      <c r="M2698">
        <v>104</v>
      </c>
      <c r="N2698">
        <v>45</v>
      </c>
      <c r="O2698">
        <v>1495</v>
      </c>
      <c r="P2698">
        <v>1</v>
      </c>
      <c r="Q2698">
        <v>51</v>
      </c>
      <c r="R2698">
        <v>72</v>
      </c>
      <c r="S2698">
        <v>415</v>
      </c>
    </row>
    <row r="2699" spans="1:19" x14ac:dyDescent="0.25">
      <c r="A2699" s="1">
        <v>41983</v>
      </c>
      <c r="B2699">
        <v>362443</v>
      </c>
      <c r="C2699">
        <v>352446</v>
      </c>
      <c r="D2699">
        <v>0</v>
      </c>
      <c r="E2699">
        <v>0</v>
      </c>
      <c r="H2699">
        <v>3</v>
      </c>
      <c r="I2699">
        <v>300</v>
      </c>
      <c r="J2699">
        <v>40</v>
      </c>
      <c r="K2699">
        <v>192</v>
      </c>
      <c r="L2699">
        <v>45</v>
      </c>
      <c r="M2699">
        <v>137</v>
      </c>
      <c r="N2699">
        <v>0</v>
      </c>
      <c r="O2699">
        <v>1480</v>
      </c>
      <c r="P2699">
        <v>5</v>
      </c>
      <c r="Q2699">
        <v>51</v>
      </c>
      <c r="R2699">
        <v>204</v>
      </c>
      <c r="S2699">
        <v>475</v>
      </c>
    </row>
    <row r="2700" spans="1:19" x14ac:dyDescent="0.25">
      <c r="A2700" s="1">
        <v>41984</v>
      </c>
      <c r="B2700">
        <v>438914</v>
      </c>
      <c r="C2700">
        <v>366472</v>
      </c>
      <c r="D2700">
        <v>0</v>
      </c>
      <c r="E2700">
        <v>0</v>
      </c>
      <c r="H2700">
        <v>21</v>
      </c>
      <c r="I2700">
        <v>311</v>
      </c>
      <c r="J2700">
        <v>120</v>
      </c>
      <c r="K2700">
        <v>92</v>
      </c>
      <c r="L2700">
        <v>8</v>
      </c>
      <c r="M2700">
        <v>91</v>
      </c>
      <c r="N2700">
        <v>45</v>
      </c>
      <c r="O2700">
        <v>1465</v>
      </c>
      <c r="P2700">
        <v>0</v>
      </c>
      <c r="Q2700">
        <v>51</v>
      </c>
      <c r="R2700">
        <v>315</v>
      </c>
      <c r="S2700">
        <v>595</v>
      </c>
    </row>
    <row r="2701" spans="1:19" x14ac:dyDescent="0.25">
      <c r="A2701" s="1">
        <v>41985</v>
      </c>
      <c r="B2701">
        <v>505992</v>
      </c>
      <c r="C2701">
        <v>357134</v>
      </c>
      <c r="D2701">
        <v>0</v>
      </c>
      <c r="E2701">
        <v>0</v>
      </c>
      <c r="H2701">
        <v>10</v>
      </c>
      <c r="I2701">
        <v>321</v>
      </c>
      <c r="J2701">
        <v>110</v>
      </c>
      <c r="K2701">
        <v>102</v>
      </c>
      <c r="L2701">
        <v>62</v>
      </c>
      <c r="M2701">
        <v>114</v>
      </c>
      <c r="N2701">
        <v>150</v>
      </c>
      <c r="O2701">
        <v>1360</v>
      </c>
      <c r="P2701">
        <v>1</v>
      </c>
      <c r="Q2701">
        <v>51</v>
      </c>
      <c r="R2701">
        <v>327</v>
      </c>
      <c r="S2701">
        <v>731</v>
      </c>
    </row>
    <row r="2702" spans="1:19" x14ac:dyDescent="0.25">
      <c r="A2702" s="1">
        <v>41988</v>
      </c>
      <c r="B2702">
        <v>418917</v>
      </c>
      <c r="C2702">
        <v>342653</v>
      </c>
      <c r="D2702">
        <v>0</v>
      </c>
      <c r="E2702">
        <v>0</v>
      </c>
      <c r="H2702">
        <v>78</v>
      </c>
      <c r="I2702">
        <v>263</v>
      </c>
      <c r="J2702">
        <v>73</v>
      </c>
      <c r="K2702">
        <v>89</v>
      </c>
      <c r="L2702">
        <v>54</v>
      </c>
      <c r="M2702">
        <v>143</v>
      </c>
      <c r="N2702">
        <v>95</v>
      </c>
      <c r="O2702">
        <v>1300</v>
      </c>
      <c r="P2702">
        <v>70</v>
      </c>
      <c r="Q2702">
        <v>101</v>
      </c>
      <c r="R2702">
        <v>259</v>
      </c>
      <c r="S2702">
        <v>901</v>
      </c>
    </row>
    <row r="2703" spans="1:19" x14ac:dyDescent="0.25">
      <c r="A2703" s="1">
        <v>41989</v>
      </c>
      <c r="B2703">
        <v>427561</v>
      </c>
      <c r="C2703">
        <v>324703</v>
      </c>
      <c r="D2703">
        <v>0</v>
      </c>
      <c r="E2703">
        <v>0</v>
      </c>
      <c r="H2703">
        <v>238</v>
      </c>
      <c r="I2703">
        <v>41</v>
      </c>
      <c r="J2703">
        <v>82</v>
      </c>
      <c r="K2703">
        <v>107</v>
      </c>
      <c r="L2703">
        <v>45</v>
      </c>
      <c r="M2703">
        <v>167</v>
      </c>
      <c r="N2703">
        <v>205</v>
      </c>
      <c r="O2703">
        <v>1155</v>
      </c>
      <c r="P2703">
        <v>61</v>
      </c>
      <c r="Q2703">
        <v>100</v>
      </c>
      <c r="R2703">
        <v>222</v>
      </c>
      <c r="S2703">
        <v>924</v>
      </c>
    </row>
    <row r="2704" spans="1:19" x14ac:dyDescent="0.25">
      <c r="A2704" s="1">
        <v>41990</v>
      </c>
      <c r="B2704">
        <v>353422</v>
      </c>
      <c r="C2704">
        <v>327464</v>
      </c>
      <c r="D2704">
        <v>0</v>
      </c>
      <c r="E2704">
        <v>0</v>
      </c>
      <c r="H2704">
        <v>8</v>
      </c>
      <c r="I2704">
        <v>33</v>
      </c>
      <c r="J2704">
        <v>70</v>
      </c>
      <c r="K2704">
        <v>167</v>
      </c>
      <c r="L2704">
        <v>14</v>
      </c>
      <c r="M2704">
        <v>173</v>
      </c>
      <c r="N2704">
        <v>30</v>
      </c>
      <c r="O2704">
        <v>1185</v>
      </c>
      <c r="P2704">
        <v>26</v>
      </c>
      <c r="Q2704">
        <v>119</v>
      </c>
      <c r="R2704">
        <v>46</v>
      </c>
      <c r="S2704">
        <v>944</v>
      </c>
    </row>
    <row r="2705" spans="1:19" x14ac:dyDescent="0.25">
      <c r="A2705" s="1">
        <v>41991</v>
      </c>
      <c r="B2705">
        <v>253618</v>
      </c>
      <c r="C2705">
        <v>298672</v>
      </c>
      <c r="D2705">
        <v>0</v>
      </c>
      <c r="E2705">
        <v>0</v>
      </c>
      <c r="H2705">
        <v>108</v>
      </c>
      <c r="I2705">
        <v>88</v>
      </c>
      <c r="J2705">
        <v>55</v>
      </c>
      <c r="K2705">
        <v>90</v>
      </c>
      <c r="L2705">
        <v>12</v>
      </c>
      <c r="M2705">
        <v>50</v>
      </c>
      <c r="N2705">
        <v>10</v>
      </c>
      <c r="O2705">
        <v>245</v>
      </c>
      <c r="P2705">
        <v>90</v>
      </c>
      <c r="Q2705">
        <v>112</v>
      </c>
      <c r="R2705">
        <v>83</v>
      </c>
      <c r="S2705">
        <v>433</v>
      </c>
    </row>
    <row r="2706" spans="1:19" x14ac:dyDescent="0.25">
      <c r="A2706" s="1">
        <v>41992</v>
      </c>
      <c r="B2706">
        <v>227064</v>
      </c>
      <c r="C2706">
        <v>304525</v>
      </c>
      <c r="D2706">
        <v>0</v>
      </c>
      <c r="E2706">
        <v>0</v>
      </c>
      <c r="H2706">
        <v>0</v>
      </c>
      <c r="I2706">
        <v>88</v>
      </c>
      <c r="J2706">
        <v>5</v>
      </c>
      <c r="K2706">
        <v>85</v>
      </c>
      <c r="L2706">
        <v>29</v>
      </c>
      <c r="M2706">
        <v>50</v>
      </c>
      <c r="N2706">
        <v>30</v>
      </c>
      <c r="O2706">
        <v>215</v>
      </c>
      <c r="P2706">
        <v>181</v>
      </c>
      <c r="Q2706">
        <v>293</v>
      </c>
      <c r="R2706">
        <v>21</v>
      </c>
      <c r="S2706">
        <v>453</v>
      </c>
    </row>
    <row r="2707" spans="1:19" x14ac:dyDescent="0.25">
      <c r="A2707" s="1">
        <v>41995</v>
      </c>
      <c r="B2707">
        <v>132567</v>
      </c>
      <c r="C2707">
        <v>304155</v>
      </c>
      <c r="D2707">
        <v>0</v>
      </c>
      <c r="E2707">
        <v>0</v>
      </c>
      <c r="H2707">
        <v>125</v>
      </c>
      <c r="I2707">
        <v>201</v>
      </c>
      <c r="J2707">
        <v>5</v>
      </c>
      <c r="K2707">
        <v>80</v>
      </c>
      <c r="L2707">
        <v>11</v>
      </c>
      <c r="M2707">
        <v>49</v>
      </c>
      <c r="N2707">
        <v>15</v>
      </c>
      <c r="O2707">
        <v>200</v>
      </c>
      <c r="P2707">
        <v>120</v>
      </c>
      <c r="Q2707">
        <v>413</v>
      </c>
      <c r="R2707">
        <v>113</v>
      </c>
      <c r="S2707">
        <v>499</v>
      </c>
    </row>
    <row r="2708" spans="1:19" x14ac:dyDescent="0.25">
      <c r="A2708" s="1">
        <v>41996</v>
      </c>
      <c r="B2708">
        <v>125352</v>
      </c>
      <c r="C2708">
        <v>325276</v>
      </c>
      <c r="D2708">
        <v>0</v>
      </c>
      <c r="E2708">
        <v>0</v>
      </c>
      <c r="H2708">
        <v>3</v>
      </c>
      <c r="I2708">
        <v>201</v>
      </c>
      <c r="J2708">
        <v>10</v>
      </c>
      <c r="K2708">
        <v>90</v>
      </c>
      <c r="L2708">
        <v>11</v>
      </c>
      <c r="M2708">
        <v>47</v>
      </c>
      <c r="N2708">
        <v>30</v>
      </c>
      <c r="O2708">
        <v>200</v>
      </c>
      <c r="P2708">
        <v>10</v>
      </c>
      <c r="Q2708">
        <v>423</v>
      </c>
      <c r="R2708">
        <v>58</v>
      </c>
      <c r="S2708">
        <v>553</v>
      </c>
    </row>
    <row r="2709" spans="1:19" x14ac:dyDescent="0.25">
      <c r="A2709" s="1">
        <v>41997</v>
      </c>
      <c r="B2709">
        <v>68358</v>
      </c>
      <c r="C2709">
        <v>321160</v>
      </c>
      <c r="D2709">
        <v>0</v>
      </c>
      <c r="E2709">
        <v>0</v>
      </c>
      <c r="H2709">
        <v>0</v>
      </c>
      <c r="I2709">
        <v>201</v>
      </c>
      <c r="J2709">
        <v>0</v>
      </c>
      <c r="K2709">
        <v>90</v>
      </c>
      <c r="L2709">
        <v>5</v>
      </c>
      <c r="M2709">
        <v>48</v>
      </c>
      <c r="N2709">
        <v>0</v>
      </c>
      <c r="O2709">
        <v>170</v>
      </c>
      <c r="P2709">
        <v>0</v>
      </c>
      <c r="Q2709">
        <v>417</v>
      </c>
      <c r="R2709">
        <v>33</v>
      </c>
      <c r="S2709">
        <v>521</v>
      </c>
    </row>
    <row r="2710" spans="1:19" x14ac:dyDescent="0.25">
      <c r="A2710" s="1">
        <v>41999</v>
      </c>
      <c r="B2710">
        <v>78968</v>
      </c>
      <c r="C2710">
        <v>319412</v>
      </c>
      <c r="D2710">
        <v>0</v>
      </c>
      <c r="E2710">
        <v>0</v>
      </c>
      <c r="H2710">
        <v>0</v>
      </c>
      <c r="I2710">
        <v>201</v>
      </c>
      <c r="J2710">
        <v>10</v>
      </c>
      <c r="K2710">
        <v>80</v>
      </c>
      <c r="L2710">
        <v>0</v>
      </c>
      <c r="M2710">
        <v>38</v>
      </c>
      <c r="N2710">
        <v>15</v>
      </c>
      <c r="O2710">
        <v>155</v>
      </c>
      <c r="P2710">
        <v>0</v>
      </c>
      <c r="Q2710">
        <v>417</v>
      </c>
      <c r="R2710">
        <v>21</v>
      </c>
      <c r="S2710">
        <v>542</v>
      </c>
    </row>
    <row r="2711" spans="1:19" x14ac:dyDescent="0.25">
      <c r="A2711" s="1">
        <v>42002</v>
      </c>
      <c r="B2711">
        <v>93515</v>
      </c>
      <c r="C2711">
        <v>318270</v>
      </c>
      <c r="D2711">
        <v>0</v>
      </c>
      <c r="E2711">
        <v>0</v>
      </c>
      <c r="H2711">
        <v>4</v>
      </c>
      <c r="I2711">
        <v>201</v>
      </c>
      <c r="J2711">
        <v>45</v>
      </c>
      <c r="K2711">
        <v>100</v>
      </c>
      <c r="L2711">
        <v>18</v>
      </c>
      <c r="M2711">
        <v>44</v>
      </c>
      <c r="N2711">
        <v>15</v>
      </c>
      <c r="O2711">
        <v>140</v>
      </c>
      <c r="P2711">
        <v>0</v>
      </c>
      <c r="Q2711">
        <v>417</v>
      </c>
      <c r="R2711">
        <v>137</v>
      </c>
      <c r="S2711">
        <v>636</v>
      </c>
    </row>
    <row r="2712" spans="1:19" x14ac:dyDescent="0.25">
      <c r="A2712" s="1">
        <v>42003</v>
      </c>
      <c r="B2712">
        <v>110859</v>
      </c>
      <c r="C2712">
        <v>308318</v>
      </c>
      <c r="D2712">
        <v>0</v>
      </c>
      <c r="E2712">
        <v>0</v>
      </c>
      <c r="H2712">
        <v>0</v>
      </c>
      <c r="I2712">
        <v>201</v>
      </c>
      <c r="J2712">
        <v>15</v>
      </c>
      <c r="K2712">
        <v>100</v>
      </c>
      <c r="L2712">
        <v>9</v>
      </c>
      <c r="M2712">
        <v>44</v>
      </c>
      <c r="N2712">
        <v>45</v>
      </c>
      <c r="O2712">
        <v>185</v>
      </c>
      <c r="P2712">
        <v>0</v>
      </c>
      <c r="Q2712">
        <v>417</v>
      </c>
      <c r="R2712">
        <v>36</v>
      </c>
      <c r="S2712">
        <v>642</v>
      </c>
    </row>
    <row r="2713" spans="1:19" x14ac:dyDescent="0.25">
      <c r="A2713" s="1">
        <v>42004</v>
      </c>
      <c r="B2713">
        <v>172840</v>
      </c>
      <c r="C2713">
        <v>299185</v>
      </c>
      <c r="D2713">
        <v>0</v>
      </c>
      <c r="E2713">
        <v>0</v>
      </c>
      <c r="H2713">
        <v>80</v>
      </c>
      <c r="I2713">
        <v>121</v>
      </c>
      <c r="J2713">
        <v>50</v>
      </c>
      <c r="K2713">
        <v>90</v>
      </c>
      <c r="L2713">
        <v>8</v>
      </c>
      <c r="M2713">
        <v>45</v>
      </c>
      <c r="N2713">
        <v>30</v>
      </c>
      <c r="O2713">
        <v>215</v>
      </c>
      <c r="P2713">
        <v>0</v>
      </c>
      <c r="Q2713">
        <v>417</v>
      </c>
      <c r="R2713">
        <v>140</v>
      </c>
      <c r="S2713">
        <v>624</v>
      </c>
    </row>
    <row r="2714" spans="1:19" x14ac:dyDescent="0.25">
      <c r="A2714" s="1">
        <v>42006</v>
      </c>
      <c r="B2714">
        <v>225008</v>
      </c>
      <c r="C2714">
        <v>297230</v>
      </c>
      <c r="D2714">
        <v>0</v>
      </c>
      <c r="E2714">
        <v>0</v>
      </c>
      <c r="H2714">
        <v>7</v>
      </c>
      <c r="I2714">
        <v>121</v>
      </c>
      <c r="J2714">
        <v>20</v>
      </c>
      <c r="K2714">
        <v>110</v>
      </c>
      <c r="L2714">
        <v>14</v>
      </c>
      <c r="M2714">
        <v>30</v>
      </c>
      <c r="N2714">
        <v>75</v>
      </c>
      <c r="O2714">
        <v>215</v>
      </c>
      <c r="P2714">
        <v>105</v>
      </c>
      <c r="Q2714">
        <v>372</v>
      </c>
      <c r="R2714">
        <v>36</v>
      </c>
      <c r="S2714">
        <v>609</v>
      </c>
    </row>
    <row r="2715" spans="1:19" x14ac:dyDescent="0.25">
      <c r="A2715" s="1">
        <v>42009</v>
      </c>
      <c r="B2715">
        <v>248468</v>
      </c>
      <c r="C2715">
        <v>291021</v>
      </c>
      <c r="D2715">
        <v>0</v>
      </c>
      <c r="E2715">
        <v>0</v>
      </c>
      <c r="H2715">
        <v>0</v>
      </c>
      <c r="I2715">
        <v>121</v>
      </c>
      <c r="J2715">
        <v>30</v>
      </c>
      <c r="K2715">
        <v>95</v>
      </c>
      <c r="L2715">
        <v>56</v>
      </c>
      <c r="M2715">
        <v>36</v>
      </c>
      <c r="N2715">
        <v>0</v>
      </c>
      <c r="O2715">
        <v>140</v>
      </c>
      <c r="P2715">
        <v>0</v>
      </c>
      <c r="Q2715">
        <v>372</v>
      </c>
      <c r="R2715">
        <v>61</v>
      </c>
      <c r="S2715">
        <v>624</v>
      </c>
    </row>
    <row r="2716" spans="1:19" x14ac:dyDescent="0.25">
      <c r="A2716" s="1">
        <v>42010</v>
      </c>
      <c r="B2716">
        <v>308107</v>
      </c>
      <c r="C2716">
        <v>285927</v>
      </c>
      <c r="D2716">
        <v>0</v>
      </c>
      <c r="E2716">
        <v>0</v>
      </c>
      <c r="H2716">
        <v>59</v>
      </c>
      <c r="I2716">
        <v>161</v>
      </c>
      <c r="J2716">
        <v>35</v>
      </c>
      <c r="K2716">
        <v>66</v>
      </c>
      <c r="L2716">
        <v>73</v>
      </c>
      <c r="M2716">
        <v>63</v>
      </c>
      <c r="N2716">
        <v>0</v>
      </c>
      <c r="O2716">
        <v>140</v>
      </c>
      <c r="P2716">
        <v>0</v>
      </c>
      <c r="Q2716">
        <v>372</v>
      </c>
      <c r="R2716">
        <v>92</v>
      </c>
      <c r="S2716">
        <v>629</v>
      </c>
    </row>
    <row r="2717" spans="1:19" x14ac:dyDescent="0.25">
      <c r="A2717" s="1">
        <v>42011</v>
      </c>
      <c r="B2717">
        <v>213440</v>
      </c>
      <c r="C2717">
        <v>287873</v>
      </c>
      <c r="D2717">
        <v>0</v>
      </c>
      <c r="E2717">
        <v>0</v>
      </c>
      <c r="H2717">
        <v>61</v>
      </c>
      <c r="I2717">
        <v>191</v>
      </c>
      <c r="J2717">
        <v>50</v>
      </c>
      <c r="K2717">
        <v>35</v>
      </c>
      <c r="L2717">
        <v>1</v>
      </c>
      <c r="M2717">
        <v>62</v>
      </c>
      <c r="N2717">
        <v>0</v>
      </c>
      <c r="O2717">
        <v>140</v>
      </c>
      <c r="P2717">
        <v>0</v>
      </c>
      <c r="Q2717">
        <v>372</v>
      </c>
      <c r="R2717">
        <v>40</v>
      </c>
      <c r="S2717">
        <v>639</v>
      </c>
    </row>
    <row r="2718" spans="1:19" x14ac:dyDescent="0.25">
      <c r="A2718" s="1">
        <v>42012</v>
      </c>
      <c r="B2718">
        <v>205285</v>
      </c>
      <c r="C2718">
        <v>287281</v>
      </c>
      <c r="D2718">
        <v>0</v>
      </c>
      <c r="E2718">
        <v>0</v>
      </c>
      <c r="H2718">
        <v>0</v>
      </c>
      <c r="I2718">
        <v>191</v>
      </c>
      <c r="J2718">
        <v>0</v>
      </c>
      <c r="K2718">
        <v>35</v>
      </c>
      <c r="L2718">
        <v>5</v>
      </c>
      <c r="M2718">
        <v>41</v>
      </c>
      <c r="N2718">
        <v>20</v>
      </c>
      <c r="O2718">
        <v>150</v>
      </c>
      <c r="P2718">
        <v>0</v>
      </c>
      <c r="Q2718">
        <v>372</v>
      </c>
      <c r="R2718">
        <v>64</v>
      </c>
      <c r="S2718">
        <v>618</v>
      </c>
    </row>
    <row r="2719" spans="1:19" x14ac:dyDescent="0.25">
      <c r="A2719" s="1">
        <v>42013</v>
      </c>
      <c r="B2719">
        <v>233893</v>
      </c>
      <c r="C2719">
        <v>298182</v>
      </c>
      <c r="D2719">
        <v>0</v>
      </c>
      <c r="E2719">
        <v>0</v>
      </c>
      <c r="H2719">
        <v>4</v>
      </c>
      <c r="I2719">
        <v>191</v>
      </c>
      <c r="J2719">
        <v>5</v>
      </c>
      <c r="K2719">
        <v>35</v>
      </c>
      <c r="L2719">
        <v>22</v>
      </c>
      <c r="M2719">
        <v>44</v>
      </c>
      <c r="N2719">
        <v>40</v>
      </c>
      <c r="O2719">
        <v>150</v>
      </c>
      <c r="P2719">
        <v>0</v>
      </c>
      <c r="Q2719">
        <v>372</v>
      </c>
      <c r="R2719">
        <v>66</v>
      </c>
      <c r="S2719">
        <v>673</v>
      </c>
    </row>
    <row r="2720" spans="1:19" x14ac:dyDescent="0.25">
      <c r="A2720" s="1">
        <v>42016</v>
      </c>
      <c r="B2720">
        <v>216160</v>
      </c>
      <c r="C2720">
        <v>296390</v>
      </c>
      <c r="D2720">
        <v>0</v>
      </c>
      <c r="E2720">
        <v>0</v>
      </c>
      <c r="H2720">
        <v>2</v>
      </c>
      <c r="I2720">
        <v>193</v>
      </c>
      <c r="J2720">
        <v>25</v>
      </c>
      <c r="K2720">
        <v>30</v>
      </c>
      <c r="L2720">
        <v>12</v>
      </c>
      <c r="M2720">
        <v>50</v>
      </c>
      <c r="N2720">
        <v>40</v>
      </c>
      <c r="O2720">
        <v>170</v>
      </c>
      <c r="P2720">
        <v>1</v>
      </c>
      <c r="Q2720">
        <v>372</v>
      </c>
      <c r="R2720">
        <v>43</v>
      </c>
      <c r="S2720">
        <v>700</v>
      </c>
    </row>
    <row r="2721" spans="1:19" x14ac:dyDescent="0.25">
      <c r="A2721" s="1">
        <v>42017</v>
      </c>
      <c r="B2721">
        <v>279359</v>
      </c>
      <c r="C2721">
        <v>295473</v>
      </c>
      <c r="D2721">
        <v>0</v>
      </c>
      <c r="E2721">
        <v>0</v>
      </c>
      <c r="H2721">
        <v>126</v>
      </c>
      <c r="I2721">
        <v>81</v>
      </c>
      <c r="J2721">
        <v>10</v>
      </c>
      <c r="K2721">
        <v>35</v>
      </c>
      <c r="L2721">
        <v>47</v>
      </c>
      <c r="M2721">
        <v>74</v>
      </c>
      <c r="N2721">
        <v>100</v>
      </c>
      <c r="O2721">
        <v>150</v>
      </c>
      <c r="P2721">
        <v>1</v>
      </c>
      <c r="Q2721">
        <v>373</v>
      </c>
      <c r="R2721">
        <v>33</v>
      </c>
      <c r="S2721">
        <v>683</v>
      </c>
    </row>
    <row r="2722" spans="1:19" x14ac:dyDescent="0.25">
      <c r="A2722" s="1">
        <v>42018</v>
      </c>
      <c r="B2722">
        <v>313124</v>
      </c>
      <c r="C2722">
        <v>309972</v>
      </c>
      <c r="D2722">
        <v>0</v>
      </c>
      <c r="E2722">
        <v>0</v>
      </c>
      <c r="H2722">
        <v>25</v>
      </c>
      <c r="I2722">
        <v>91</v>
      </c>
      <c r="J2722">
        <v>65</v>
      </c>
      <c r="K2722">
        <v>85</v>
      </c>
      <c r="L2722">
        <v>38</v>
      </c>
      <c r="M2722">
        <v>75</v>
      </c>
      <c r="N2722">
        <v>20</v>
      </c>
      <c r="O2722">
        <v>140</v>
      </c>
      <c r="P2722">
        <v>0</v>
      </c>
      <c r="Q2722">
        <v>373</v>
      </c>
      <c r="R2722">
        <v>87</v>
      </c>
      <c r="S2722">
        <v>663</v>
      </c>
    </row>
    <row r="2723" spans="1:19" x14ac:dyDescent="0.25">
      <c r="A2723" s="1">
        <v>42019</v>
      </c>
      <c r="B2723">
        <v>253233</v>
      </c>
      <c r="C2723">
        <v>309424</v>
      </c>
      <c r="D2723">
        <v>0</v>
      </c>
      <c r="E2723">
        <v>0</v>
      </c>
      <c r="H2723">
        <v>5</v>
      </c>
      <c r="I2723">
        <v>96</v>
      </c>
      <c r="J2723">
        <v>20</v>
      </c>
      <c r="K2723">
        <v>56</v>
      </c>
      <c r="L2723">
        <v>63</v>
      </c>
      <c r="M2723">
        <v>91</v>
      </c>
      <c r="N2723">
        <v>75</v>
      </c>
      <c r="O2723">
        <v>135</v>
      </c>
      <c r="P2723">
        <v>3</v>
      </c>
      <c r="Q2723">
        <v>370</v>
      </c>
      <c r="R2723">
        <v>152</v>
      </c>
      <c r="S2723">
        <v>789</v>
      </c>
    </row>
    <row r="2724" spans="1:19" x14ac:dyDescent="0.25">
      <c r="A2724" s="1">
        <v>42020</v>
      </c>
      <c r="B2724">
        <v>221234</v>
      </c>
      <c r="C2724">
        <v>310956</v>
      </c>
      <c r="D2724">
        <v>0</v>
      </c>
      <c r="E2724">
        <v>0</v>
      </c>
      <c r="H2724">
        <v>21</v>
      </c>
      <c r="I2724">
        <v>86</v>
      </c>
      <c r="J2724">
        <v>10</v>
      </c>
      <c r="K2724">
        <v>60</v>
      </c>
      <c r="L2724">
        <v>115</v>
      </c>
      <c r="M2724">
        <v>148</v>
      </c>
      <c r="N2724">
        <v>0</v>
      </c>
      <c r="O2724">
        <v>135</v>
      </c>
      <c r="P2724">
        <v>1</v>
      </c>
      <c r="Q2724">
        <v>369</v>
      </c>
      <c r="R2724">
        <v>100</v>
      </c>
      <c r="S2724">
        <v>830</v>
      </c>
    </row>
    <row r="2725" spans="1:19" x14ac:dyDescent="0.25">
      <c r="A2725" s="1">
        <v>42024</v>
      </c>
      <c r="B2725">
        <v>250867</v>
      </c>
      <c r="C2725">
        <v>306961</v>
      </c>
      <c r="D2725">
        <v>0</v>
      </c>
      <c r="E2725">
        <v>0</v>
      </c>
      <c r="H2725">
        <v>118</v>
      </c>
      <c r="I2725">
        <v>64</v>
      </c>
      <c r="J2725">
        <v>125</v>
      </c>
      <c r="K2725">
        <v>145</v>
      </c>
      <c r="L2725">
        <v>144</v>
      </c>
      <c r="M2725">
        <v>194</v>
      </c>
      <c r="N2725">
        <v>50</v>
      </c>
      <c r="O2725">
        <v>105</v>
      </c>
      <c r="P2725">
        <v>31</v>
      </c>
      <c r="Q2725">
        <v>366</v>
      </c>
      <c r="R2725">
        <v>187</v>
      </c>
      <c r="S2725">
        <v>775</v>
      </c>
    </row>
    <row r="2726" spans="1:19" x14ac:dyDescent="0.25">
      <c r="A2726" s="1">
        <v>42025</v>
      </c>
      <c r="B2726">
        <v>199772</v>
      </c>
      <c r="C2726">
        <v>302418</v>
      </c>
      <c r="D2726">
        <v>0</v>
      </c>
      <c r="E2726">
        <v>0</v>
      </c>
      <c r="H2726">
        <v>4</v>
      </c>
      <c r="I2726">
        <v>60</v>
      </c>
      <c r="J2726">
        <v>45</v>
      </c>
      <c r="K2726">
        <v>145</v>
      </c>
      <c r="L2726">
        <v>8</v>
      </c>
      <c r="M2726">
        <v>191</v>
      </c>
      <c r="N2726">
        <v>0</v>
      </c>
      <c r="O2726">
        <v>105</v>
      </c>
      <c r="P2726">
        <v>0</v>
      </c>
      <c r="Q2726">
        <v>366</v>
      </c>
      <c r="R2726">
        <v>34</v>
      </c>
      <c r="S2726">
        <v>789</v>
      </c>
    </row>
    <row r="2727" spans="1:19" x14ac:dyDescent="0.25">
      <c r="A2727" s="1">
        <v>42026</v>
      </c>
      <c r="B2727">
        <v>207472</v>
      </c>
      <c r="C2727">
        <v>277111</v>
      </c>
      <c r="D2727">
        <v>0</v>
      </c>
      <c r="E2727">
        <v>0</v>
      </c>
      <c r="H2727">
        <v>58</v>
      </c>
      <c r="I2727">
        <v>61</v>
      </c>
      <c r="J2727">
        <v>5</v>
      </c>
      <c r="K2727">
        <v>140</v>
      </c>
      <c r="L2727">
        <v>25</v>
      </c>
      <c r="M2727">
        <v>125</v>
      </c>
      <c r="N2727">
        <v>110</v>
      </c>
      <c r="O2727">
        <v>55</v>
      </c>
      <c r="P2727">
        <v>0</v>
      </c>
      <c r="Q2727">
        <v>242</v>
      </c>
      <c r="R2727">
        <v>25</v>
      </c>
      <c r="S2727">
        <v>400</v>
      </c>
    </row>
    <row r="2728" spans="1:19" x14ac:dyDescent="0.25">
      <c r="A2728" s="1">
        <v>42027</v>
      </c>
      <c r="B2728">
        <v>152419</v>
      </c>
      <c r="C2728">
        <v>277149</v>
      </c>
      <c r="D2728">
        <v>0</v>
      </c>
      <c r="E2728">
        <v>0</v>
      </c>
      <c r="H2728">
        <v>4</v>
      </c>
      <c r="I2728">
        <v>61</v>
      </c>
      <c r="J2728">
        <v>5</v>
      </c>
      <c r="K2728">
        <v>140</v>
      </c>
      <c r="L2728">
        <v>55</v>
      </c>
      <c r="M2728">
        <v>158</v>
      </c>
      <c r="N2728">
        <v>40</v>
      </c>
      <c r="O2728">
        <v>30</v>
      </c>
      <c r="P2728">
        <v>47</v>
      </c>
      <c r="Q2728">
        <v>289</v>
      </c>
      <c r="R2728">
        <v>42</v>
      </c>
      <c r="S2728">
        <v>406</v>
      </c>
    </row>
    <row r="2729" spans="1:19" x14ac:dyDescent="0.25">
      <c r="A2729" s="1">
        <v>42030</v>
      </c>
      <c r="B2729">
        <v>155038</v>
      </c>
      <c r="C2729">
        <v>279991</v>
      </c>
      <c r="D2729">
        <v>0</v>
      </c>
      <c r="E2729">
        <v>0</v>
      </c>
      <c r="H2729">
        <v>2</v>
      </c>
      <c r="I2729">
        <v>61</v>
      </c>
      <c r="J2729">
        <v>5</v>
      </c>
      <c r="K2729">
        <v>140</v>
      </c>
      <c r="L2729">
        <v>12</v>
      </c>
      <c r="M2729">
        <v>165</v>
      </c>
      <c r="N2729">
        <v>5</v>
      </c>
      <c r="O2729">
        <v>30</v>
      </c>
      <c r="P2729">
        <v>45</v>
      </c>
      <c r="Q2729">
        <v>244</v>
      </c>
      <c r="R2729">
        <v>86</v>
      </c>
      <c r="S2729">
        <v>433</v>
      </c>
    </row>
    <row r="2730" spans="1:19" x14ac:dyDescent="0.25">
      <c r="A2730" s="1">
        <v>42031</v>
      </c>
      <c r="B2730">
        <v>191713</v>
      </c>
      <c r="C2730">
        <v>275472</v>
      </c>
      <c r="D2730">
        <v>0</v>
      </c>
      <c r="E2730">
        <v>0</v>
      </c>
      <c r="H2730">
        <v>0</v>
      </c>
      <c r="I2730">
        <v>61</v>
      </c>
      <c r="J2730">
        <v>60</v>
      </c>
      <c r="K2730">
        <v>80</v>
      </c>
      <c r="L2730">
        <v>21</v>
      </c>
      <c r="M2730">
        <v>155</v>
      </c>
      <c r="N2730">
        <v>20</v>
      </c>
      <c r="O2730">
        <v>30</v>
      </c>
      <c r="P2730">
        <v>0</v>
      </c>
      <c r="Q2730">
        <v>244</v>
      </c>
      <c r="R2730">
        <v>1</v>
      </c>
      <c r="S2730">
        <v>432</v>
      </c>
    </row>
    <row r="2731" spans="1:19" x14ac:dyDescent="0.25">
      <c r="A2731" s="1">
        <v>42032</v>
      </c>
      <c r="B2731">
        <v>234629</v>
      </c>
      <c r="C2731">
        <v>274091</v>
      </c>
      <c r="D2731">
        <v>0</v>
      </c>
      <c r="E2731">
        <v>0</v>
      </c>
      <c r="H2731">
        <v>0</v>
      </c>
      <c r="I2731">
        <v>60</v>
      </c>
      <c r="J2731">
        <v>5</v>
      </c>
      <c r="K2731">
        <v>85</v>
      </c>
      <c r="L2731">
        <v>33</v>
      </c>
      <c r="M2731">
        <v>172</v>
      </c>
      <c r="N2731">
        <v>0</v>
      </c>
      <c r="O2731">
        <v>10</v>
      </c>
      <c r="P2731">
        <v>25</v>
      </c>
      <c r="Q2731">
        <v>244</v>
      </c>
      <c r="R2731">
        <v>66</v>
      </c>
      <c r="S2731">
        <v>453</v>
      </c>
    </row>
    <row r="2732" spans="1:19" x14ac:dyDescent="0.25">
      <c r="A2732" s="1">
        <v>42033</v>
      </c>
      <c r="B2732">
        <v>222605</v>
      </c>
      <c r="C2732">
        <v>271947</v>
      </c>
      <c r="D2732">
        <v>0</v>
      </c>
      <c r="E2732">
        <v>0</v>
      </c>
      <c r="H2732">
        <v>16</v>
      </c>
      <c r="I2732">
        <v>65</v>
      </c>
      <c r="J2732">
        <v>75</v>
      </c>
      <c r="K2732">
        <v>160</v>
      </c>
      <c r="L2732">
        <v>41</v>
      </c>
      <c r="M2732">
        <v>159</v>
      </c>
      <c r="N2732">
        <v>40</v>
      </c>
      <c r="O2732">
        <v>10</v>
      </c>
      <c r="P2732">
        <v>0</v>
      </c>
      <c r="Q2732">
        <v>244</v>
      </c>
      <c r="R2732">
        <v>1</v>
      </c>
      <c r="S2732">
        <v>453</v>
      </c>
    </row>
    <row r="2733" spans="1:19" x14ac:dyDescent="0.25">
      <c r="A2733" s="1">
        <v>42034</v>
      </c>
      <c r="B2733">
        <v>236902</v>
      </c>
      <c r="C2733">
        <v>274838</v>
      </c>
      <c r="D2733">
        <v>0</v>
      </c>
      <c r="E2733">
        <v>0</v>
      </c>
      <c r="H2733">
        <v>23</v>
      </c>
      <c r="I2733">
        <v>77</v>
      </c>
      <c r="J2733">
        <v>91</v>
      </c>
      <c r="K2733">
        <v>220</v>
      </c>
      <c r="L2733">
        <v>11</v>
      </c>
      <c r="M2733">
        <v>168</v>
      </c>
      <c r="N2733">
        <v>0</v>
      </c>
      <c r="O2733">
        <v>10</v>
      </c>
      <c r="P2733">
        <v>0</v>
      </c>
      <c r="Q2733">
        <v>244</v>
      </c>
      <c r="R2733">
        <v>94</v>
      </c>
      <c r="S2733">
        <v>423</v>
      </c>
    </row>
    <row r="2734" spans="1:19" x14ac:dyDescent="0.25">
      <c r="A2734" s="1">
        <v>42037</v>
      </c>
      <c r="B2734">
        <v>218814</v>
      </c>
      <c r="C2734">
        <v>272114</v>
      </c>
      <c r="D2734">
        <v>0</v>
      </c>
      <c r="E2734">
        <v>0</v>
      </c>
      <c r="H2734">
        <v>57</v>
      </c>
      <c r="I2734">
        <v>134</v>
      </c>
      <c r="J2734">
        <v>45</v>
      </c>
      <c r="K2734">
        <v>220</v>
      </c>
      <c r="L2734">
        <v>44</v>
      </c>
      <c r="M2734">
        <v>165</v>
      </c>
      <c r="N2734">
        <v>0</v>
      </c>
      <c r="O2734">
        <v>10</v>
      </c>
      <c r="P2734">
        <v>15</v>
      </c>
      <c r="Q2734">
        <v>229</v>
      </c>
      <c r="R2734">
        <v>98</v>
      </c>
      <c r="S2734">
        <v>397</v>
      </c>
    </row>
    <row r="2735" spans="1:19" x14ac:dyDescent="0.25">
      <c r="A2735" s="1">
        <v>42038</v>
      </c>
      <c r="B2735">
        <v>181486</v>
      </c>
      <c r="C2735">
        <v>275773</v>
      </c>
      <c r="D2735">
        <v>0</v>
      </c>
      <c r="E2735">
        <v>0</v>
      </c>
      <c r="H2735">
        <v>22</v>
      </c>
      <c r="I2735">
        <v>126</v>
      </c>
      <c r="J2735">
        <v>11</v>
      </c>
      <c r="K2735">
        <v>230</v>
      </c>
      <c r="L2735">
        <v>34</v>
      </c>
      <c r="M2735">
        <v>170</v>
      </c>
      <c r="N2735">
        <v>0</v>
      </c>
      <c r="O2735">
        <v>10</v>
      </c>
      <c r="P2735">
        <v>0</v>
      </c>
      <c r="Q2735">
        <v>229</v>
      </c>
      <c r="R2735">
        <v>120</v>
      </c>
      <c r="S2735">
        <v>427</v>
      </c>
    </row>
    <row r="2736" spans="1:19" x14ac:dyDescent="0.25">
      <c r="A2736" s="1">
        <v>42039</v>
      </c>
      <c r="B2736">
        <v>180450</v>
      </c>
      <c r="C2736">
        <v>273149</v>
      </c>
      <c r="D2736">
        <v>0</v>
      </c>
      <c r="E2736">
        <v>0</v>
      </c>
      <c r="H2736">
        <v>0</v>
      </c>
      <c r="I2736">
        <v>126</v>
      </c>
      <c r="J2736">
        <v>30</v>
      </c>
      <c r="K2736">
        <v>255</v>
      </c>
      <c r="L2736">
        <v>3</v>
      </c>
      <c r="M2736">
        <v>168</v>
      </c>
      <c r="N2736">
        <v>0</v>
      </c>
      <c r="O2736">
        <v>10</v>
      </c>
      <c r="P2736">
        <v>0</v>
      </c>
      <c r="Q2736">
        <v>229</v>
      </c>
      <c r="R2736">
        <v>144</v>
      </c>
      <c r="S2736">
        <v>458</v>
      </c>
    </row>
    <row r="2737" spans="1:19" x14ac:dyDescent="0.25">
      <c r="A2737" s="1">
        <v>42040</v>
      </c>
      <c r="B2737">
        <v>155329</v>
      </c>
      <c r="C2737">
        <v>280621</v>
      </c>
      <c r="D2737">
        <v>0</v>
      </c>
      <c r="E2737">
        <v>0</v>
      </c>
      <c r="H2737">
        <v>1</v>
      </c>
      <c r="I2737">
        <v>125</v>
      </c>
      <c r="J2737">
        <v>10</v>
      </c>
      <c r="K2737">
        <v>260</v>
      </c>
      <c r="L2737">
        <v>17</v>
      </c>
      <c r="M2737">
        <v>133</v>
      </c>
      <c r="N2737">
        <v>0</v>
      </c>
      <c r="O2737">
        <v>10</v>
      </c>
      <c r="P2737">
        <v>0</v>
      </c>
      <c r="Q2737">
        <v>229</v>
      </c>
      <c r="R2737">
        <v>121</v>
      </c>
      <c r="S2737">
        <v>463</v>
      </c>
    </row>
    <row r="2738" spans="1:19" x14ac:dyDescent="0.25">
      <c r="A2738" s="1">
        <v>42041</v>
      </c>
      <c r="B2738">
        <v>248390</v>
      </c>
      <c r="C2738">
        <v>291840</v>
      </c>
      <c r="D2738">
        <v>0</v>
      </c>
      <c r="E2738">
        <v>0</v>
      </c>
      <c r="H2738">
        <v>0</v>
      </c>
      <c r="I2738">
        <v>125</v>
      </c>
      <c r="J2738">
        <v>4</v>
      </c>
      <c r="K2738">
        <v>256</v>
      </c>
      <c r="L2738">
        <v>6</v>
      </c>
      <c r="M2738">
        <v>132</v>
      </c>
      <c r="N2738">
        <v>0</v>
      </c>
      <c r="O2738">
        <v>10</v>
      </c>
      <c r="P2738">
        <v>0</v>
      </c>
      <c r="Q2738">
        <v>229</v>
      </c>
      <c r="R2738">
        <v>38</v>
      </c>
      <c r="S2738">
        <v>494</v>
      </c>
    </row>
    <row r="2739" spans="1:19" x14ac:dyDescent="0.25">
      <c r="A2739" s="1">
        <v>42044</v>
      </c>
      <c r="B2739">
        <v>129577</v>
      </c>
      <c r="C2739">
        <v>291638</v>
      </c>
      <c r="D2739">
        <v>0</v>
      </c>
      <c r="E2739">
        <v>0</v>
      </c>
      <c r="H2739">
        <v>0</v>
      </c>
      <c r="I2739">
        <v>125</v>
      </c>
      <c r="J2739">
        <v>31</v>
      </c>
      <c r="K2739">
        <v>286</v>
      </c>
      <c r="L2739">
        <v>3</v>
      </c>
      <c r="M2739">
        <v>130</v>
      </c>
      <c r="N2739">
        <v>0</v>
      </c>
      <c r="O2739">
        <v>10</v>
      </c>
      <c r="P2739">
        <v>0</v>
      </c>
      <c r="Q2739">
        <v>229</v>
      </c>
      <c r="R2739">
        <v>11</v>
      </c>
      <c r="S2739">
        <v>494</v>
      </c>
    </row>
    <row r="2740" spans="1:19" x14ac:dyDescent="0.25">
      <c r="A2740" s="1">
        <v>42045</v>
      </c>
      <c r="B2740">
        <v>140272</v>
      </c>
      <c r="C2740">
        <v>296263</v>
      </c>
      <c r="D2740">
        <v>0</v>
      </c>
      <c r="E2740">
        <v>0</v>
      </c>
      <c r="H2740">
        <v>0</v>
      </c>
      <c r="I2740">
        <v>125</v>
      </c>
      <c r="J2740">
        <v>10</v>
      </c>
      <c r="K2740">
        <v>296</v>
      </c>
      <c r="L2740">
        <v>41</v>
      </c>
      <c r="M2740">
        <v>152</v>
      </c>
      <c r="N2740">
        <v>0</v>
      </c>
      <c r="O2740">
        <v>10</v>
      </c>
      <c r="P2740">
        <v>0</v>
      </c>
      <c r="Q2740">
        <v>229</v>
      </c>
      <c r="R2740">
        <v>8</v>
      </c>
      <c r="S2740">
        <v>500</v>
      </c>
    </row>
    <row r="2741" spans="1:19" x14ac:dyDescent="0.25">
      <c r="A2741" s="1">
        <v>42046</v>
      </c>
      <c r="B2741">
        <v>156047</v>
      </c>
      <c r="C2741">
        <v>298578</v>
      </c>
      <c r="D2741">
        <v>0</v>
      </c>
      <c r="E2741">
        <v>0</v>
      </c>
      <c r="H2741">
        <v>0</v>
      </c>
      <c r="I2741">
        <v>125</v>
      </c>
      <c r="J2741">
        <v>33</v>
      </c>
      <c r="K2741">
        <v>305</v>
      </c>
      <c r="L2741">
        <v>8</v>
      </c>
      <c r="M2741">
        <v>155</v>
      </c>
      <c r="N2741">
        <v>5</v>
      </c>
      <c r="O2741">
        <v>5</v>
      </c>
      <c r="P2741">
        <v>0</v>
      </c>
      <c r="Q2741">
        <v>229</v>
      </c>
      <c r="R2741">
        <v>23</v>
      </c>
      <c r="S2741">
        <v>523</v>
      </c>
    </row>
    <row r="2742" spans="1:19" x14ac:dyDescent="0.25">
      <c r="A2742" s="1">
        <v>42047</v>
      </c>
      <c r="B2742">
        <v>230786</v>
      </c>
      <c r="C2742">
        <v>312679</v>
      </c>
      <c r="D2742">
        <v>0</v>
      </c>
      <c r="E2742">
        <v>0</v>
      </c>
      <c r="H2742">
        <v>0</v>
      </c>
      <c r="I2742">
        <v>125</v>
      </c>
      <c r="J2742">
        <v>21</v>
      </c>
      <c r="K2742">
        <v>320</v>
      </c>
      <c r="L2742">
        <v>10</v>
      </c>
      <c r="M2742">
        <v>48</v>
      </c>
      <c r="N2742">
        <v>0</v>
      </c>
      <c r="O2742">
        <v>5</v>
      </c>
      <c r="P2742">
        <v>0</v>
      </c>
      <c r="Q2742">
        <v>229</v>
      </c>
      <c r="R2742">
        <v>62</v>
      </c>
      <c r="S2742">
        <v>552</v>
      </c>
    </row>
    <row r="2743" spans="1:19" x14ac:dyDescent="0.25">
      <c r="A2743" s="1">
        <v>42048</v>
      </c>
      <c r="B2743">
        <v>199569</v>
      </c>
      <c r="C2743">
        <v>315137</v>
      </c>
      <c r="D2743">
        <v>0</v>
      </c>
      <c r="E2743">
        <v>0</v>
      </c>
      <c r="H2743">
        <v>0</v>
      </c>
      <c r="I2743">
        <v>125</v>
      </c>
      <c r="J2743">
        <v>50</v>
      </c>
      <c r="K2743">
        <v>331</v>
      </c>
      <c r="L2743">
        <v>11</v>
      </c>
      <c r="M2743">
        <v>45</v>
      </c>
      <c r="N2743">
        <v>0</v>
      </c>
      <c r="O2743">
        <v>5</v>
      </c>
      <c r="P2743">
        <v>0</v>
      </c>
      <c r="Q2743">
        <v>229</v>
      </c>
      <c r="R2743">
        <v>24</v>
      </c>
      <c r="S2743">
        <v>566</v>
      </c>
    </row>
    <row r="2744" spans="1:19" x14ac:dyDescent="0.25">
      <c r="A2744" s="1">
        <v>42052</v>
      </c>
      <c r="B2744">
        <v>188072</v>
      </c>
      <c r="C2744">
        <v>329988</v>
      </c>
      <c r="D2744">
        <v>0</v>
      </c>
      <c r="E2744">
        <v>0</v>
      </c>
      <c r="H2744">
        <v>50</v>
      </c>
      <c r="I2744">
        <v>85</v>
      </c>
      <c r="J2744">
        <v>25</v>
      </c>
      <c r="K2744">
        <v>344</v>
      </c>
      <c r="L2744">
        <v>4</v>
      </c>
      <c r="M2744">
        <v>47</v>
      </c>
      <c r="N2744">
        <v>5</v>
      </c>
      <c r="O2744">
        <v>5</v>
      </c>
      <c r="P2744">
        <v>10</v>
      </c>
      <c r="Q2744">
        <v>219</v>
      </c>
      <c r="R2744">
        <v>157</v>
      </c>
      <c r="S2744">
        <v>564</v>
      </c>
    </row>
    <row r="2745" spans="1:19" x14ac:dyDescent="0.25">
      <c r="A2745" s="1">
        <v>42053</v>
      </c>
      <c r="B2745">
        <v>131615</v>
      </c>
      <c r="C2745">
        <v>321008</v>
      </c>
      <c r="D2745">
        <v>0</v>
      </c>
      <c r="E2745">
        <v>0</v>
      </c>
      <c r="H2745">
        <v>0</v>
      </c>
      <c r="I2745">
        <v>85</v>
      </c>
      <c r="J2745">
        <v>4</v>
      </c>
      <c r="K2745">
        <v>344</v>
      </c>
      <c r="L2745">
        <v>5</v>
      </c>
      <c r="M2745">
        <v>52</v>
      </c>
      <c r="N2745">
        <v>0</v>
      </c>
      <c r="O2745">
        <v>5</v>
      </c>
      <c r="P2745">
        <v>0</v>
      </c>
      <c r="Q2745">
        <v>219</v>
      </c>
      <c r="R2745">
        <v>0</v>
      </c>
      <c r="S2745">
        <v>564</v>
      </c>
    </row>
    <row r="2746" spans="1:19" x14ac:dyDescent="0.25">
      <c r="A2746" s="1">
        <v>42054</v>
      </c>
      <c r="B2746">
        <v>107857</v>
      </c>
      <c r="C2746">
        <v>301601</v>
      </c>
      <c r="D2746">
        <v>0</v>
      </c>
      <c r="E2746">
        <v>0</v>
      </c>
      <c r="H2746">
        <v>0</v>
      </c>
      <c r="I2746">
        <v>17</v>
      </c>
      <c r="J2746">
        <v>1</v>
      </c>
      <c r="K2746">
        <v>224</v>
      </c>
      <c r="L2746">
        <v>6</v>
      </c>
      <c r="M2746">
        <v>23</v>
      </c>
      <c r="N2746">
        <v>0</v>
      </c>
      <c r="O2746">
        <v>0</v>
      </c>
      <c r="P2746">
        <v>0</v>
      </c>
      <c r="Q2746">
        <v>4</v>
      </c>
      <c r="R2746">
        <v>18</v>
      </c>
      <c r="S2746">
        <v>310</v>
      </c>
    </row>
    <row r="2747" spans="1:19" x14ac:dyDescent="0.25">
      <c r="A2747" s="1">
        <v>42055</v>
      </c>
      <c r="B2747">
        <v>171594</v>
      </c>
      <c r="C2747">
        <v>308053</v>
      </c>
      <c r="D2747">
        <v>0</v>
      </c>
      <c r="E2747">
        <v>0</v>
      </c>
      <c r="H2747">
        <v>0</v>
      </c>
      <c r="I2747">
        <v>17</v>
      </c>
      <c r="J2747">
        <v>8</v>
      </c>
      <c r="K2747">
        <v>219</v>
      </c>
      <c r="L2747">
        <v>15</v>
      </c>
      <c r="M2747">
        <v>31</v>
      </c>
      <c r="N2747">
        <v>0</v>
      </c>
      <c r="O2747">
        <v>0</v>
      </c>
      <c r="P2747">
        <v>0</v>
      </c>
      <c r="Q2747">
        <v>4</v>
      </c>
      <c r="R2747">
        <v>12</v>
      </c>
      <c r="S2747">
        <v>314</v>
      </c>
    </row>
    <row r="2748" spans="1:19" x14ac:dyDescent="0.25">
      <c r="A2748" s="1">
        <v>42058</v>
      </c>
      <c r="B2748">
        <v>83670</v>
      </c>
      <c r="C2748">
        <v>290409</v>
      </c>
      <c r="D2748">
        <v>0</v>
      </c>
      <c r="E2748">
        <v>0</v>
      </c>
      <c r="H2748">
        <v>0</v>
      </c>
      <c r="I2748">
        <v>17</v>
      </c>
      <c r="J2748">
        <v>0</v>
      </c>
      <c r="K2748">
        <v>219</v>
      </c>
      <c r="L2748">
        <v>8</v>
      </c>
      <c r="M2748">
        <v>23</v>
      </c>
      <c r="N2748">
        <v>0</v>
      </c>
      <c r="O2748">
        <v>0</v>
      </c>
      <c r="P2748">
        <v>0</v>
      </c>
      <c r="Q2748">
        <v>4</v>
      </c>
      <c r="R2748">
        <v>1</v>
      </c>
      <c r="S2748">
        <v>314</v>
      </c>
    </row>
    <row r="2749" spans="1:19" x14ac:dyDescent="0.25">
      <c r="A2749" s="1">
        <v>42059</v>
      </c>
      <c r="B2749">
        <v>169986</v>
      </c>
      <c r="C2749">
        <v>308036</v>
      </c>
      <c r="D2749">
        <v>0</v>
      </c>
      <c r="E2749">
        <v>0</v>
      </c>
      <c r="H2749">
        <v>0</v>
      </c>
      <c r="I2749">
        <v>17</v>
      </c>
      <c r="J2749">
        <v>0</v>
      </c>
      <c r="K2749">
        <v>219</v>
      </c>
      <c r="L2749">
        <v>10</v>
      </c>
      <c r="M2749">
        <v>21</v>
      </c>
      <c r="N2749">
        <v>0</v>
      </c>
      <c r="O2749">
        <v>0</v>
      </c>
      <c r="P2749">
        <v>0</v>
      </c>
      <c r="Q2749">
        <v>4</v>
      </c>
      <c r="R2749">
        <v>4</v>
      </c>
      <c r="S2749">
        <v>315</v>
      </c>
    </row>
    <row r="2750" spans="1:19" x14ac:dyDescent="0.25">
      <c r="A2750" s="1">
        <v>42060</v>
      </c>
      <c r="B2750">
        <v>201593</v>
      </c>
      <c r="C2750">
        <v>313925</v>
      </c>
      <c r="D2750">
        <v>0</v>
      </c>
      <c r="E2750">
        <v>0</v>
      </c>
      <c r="H2750">
        <v>0</v>
      </c>
      <c r="I2750">
        <v>17</v>
      </c>
      <c r="J2750">
        <v>44</v>
      </c>
      <c r="K2750">
        <v>189</v>
      </c>
      <c r="L2750">
        <v>4</v>
      </c>
      <c r="M2750">
        <v>20</v>
      </c>
      <c r="N2750">
        <v>0</v>
      </c>
      <c r="O2750">
        <v>0</v>
      </c>
      <c r="P2750">
        <v>0</v>
      </c>
      <c r="Q2750">
        <v>4</v>
      </c>
      <c r="R2750">
        <v>0</v>
      </c>
      <c r="S2750">
        <v>315</v>
      </c>
    </row>
    <row r="2751" spans="1:19" x14ac:dyDescent="0.25">
      <c r="A2751" s="1">
        <v>42061</v>
      </c>
      <c r="B2751">
        <v>136515</v>
      </c>
      <c r="C2751">
        <v>319718</v>
      </c>
      <c r="D2751">
        <v>0</v>
      </c>
      <c r="E2751">
        <v>0</v>
      </c>
      <c r="H2751">
        <v>0</v>
      </c>
      <c r="I2751">
        <v>17</v>
      </c>
      <c r="J2751">
        <v>10</v>
      </c>
      <c r="K2751">
        <v>189</v>
      </c>
      <c r="L2751">
        <v>2</v>
      </c>
      <c r="M2751">
        <v>17</v>
      </c>
      <c r="N2751">
        <v>0</v>
      </c>
      <c r="O2751">
        <v>0</v>
      </c>
      <c r="P2751">
        <v>0</v>
      </c>
      <c r="Q2751">
        <v>4</v>
      </c>
      <c r="R2751">
        <v>14</v>
      </c>
      <c r="S2751">
        <v>329</v>
      </c>
    </row>
    <row r="2752" spans="1:19" x14ac:dyDescent="0.25">
      <c r="A2752" s="1">
        <v>42062</v>
      </c>
      <c r="B2752">
        <v>132764</v>
      </c>
      <c r="C2752">
        <v>321786</v>
      </c>
      <c r="D2752">
        <v>0</v>
      </c>
      <c r="E2752">
        <v>0</v>
      </c>
      <c r="H2752">
        <v>0</v>
      </c>
      <c r="I2752">
        <v>17</v>
      </c>
      <c r="J2752">
        <v>15</v>
      </c>
      <c r="K2752">
        <v>174</v>
      </c>
      <c r="L2752">
        <v>71</v>
      </c>
      <c r="M2752">
        <v>85</v>
      </c>
      <c r="N2752">
        <v>0</v>
      </c>
      <c r="O2752">
        <v>0</v>
      </c>
      <c r="P2752">
        <v>0</v>
      </c>
      <c r="Q2752">
        <v>4</v>
      </c>
      <c r="R2752">
        <v>0</v>
      </c>
      <c r="S2752">
        <v>329</v>
      </c>
    </row>
    <row r="2753" spans="1:19" x14ac:dyDescent="0.25">
      <c r="A2753" s="1">
        <v>42065</v>
      </c>
      <c r="B2753">
        <v>128935</v>
      </c>
      <c r="C2753">
        <v>338084</v>
      </c>
      <c r="D2753">
        <v>0</v>
      </c>
      <c r="E2753">
        <v>0</v>
      </c>
      <c r="H2753">
        <v>0</v>
      </c>
      <c r="I2753">
        <v>17</v>
      </c>
      <c r="J2753">
        <v>10</v>
      </c>
      <c r="K2753">
        <v>184</v>
      </c>
      <c r="L2753">
        <v>14</v>
      </c>
      <c r="M2753">
        <v>96</v>
      </c>
      <c r="N2753">
        <v>0</v>
      </c>
      <c r="O2753">
        <v>0</v>
      </c>
      <c r="P2753">
        <v>0</v>
      </c>
      <c r="Q2753">
        <v>4</v>
      </c>
      <c r="R2753">
        <v>1</v>
      </c>
      <c r="S2753">
        <v>330</v>
      </c>
    </row>
    <row r="2754" spans="1:19" x14ac:dyDescent="0.25">
      <c r="A2754" s="1">
        <v>42066</v>
      </c>
      <c r="B2754">
        <v>152114</v>
      </c>
      <c r="C2754">
        <v>337070</v>
      </c>
      <c r="D2754">
        <v>0</v>
      </c>
      <c r="E2754">
        <v>0</v>
      </c>
      <c r="H2754">
        <v>0</v>
      </c>
      <c r="I2754">
        <v>17</v>
      </c>
      <c r="J2754">
        <v>1</v>
      </c>
      <c r="K2754">
        <v>184</v>
      </c>
      <c r="L2754">
        <v>36</v>
      </c>
      <c r="M2754">
        <v>70</v>
      </c>
      <c r="N2754">
        <v>0</v>
      </c>
      <c r="O2754">
        <v>0</v>
      </c>
      <c r="P2754">
        <v>0</v>
      </c>
      <c r="Q2754">
        <v>4</v>
      </c>
      <c r="R2754">
        <v>14</v>
      </c>
      <c r="S2754">
        <v>341</v>
      </c>
    </row>
    <row r="2755" spans="1:19" x14ac:dyDescent="0.25">
      <c r="A2755" s="1">
        <v>42067</v>
      </c>
      <c r="B2755">
        <v>161563</v>
      </c>
      <c r="C2755">
        <v>343080</v>
      </c>
      <c r="D2755">
        <v>0</v>
      </c>
      <c r="E2755">
        <v>0</v>
      </c>
      <c r="H2755">
        <v>0</v>
      </c>
      <c r="I2755">
        <v>17</v>
      </c>
      <c r="J2755">
        <v>0</v>
      </c>
      <c r="K2755">
        <v>184</v>
      </c>
      <c r="L2755">
        <v>11</v>
      </c>
      <c r="M2755">
        <v>69</v>
      </c>
      <c r="N2755">
        <v>0</v>
      </c>
      <c r="O2755">
        <v>0</v>
      </c>
      <c r="P2755">
        <v>0</v>
      </c>
      <c r="Q2755">
        <v>4</v>
      </c>
      <c r="R2755">
        <v>23</v>
      </c>
      <c r="S2755">
        <v>358</v>
      </c>
    </row>
    <row r="2756" spans="1:19" x14ac:dyDescent="0.25">
      <c r="A2756" s="1">
        <v>42068</v>
      </c>
      <c r="B2756">
        <v>139271</v>
      </c>
      <c r="C2756">
        <v>351702</v>
      </c>
      <c r="D2756">
        <v>0</v>
      </c>
      <c r="E2756">
        <v>0</v>
      </c>
      <c r="H2756">
        <v>0</v>
      </c>
      <c r="I2756">
        <v>17</v>
      </c>
      <c r="J2756">
        <v>0</v>
      </c>
      <c r="K2756">
        <v>184</v>
      </c>
      <c r="L2756">
        <v>0</v>
      </c>
      <c r="M2756">
        <v>67</v>
      </c>
      <c r="N2756">
        <v>0</v>
      </c>
      <c r="O2756">
        <v>0</v>
      </c>
      <c r="P2756">
        <v>0</v>
      </c>
      <c r="Q2756">
        <v>4</v>
      </c>
      <c r="R2756">
        <v>11</v>
      </c>
      <c r="S2756">
        <v>362</v>
      </c>
    </row>
    <row r="2757" spans="1:19" x14ac:dyDescent="0.25">
      <c r="A2757" s="1">
        <v>42069</v>
      </c>
      <c r="B2757">
        <v>218449</v>
      </c>
      <c r="C2757">
        <v>348848</v>
      </c>
      <c r="D2757">
        <v>0</v>
      </c>
      <c r="E2757">
        <v>0</v>
      </c>
      <c r="H2757">
        <v>0</v>
      </c>
      <c r="I2757">
        <v>17</v>
      </c>
      <c r="J2757">
        <v>10</v>
      </c>
      <c r="K2757">
        <v>174</v>
      </c>
      <c r="L2757">
        <v>22</v>
      </c>
      <c r="M2757">
        <v>85</v>
      </c>
      <c r="N2757">
        <v>0</v>
      </c>
      <c r="O2757">
        <v>0</v>
      </c>
      <c r="P2757">
        <v>0</v>
      </c>
      <c r="Q2757">
        <v>4</v>
      </c>
      <c r="R2757">
        <v>8</v>
      </c>
      <c r="S2757">
        <v>359</v>
      </c>
    </row>
    <row r="2758" spans="1:19" x14ac:dyDescent="0.25">
      <c r="A2758" s="1">
        <v>42072</v>
      </c>
      <c r="B2758">
        <v>143054</v>
      </c>
      <c r="C2758">
        <v>360064</v>
      </c>
      <c r="D2758">
        <v>0</v>
      </c>
      <c r="E2758">
        <v>0</v>
      </c>
      <c r="H2758">
        <v>0</v>
      </c>
      <c r="I2758">
        <v>17</v>
      </c>
      <c r="J2758">
        <v>5</v>
      </c>
      <c r="K2758">
        <v>169</v>
      </c>
      <c r="L2758">
        <v>32</v>
      </c>
      <c r="M2758">
        <v>85</v>
      </c>
      <c r="N2758">
        <v>0</v>
      </c>
      <c r="O2758">
        <v>0</v>
      </c>
      <c r="P2758">
        <v>0</v>
      </c>
      <c r="Q2758">
        <v>4</v>
      </c>
      <c r="R2758">
        <v>0</v>
      </c>
      <c r="S2758">
        <v>359</v>
      </c>
    </row>
    <row r="2759" spans="1:19" x14ac:dyDescent="0.25">
      <c r="A2759" s="1">
        <v>42073</v>
      </c>
      <c r="B2759">
        <v>210626</v>
      </c>
      <c r="C2759">
        <v>355240</v>
      </c>
      <c r="D2759">
        <v>0</v>
      </c>
      <c r="E2759">
        <v>0</v>
      </c>
      <c r="H2759">
        <v>0</v>
      </c>
      <c r="I2759">
        <v>17</v>
      </c>
      <c r="J2759">
        <v>10</v>
      </c>
      <c r="K2759">
        <v>159</v>
      </c>
      <c r="L2759">
        <v>28</v>
      </c>
      <c r="M2759">
        <v>77</v>
      </c>
      <c r="N2759">
        <v>0</v>
      </c>
      <c r="O2759">
        <v>0</v>
      </c>
      <c r="P2759">
        <v>0</v>
      </c>
      <c r="Q2759">
        <v>4</v>
      </c>
      <c r="R2759">
        <v>12</v>
      </c>
      <c r="S2759">
        <v>351</v>
      </c>
    </row>
    <row r="2760" spans="1:19" x14ac:dyDescent="0.25">
      <c r="A2760" s="1">
        <v>42074</v>
      </c>
      <c r="B2760">
        <v>173215</v>
      </c>
      <c r="C2760">
        <v>345938</v>
      </c>
      <c r="D2760">
        <v>0</v>
      </c>
      <c r="E2760">
        <v>0</v>
      </c>
      <c r="H2760">
        <v>0</v>
      </c>
      <c r="I2760">
        <v>17</v>
      </c>
      <c r="J2760">
        <v>3</v>
      </c>
      <c r="K2760">
        <v>156</v>
      </c>
      <c r="L2760">
        <v>30</v>
      </c>
      <c r="M2760">
        <v>80</v>
      </c>
      <c r="N2760">
        <v>0</v>
      </c>
      <c r="O2760">
        <v>0</v>
      </c>
      <c r="P2760">
        <v>0</v>
      </c>
      <c r="Q2760">
        <v>4</v>
      </c>
      <c r="R2760">
        <v>19</v>
      </c>
      <c r="S2760">
        <v>360</v>
      </c>
    </row>
    <row r="2761" spans="1:19" x14ac:dyDescent="0.25">
      <c r="A2761" s="1">
        <v>42075</v>
      </c>
      <c r="B2761">
        <v>163282</v>
      </c>
      <c r="C2761">
        <v>349666</v>
      </c>
      <c r="D2761">
        <v>0</v>
      </c>
      <c r="E2761">
        <v>0</v>
      </c>
      <c r="H2761">
        <v>0</v>
      </c>
      <c r="I2761">
        <v>17</v>
      </c>
      <c r="J2761">
        <v>0</v>
      </c>
      <c r="K2761">
        <v>156</v>
      </c>
      <c r="L2761">
        <v>44</v>
      </c>
      <c r="M2761">
        <v>91</v>
      </c>
      <c r="N2761">
        <v>0</v>
      </c>
      <c r="O2761">
        <v>0</v>
      </c>
      <c r="P2761">
        <v>0</v>
      </c>
      <c r="Q2761">
        <v>4</v>
      </c>
      <c r="R2761">
        <v>18</v>
      </c>
      <c r="S2761">
        <v>355</v>
      </c>
    </row>
    <row r="2762" spans="1:19" x14ac:dyDescent="0.25">
      <c r="A2762" s="1">
        <v>42076</v>
      </c>
      <c r="B2762">
        <v>193051</v>
      </c>
      <c r="C2762">
        <v>338626</v>
      </c>
      <c r="D2762">
        <v>0</v>
      </c>
      <c r="E2762">
        <v>0</v>
      </c>
      <c r="H2762">
        <v>0</v>
      </c>
      <c r="I2762">
        <v>17</v>
      </c>
      <c r="J2762">
        <v>0</v>
      </c>
      <c r="K2762">
        <v>156</v>
      </c>
      <c r="L2762">
        <v>19</v>
      </c>
      <c r="M2762">
        <v>93</v>
      </c>
      <c r="N2762">
        <v>0</v>
      </c>
      <c r="O2762">
        <v>0</v>
      </c>
      <c r="P2762">
        <v>0</v>
      </c>
      <c r="Q2762">
        <v>4</v>
      </c>
      <c r="R2762">
        <v>3</v>
      </c>
      <c r="S2762">
        <v>358</v>
      </c>
    </row>
    <row r="2763" spans="1:19" x14ac:dyDescent="0.25">
      <c r="A2763" s="1">
        <v>42079</v>
      </c>
      <c r="B2763">
        <v>174170</v>
      </c>
      <c r="C2763">
        <v>350781</v>
      </c>
      <c r="D2763">
        <v>0</v>
      </c>
      <c r="E2763">
        <v>0</v>
      </c>
      <c r="H2763">
        <v>0</v>
      </c>
      <c r="I2763">
        <v>17</v>
      </c>
      <c r="J2763">
        <v>9</v>
      </c>
      <c r="K2763">
        <v>156</v>
      </c>
      <c r="L2763">
        <v>42</v>
      </c>
      <c r="M2763">
        <v>76</v>
      </c>
      <c r="N2763">
        <v>0</v>
      </c>
      <c r="O2763">
        <v>0</v>
      </c>
      <c r="P2763">
        <v>0</v>
      </c>
      <c r="Q2763">
        <v>4</v>
      </c>
      <c r="R2763">
        <v>37</v>
      </c>
      <c r="S2763">
        <v>395</v>
      </c>
    </row>
    <row r="2764" spans="1:19" x14ac:dyDescent="0.25">
      <c r="A2764" s="1">
        <v>42080</v>
      </c>
      <c r="B2764">
        <v>161649</v>
      </c>
      <c r="C2764">
        <v>353684</v>
      </c>
      <c r="D2764">
        <v>0</v>
      </c>
      <c r="E2764">
        <v>0</v>
      </c>
      <c r="H2764">
        <v>0</v>
      </c>
      <c r="I2764">
        <v>17</v>
      </c>
      <c r="J2764">
        <v>0</v>
      </c>
      <c r="K2764">
        <v>156</v>
      </c>
      <c r="L2764">
        <v>83</v>
      </c>
      <c r="M2764">
        <v>62</v>
      </c>
      <c r="N2764">
        <v>0</v>
      </c>
      <c r="O2764">
        <v>0</v>
      </c>
      <c r="P2764">
        <v>0</v>
      </c>
      <c r="Q2764">
        <v>4</v>
      </c>
      <c r="R2764">
        <v>18</v>
      </c>
      <c r="S2764">
        <v>413</v>
      </c>
    </row>
    <row r="2765" spans="1:19" x14ac:dyDescent="0.25">
      <c r="A2765" s="1">
        <v>42081</v>
      </c>
      <c r="B2765">
        <v>208904</v>
      </c>
      <c r="C2765">
        <v>355471</v>
      </c>
      <c r="D2765">
        <v>0</v>
      </c>
      <c r="E2765">
        <v>0</v>
      </c>
      <c r="H2765">
        <v>0</v>
      </c>
      <c r="I2765">
        <v>17</v>
      </c>
      <c r="J2765">
        <v>5</v>
      </c>
      <c r="K2765">
        <v>151</v>
      </c>
      <c r="L2765">
        <v>8</v>
      </c>
      <c r="M2765">
        <v>67</v>
      </c>
      <c r="N2765">
        <v>0</v>
      </c>
      <c r="O2765">
        <v>0</v>
      </c>
      <c r="P2765">
        <v>0</v>
      </c>
      <c r="Q2765">
        <v>4</v>
      </c>
      <c r="R2765">
        <v>65</v>
      </c>
      <c r="S2765">
        <v>477</v>
      </c>
    </row>
    <row r="2766" spans="1:19" x14ac:dyDescent="0.25">
      <c r="A2766" s="1">
        <v>42082</v>
      </c>
      <c r="B2766">
        <v>150000</v>
      </c>
      <c r="C2766">
        <v>316769</v>
      </c>
      <c r="D2766">
        <v>142</v>
      </c>
      <c r="E2766">
        <v>142</v>
      </c>
      <c r="H2766">
        <v>0</v>
      </c>
      <c r="I2766">
        <v>10</v>
      </c>
      <c r="J2766">
        <v>0</v>
      </c>
      <c r="K2766">
        <v>60</v>
      </c>
      <c r="L2766">
        <v>34</v>
      </c>
      <c r="M2766">
        <v>36</v>
      </c>
      <c r="N2766">
        <v>0</v>
      </c>
      <c r="O2766">
        <v>0</v>
      </c>
      <c r="P2766">
        <v>0</v>
      </c>
      <c r="Q2766">
        <v>2</v>
      </c>
      <c r="R2766">
        <v>1</v>
      </c>
      <c r="S2766">
        <v>233</v>
      </c>
    </row>
    <row r="2767" spans="1:19" x14ac:dyDescent="0.25">
      <c r="A2767" s="1">
        <v>42083</v>
      </c>
      <c r="B2767">
        <v>223003</v>
      </c>
      <c r="C2767">
        <v>332380</v>
      </c>
      <c r="D2767">
        <v>0</v>
      </c>
      <c r="E2767">
        <v>142</v>
      </c>
      <c r="H2767">
        <v>0</v>
      </c>
      <c r="I2767">
        <v>10</v>
      </c>
      <c r="J2767">
        <v>0</v>
      </c>
      <c r="K2767">
        <v>60</v>
      </c>
      <c r="L2767">
        <v>16</v>
      </c>
      <c r="M2767">
        <v>40</v>
      </c>
      <c r="N2767">
        <v>0</v>
      </c>
      <c r="O2767">
        <v>0</v>
      </c>
      <c r="P2767">
        <v>0</v>
      </c>
      <c r="Q2767">
        <v>2</v>
      </c>
      <c r="R2767">
        <v>9</v>
      </c>
      <c r="S2767">
        <v>238</v>
      </c>
    </row>
    <row r="2768" spans="1:19" x14ac:dyDescent="0.25">
      <c r="A2768" s="1">
        <v>42086</v>
      </c>
      <c r="B2768">
        <v>115000</v>
      </c>
      <c r="C2768">
        <v>339627</v>
      </c>
      <c r="D2768">
        <v>0</v>
      </c>
      <c r="E2768">
        <v>142</v>
      </c>
      <c r="H2768">
        <v>0</v>
      </c>
      <c r="I2768">
        <v>10</v>
      </c>
      <c r="J2768">
        <v>0</v>
      </c>
      <c r="K2768">
        <v>60</v>
      </c>
      <c r="L2768">
        <v>34</v>
      </c>
      <c r="M2768">
        <v>74</v>
      </c>
      <c r="N2768">
        <v>0</v>
      </c>
      <c r="O2768">
        <v>0</v>
      </c>
      <c r="P2768">
        <v>0</v>
      </c>
      <c r="Q2768">
        <v>2</v>
      </c>
      <c r="R2768">
        <v>2</v>
      </c>
      <c r="S2768">
        <v>238</v>
      </c>
    </row>
    <row r="2769" spans="1:19" x14ac:dyDescent="0.25">
      <c r="A2769" s="1">
        <v>42087</v>
      </c>
      <c r="B2769">
        <v>166174</v>
      </c>
      <c r="C2769">
        <v>349371</v>
      </c>
      <c r="D2769">
        <v>0</v>
      </c>
      <c r="E2769">
        <v>142</v>
      </c>
      <c r="H2769">
        <v>0</v>
      </c>
      <c r="I2769">
        <v>10</v>
      </c>
      <c r="J2769">
        <v>0</v>
      </c>
      <c r="K2769">
        <v>60</v>
      </c>
      <c r="L2769">
        <v>2</v>
      </c>
      <c r="M2769">
        <v>75</v>
      </c>
      <c r="N2769">
        <v>0</v>
      </c>
      <c r="O2769">
        <v>0</v>
      </c>
      <c r="P2769">
        <v>0</v>
      </c>
      <c r="Q2769">
        <v>2</v>
      </c>
      <c r="R2769">
        <v>17</v>
      </c>
      <c r="S2769">
        <v>249</v>
      </c>
    </row>
    <row r="2770" spans="1:19" x14ac:dyDescent="0.25">
      <c r="A2770" s="1">
        <v>42088</v>
      </c>
      <c r="B2770">
        <v>192003</v>
      </c>
      <c r="C2770">
        <v>348414</v>
      </c>
      <c r="D2770">
        <v>0</v>
      </c>
      <c r="E2770">
        <v>142</v>
      </c>
      <c r="H2770">
        <v>0</v>
      </c>
      <c r="I2770">
        <v>10</v>
      </c>
      <c r="J2770">
        <v>0</v>
      </c>
      <c r="K2770">
        <v>60</v>
      </c>
      <c r="L2770">
        <v>63</v>
      </c>
      <c r="M2770">
        <v>50</v>
      </c>
      <c r="N2770">
        <v>0</v>
      </c>
      <c r="O2770">
        <v>0</v>
      </c>
      <c r="P2770">
        <v>0</v>
      </c>
      <c r="Q2770">
        <v>2</v>
      </c>
      <c r="R2770">
        <v>13</v>
      </c>
      <c r="S2770">
        <v>257</v>
      </c>
    </row>
    <row r="2771" spans="1:19" x14ac:dyDescent="0.25">
      <c r="A2771" s="1">
        <v>42089</v>
      </c>
      <c r="B2771">
        <v>216975</v>
      </c>
      <c r="C2771">
        <v>343394</v>
      </c>
      <c r="D2771">
        <v>0</v>
      </c>
      <c r="E2771">
        <v>142</v>
      </c>
      <c r="H2771">
        <v>0</v>
      </c>
      <c r="I2771">
        <v>10</v>
      </c>
      <c r="J2771">
        <v>0</v>
      </c>
      <c r="K2771">
        <v>60</v>
      </c>
      <c r="L2771">
        <v>6</v>
      </c>
      <c r="M2771">
        <v>49</v>
      </c>
      <c r="N2771">
        <v>0</v>
      </c>
      <c r="O2771">
        <v>0</v>
      </c>
      <c r="P2771">
        <v>10</v>
      </c>
      <c r="Q2771">
        <v>10</v>
      </c>
      <c r="R2771">
        <v>1</v>
      </c>
      <c r="S2771">
        <v>258</v>
      </c>
    </row>
    <row r="2772" spans="1:19" x14ac:dyDescent="0.25">
      <c r="A2772" s="1">
        <v>42090</v>
      </c>
      <c r="B2772">
        <v>123126</v>
      </c>
      <c r="C2772">
        <v>342605</v>
      </c>
      <c r="D2772">
        <v>0</v>
      </c>
      <c r="E2772">
        <v>142</v>
      </c>
      <c r="H2772">
        <v>0</v>
      </c>
      <c r="I2772">
        <v>10</v>
      </c>
      <c r="J2772">
        <v>0</v>
      </c>
      <c r="K2772">
        <v>60</v>
      </c>
      <c r="L2772">
        <v>59</v>
      </c>
      <c r="M2772">
        <v>86</v>
      </c>
      <c r="N2772">
        <v>0</v>
      </c>
      <c r="O2772">
        <v>0</v>
      </c>
      <c r="P2772">
        <v>0</v>
      </c>
      <c r="Q2772">
        <v>10</v>
      </c>
      <c r="R2772">
        <v>2</v>
      </c>
      <c r="S2772">
        <v>259</v>
      </c>
    </row>
    <row r="2773" spans="1:19" x14ac:dyDescent="0.25">
      <c r="A2773" s="1">
        <v>42093</v>
      </c>
      <c r="B2773">
        <v>137865</v>
      </c>
      <c r="C2773">
        <v>350476</v>
      </c>
      <c r="D2773">
        <v>0</v>
      </c>
      <c r="E2773">
        <v>142</v>
      </c>
      <c r="H2773">
        <v>0</v>
      </c>
      <c r="I2773">
        <v>10</v>
      </c>
      <c r="J2773">
        <v>0</v>
      </c>
      <c r="K2773">
        <v>60</v>
      </c>
      <c r="L2773">
        <v>5</v>
      </c>
      <c r="M2773">
        <v>90</v>
      </c>
      <c r="N2773">
        <v>0</v>
      </c>
      <c r="O2773">
        <v>0</v>
      </c>
      <c r="P2773">
        <v>0</v>
      </c>
      <c r="Q2773">
        <v>10</v>
      </c>
      <c r="R2773">
        <v>6</v>
      </c>
      <c r="S2773">
        <v>265</v>
      </c>
    </row>
    <row r="2774" spans="1:19" x14ac:dyDescent="0.25">
      <c r="A2774" s="1">
        <v>42094</v>
      </c>
      <c r="B2774">
        <v>134564</v>
      </c>
      <c r="C2774">
        <v>354795</v>
      </c>
      <c r="D2774">
        <v>0</v>
      </c>
      <c r="E2774">
        <v>142</v>
      </c>
      <c r="H2774">
        <v>0</v>
      </c>
      <c r="I2774">
        <v>10</v>
      </c>
      <c r="J2774">
        <v>0</v>
      </c>
      <c r="K2774">
        <v>60</v>
      </c>
      <c r="L2774">
        <v>27</v>
      </c>
      <c r="M2774">
        <v>69</v>
      </c>
      <c r="N2774">
        <v>0</v>
      </c>
      <c r="O2774">
        <v>0</v>
      </c>
      <c r="P2774">
        <v>0</v>
      </c>
      <c r="Q2774">
        <v>10</v>
      </c>
      <c r="R2774">
        <v>7</v>
      </c>
      <c r="S2774">
        <v>267</v>
      </c>
    </row>
    <row r="2775" spans="1:19" x14ac:dyDescent="0.25">
      <c r="A2775" s="1">
        <v>42095</v>
      </c>
      <c r="B2775">
        <v>173650</v>
      </c>
      <c r="C2775">
        <v>355979</v>
      </c>
      <c r="D2775">
        <v>0</v>
      </c>
      <c r="E2775">
        <v>142</v>
      </c>
      <c r="H2775">
        <v>0</v>
      </c>
      <c r="I2775">
        <v>10</v>
      </c>
      <c r="J2775">
        <v>0</v>
      </c>
      <c r="K2775">
        <v>60</v>
      </c>
      <c r="L2775">
        <v>20</v>
      </c>
      <c r="M2775">
        <v>80</v>
      </c>
      <c r="N2775">
        <v>0</v>
      </c>
      <c r="O2775">
        <v>0</v>
      </c>
      <c r="P2775">
        <v>0</v>
      </c>
      <c r="Q2775">
        <v>10</v>
      </c>
      <c r="R2775">
        <v>10</v>
      </c>
      <c r="S2775">
        <v>263</v>
      </c>
    </row>
    <row r="2776" spans="1:19" x14ac:dyDescent="0.25">
      <c r="A2776" s="1">
        <v>42096</v>
      </c>
      <c r="B2776">
        <v>140817</v>
      </c>
      <c r="C2776">
        <v>366806</v>
      </c>
      <c r="D2776">
        <v>0</v>
      </c>
      <c r="E2776">
        <v>142</v>
      </c>
      <c r="H2776">
        <v>0</v>
      </c>
      <c r="I2776">
        <v>10</v>
      </c>
      <c r="J2776">
        <v>0</v>
      </c>
      <c r="K2776">
        <v>60</v>
      </c>
      <c r="L2776">
        <v>12</v>
      </c>
      <c r="M2776">
        <v>53</v>
      </c>
      <c r="N2776">
        <v>0</v>
      </c>
      <c r="O2776">
        <v>0</v>
      </c>
      <c r="P2776">
        <v>0</v>
      </c>
      <c r="Q2776">
        <v>10</v>
      </c>
      <c r="R2776">
        <v>18</v>
      </c>
      <c r="S2776">
        <v>253</v>
      </c>
    </row>
    <row r="2777" spans="1:19" x14ac:dyDescent="0.25">
      <c r="A2777" s="1">
        <v>42100</v>
      </c>
      <c r="B2777">
        <v>134548</v>
      </c>
      <c r="C2777">
        <v>373510</v>
      </c>
      <c r="D2777">
        <v>0</v>
      </c>
      <c r="E2777">
        <v>142</v>
      </c>
      <c r="H2777">
        <v>0</v>
      </c>
      <c r="I2777">
        <v>10</v>
      </c>
      <c r="J2777">
        <v>0</v>
      </c>
      <c r="K2777">
        <v>60</v>
      </c>
      <c r="L2777">
        <v>37</v>
      </c>
      <c r="M2777">
        <v>83</v>
      </c>
      <c r="N2777">
        <v>0</v>
      </c>
      <c r="O2777">
        <v>0</v>
      </c>
      <c r="P2777">
        <v>0</v>
      </c>
      <c r="Q2777">
        <v>10</v>
      </c>
      <c r="R2777">
        <v>14</v>
      </c>
      <c r="S2777">
        <v>251</v>
      </c>
    </row>
    <row r="2778" spans="1:19" x14ac:dyDescent="0.25">
      <c r="A2778" s="1">
        <v>42101</v>
      </c>
      <c r="B2778">
        <v>140231</v>
      </c>
      <c r="C2778">
        <v>379421</v>
      </c>
      <c r="D2778">
        <v>0</v>
      </c>
      <c r="E2778">
        <v>142</v>
      </c>
      <c r="H2778">
        <v>0</v>
      </c>
      <c r="I2778">
        <v>10</v>
      </c>
      <c r="J2778">
        <v>0</v>
      </c>
      <c r="K2778">
        <v>60</v>
      </c>
      <c r="L2778">
        <v>12</v>
      </c>
      <c r="M2778">
        <v>88</v>
      </c>
      <c r="N2778">
        <v>0</v>
      </c>
      <c r="O2778">
        <v>0</v>
      </c>
      <c r="P2778">
        <v>0</v>
      </c>
      <c r="Q2778">
        <v>10</v>
      </c>
      <c r="R2778">
        <v>61</v>
      </c>
      <c r="S2778">
        <v>259</v>
      </c>
    </row>
    <row r="2779" spans="1:19" x14ac:dyDescent="0.25">
      <c r="A2779" s="1">
        <v>42102</v>
      </c>
      <c r="B2779">
        <v>175869</v>
      </c>
      <c r="C2779">
        <v>388077</v>
      </c>
      <c r="D2779">
        <v>0</v>
      </c>
      <c r="E2779">
        <v>142</v>
      </c>
      <c r="H2779">
        <v>0</v>
      </c>
      <c r="I2779">
        <v>10</v>
      </c>
      <c r="J2779">
        <v>0</v>
      </c>
      <c r="K2779">
        <v>60</v>
      </c>
      <c r="L2779">
        <v>10</v>
      </c>
      <c r="M2779">
        <v>92</v>
      </c>
      <c r="N2779">
        <v>0</v>
      </c>
      <c r="O2779">
        <v>0</v>
      </c>
      <c r="P2779">
        <v>0</v>
      </c>
      <c r="Q2779">
        <v>10</v>
      </c>
      <c r="R2779">
        <v>9</v>
      </c>
      <c r="S2779">
        <v>261</v>
      </c>
    </row>
    <row r="2780" spans="1:19" x14ac:dyDescent="0.25">
      <c r="A2780" s="1">
        <v>42103</v>
      </c>
      <c r="B2780">
        <v>178151</v>
      </c>
      <c r="C2780">
        <v>392543</v>
      </c>
      <c r="D2780">
        <v>0</v>
      </c>
      <c r="E2780">
        <v>142</v>
      </c>
      <c r="H2780">
        <v>0</v>
      </c>
      <c r="I2780">
        <v>10</v>
      </c>
      <c r="J2780">
        <v>0</v>
      </c>
      <c r="K2780">
        <v>60</v>
      </c>
      <c r="L2780">
        <v>36</v>
      </c>
      <c r="M2780">
        <v>45</v>
      </c>
      <c r="N2780">
        <v>0</v>
      </c>
      <c r="O2780">
        <v>0</v>
      </c>
      <c r="P2780">
        <v>0</v>
      </c>
      <c r="Q2780">
        <v>10</v>
      </c>
      <c r="R2780">
        <v>10</v>
      </c>
      <c r="S2780">
        <v>268</v>
      </c>
    </row>
    <row r="2781" spans="1:19" x14ac:dyDescent="0.25">
      <c r="A2781" s="1">
        <v>42104</v>
      </c>
      <c r="B2781">
        <v>219429</v>
      </c>
      <c r="C2781">
        <v>398244</v>
      </c>
      <c r="D2781">
        <v>0</v>
      </c>
      <c r="E2781">
        <v>142</v>
      </c>
      <c r="H2781">
        <v>0</v>
      </c>
      <c r="I2781">
        <v>10</v>
      </c>
      <c r="J2781">
        <v>6</v>
      </c>
      <c r="K2781">
        <v>61</v>
      </c>
      <c r="L2781">
        <v>20</v>
      </c>
      <c r="M2781">
        <v>36</v>
      </c>
      <c r="N2781">
        <v>0</v>
      </c>
      <c r="O2781">
        <v>0</v>
      </c>
      <c r="P2781">
        <v>0</v>
      </c>
      <c r="Q2781">
        <v>10</v>
      </c>
      <c r="R2781">
        <v>19</v>
      </c>
      <c r="S2781">
        <v>283</v>
      </c>
    </row>
    <row r="2782" spans="1:19" x14ac:dyDescent="0.25">
      <c r="A2782" s="1">
        <v>42107</v>
      </c>
      <c r="B2782">
        <v>277806</v>
      </c>
      <c r="C2782">
        <v>390823</v>
      </c>
      <c r="D2782">
        <v>0</v>
      </c>
      <c r="E2782">
        <v>142</v>
      </c>
      <c r="H2782">
        <v>0</v>
      </c>
      <c r="I2782">
        <v>10</v>
      </c>
      <c r="J2782">
        <v>5</v>
      </c>
      <c r="K2782">
        <v>61</v>
      </c>
      <c r="L2782">
        <v>4</v>
      </c>
      <c r="M2782">
        <v>36</v>
      </c>
      <c r="N2782">
        <v>0</v>
      </c>
      <c r="O2782">
        <v>0</v>
      </c>
      <c r="P2782">
        <v>10</v>
      </c>
      <c r="Q2782">
        <v>2</v>
      </c>
      <c r="R2782">
        <v>23</v>
      </c>
      <c r="S2782">
        <v>267</v>
      </c>
    </row>
    <row r="2783" spans="1:19" x14ac:dyDescent="0.25">
      <c r="A2783" s="1">
        <v>42108</v>
      </c>
      <c r="B2783">
        <v>216996</v>
      </c>
      <c r="C2783">
        <v>399783</v>
      </c>
      <c r="D2783">
        <v>0</v>
      </c>
      <c r="E2783">
        <v>142</v>
      </c>
      <c r="H2783">
        <v>3</v>
      </c>
      <c r="I2783">
        <v>10</v>
      </c>
      <c r="J2783">
        <v>1</v>
      </c>
      <c r="K2783">
        <v>61</v>
      </c>
      <c r="L2783">
        <v>17</v>
      </c>
      <c r="M2783">
        <v>44</v>
      </c>
      <c r="N2783">
        <v>0</v>
      </c>
      <c r="O2783">
        <v>0</v>
      </c>
      <c r="P2783">
        <v>0</v>
      </c>
      <c r="Q2783">
        <v>2</v>
      </c>
      <c r="R2783">
        <v>42</v>
      </c>
      <c r="S2783">
        <v>248</v>
      </c>
    </row>
    <row r="2784" spans="1:19" x14ac:dyDescent="0.25">
      <c r="A2784" s="1">
        <v>42109</v>
      </c>
      <c r="B2784">
        <v>142792</v>
      </c>
      <c r="C2784">
        <v>386177</v>
      </c>
      <c r="D2784">
        <v>0</v>
      </c>
      <c r="E2784">
        <v>142</v>
      </c>
      <c r="H2784">
        <v>0</v>
      </c>
      <c r="I2784">
        <v>10</v>
      </c>
      <c r="J2784">
        <v>4</v>
      </c>
      <c r="K2784">
        <v>61</v>
      </c>
      <c r="L2784">
        <v>10</v>
      </c>
      <c r="M2784">
        <v>36</v>
      </c>
      <c r="N2784">
        <v>0</v>
      </c>
      <c r="O2784">
        <v>0</v>
      </c>
      <c r="P2784">
        <v>0</v>
      </c>
      <c r="Q2784">
        <v>2</v>
      </c>
      <c r="R2784">
        <v>10</v>
      </c>
      <c r="S2784">
        <v>252</v>
      </c>
    </row>
    <row r="2785" spans="1:19" x14ac:dyDescent="0.25">
      <c r="A2785" s="1">
        <v>42110</v>
      </c>
      <c r="B2785">
        <v>132411</v>
      </c>
      <c r="C2785">
        <v>368127</v>
      </c>
      <c r="D2785">
        <v>0</v>
      </c>
      <c r="E2785">
        <v>142</v>
      </c>
      <c r="H2785">
        <v>0</v>
      </c>
      <c r="I2785">
        <v>0</v>
      </c>
      <c r="J2785">
        <v>2</v>
      </c>
      <c r="K2785">
        <v>21</v>
      </c>
      <c r="L2785">
        <v>3</v>
      </c>
      <c r="M2785">
        <v>22</v>
      </c>
      <c r="N2785">
        <v>0</v>
      </c>
      <c r="O2785">
        <v>0</v>
      </c>
      <c r="P2785">
        <v>0</v>
      </c>
      <c r="Q2785">
        <v>0</v>
      </c>
      <c r="R2785">
        <v>2</v>
      </c>
      <c r="S2785">
        <v>36</v>
      </c>
    </row>
    <row r="2786" spans="1:19" x14ac:dyDescent="0.25">
      <c r="A2786" s="1">
        <v>42111</v>
      </c>
      <c r="B2786">
        <v>221481</v>
      </c>
      <c r="C2786">
        <v>363172</v>
      </c>
      <c r="D2786">
        <v>145</v>
      </c>
      <c r="E2786">
        <v>287</v>
      </c>
      <c r="H2786">
        <v>0</v>
      </c>
      <c r="I2786">
        <v>0</v>
      </c>
      <c r="J2786">
        <v>7</v>
      </c>
      <c r="K2786">
        <v>16</v>
      </c>
      <c r="L2786">
        <v>30</v>
      </c>
      <c r="M2786">
        <v>45</v>
      </c>
      <c r="N2786">
        <v>0</v>
      </c>
      <c r="O2786">
        <v>0</v>
      </c>
      <c r="P2786">
        <v>0</v>
      </c>
      <c r="Q2786">
        <v>0</v>
      </c>
      <c r="R2786">
        <v>7</v>
      </c>
      <c r="S2786">
        <v>39</v>
      </c>
    </row>
    <row r="2787" spans="1:19" x14ac:dyDescent="0.25">
      <c r="A2787" s="1">
        <v>42114</v>
      </c>
      <c r="B2787">
        <v>144201</v>
      </c>
      <c r="C2787">
        <v>366713</v>
      </c>
      <c r="D2787">
        <v>0</v>
      </c>
      <c r="E2787">
        <v>145</v>
      </c>
      <c r="H2787">
        <v>0</v>
      </c>
      <c r="I2787">
        <v>0</v>
      </c>
      <c r="J2787">
        <v>0</v>
      </c>
      <c r="K2787">
        <v>16</v>
      </c>
      <c r="L2787">
        <v>11</v>
      </c>
      <c r="M2787">
        <v>46</v>
      </c>
      <c r="N2787">
        <v>0</v>
      </c>
      <c r="O2787">
        <v>0</v>
      </c>
      <c r="P2787">
        <v>0</v>
      </c>
      <c r="Q2787">
        <v>0</v>
      </c>
      <c r="R2787">
        <v>4</v>
      </c>
      <c r="S2787">
        <v>42</v>
      </c>
    </row>
    <row r="2788" spans="1:19" x14ac:dyDescent="0.25">
      <c r="A2788" s="1">
        <v>42115</v>
      </c>
      <c r="B2788">
        <v>116670</v>
      </c>
      <c r="C2788">
        <v>368262</v>
      </c>
      <c r="D2788">
        <v>0</v>
      </c>
      <c r="E2788">
        <v>145</v>
      </c>
      <c r="H2788">
        <v>0</v>
      </c>
      <c r="I2788">
        <v>0</v>
      </c>
      <c r="J2788">
        <v>0</v>
      </c>
      <c r="K2788">
        <v>16</v>
      </c>
      <c r="L2788">
        <v>10</v>
      </c>
      <c r="M2788">
        <v>48</v>
      </c>
      <c r="N2788">
        <v>0</v>
      </c>
      <c r="O2788">
        <v>0</v>
      </c>
      <c r="P2788">
        <v>0</v>
      </c>
      <c r="Q2788">
        <v>0</v>
      </c>
      <c r="R2788">
        <v>3</v>
      </c>
      <c r="S2788">
        <v>44</v>
      </c>
    </row>
    <row r="2789" spans="1:19" x14ac:dyDescent="0.25">
      <c r="A2789" s="1">
        <v>42116</v>
      </c>
      <c r="B2789">
        <v>119142</v>
      </c>
      <c r="C2789">
        <v>366463</v>
      </c>
      <c r="D2789">
        <v>0</v>
      </c>
      <c r="E2789">
        <v>145</v>
      </c>
      <c r="H2789">
        <v>0</v>
      </c>
      <c r="I2789">
        <v>0</v>
      </c>
      <c r="J2789">
        <v>0</v>
      </c>
      <c r="K2789">
        <v>16</v>
      </c>
      <c r="L2789">
        <v>3</v>
      </c>
      <c r="M2789">
        <v>50</v>
      </c>
      <c r="N2789">
        <v>0</v>
      </c>
      <c r="O2789">
        <v>0</v>
      </c>
      <c r="P2789">
        <v>0</v>
      </c>
      <c r="Q2789">
        <v>0</v>
      </c>
      <c r="R2789">
        <v>4</v>
      </c>
      <c r="S2789">
        <v>44</v>
      </c>
    </row>
    <row r="2790" spans="1:19" x14ac:dyDescent="0.25">
      <c r="A2790" s="1">
        <v>42117</v>
      </c>
      <c r="B2790">
        <v>108949</v>
      </c>
      <c r="C2790">
        <v>373845</v>
      </c>
      <c r="D2790">
        <v>0</v>
      </c>
      <c r="E2790">
        <v>145</v>
      </c>
      <c r="H2790">
        <v>0</v>
      </c>
      <c r="I2790">
        <v>0</v>
      </c>
      <c r="J2790">
        <v>1</v>
      </c>
      <c r="K2790">
        <v>16</v>
      </c>
      <c r="L2790">
        <v>17</v>
      </c>
      <c r="M2790">
        <v>23</v>
      </c>
      <c r="N2790">
        <v>0</v>
      </c>
      <c r="O2790">
        <v>0</v>
      </c>
      <c r="P2790">
        <v>0</v>
      </c>
      <c r="Q2790">
        <v>0</v>
      </c>
      <c r="R2790">
        <v>7</v>
      </c>
      <c r="S2790">
        <v>48</v>
      </c>
    </row>
    <row r="2791" spans="1:19" x14ac:dyDescent="0.25">
      <c r="A2791" s="1">
        <v>42118</v>
      </c>
      <c r="B2791">
        <v>89813</v>
      </c>
      <c r="C2791">
        <v>378729</v>
      </c>
      <c r="D2791">
        <v>0</v>
      </c>
      <c r="E2791">
        <v>145</v>
      </c>
      <c r="H2791">
        <v>0</v>
      </c>
      <c r="I2791">
        <v>0</v>
      </c>
      <c r="J2791">
        <v>0</v>
      </c>
      <c r="K2791">
        <v>16</v>
      </c>
      <c r="L2791">
        <v>14</v>
      </c>
      <c r="M2791">
        <v>35</v>
      </c>
      <c r="N2791">
        <v>0</v>
      </c>
      <c r="O2791">
        <v>0</v>
      </c>
      <c r="P2791">
        <v>0</v>
      </c>
      <c r="Q2791">
        <v>0</v>
      </c>
      <c r="R2791">
        <v>4</v>
      </c>
      <c r="S2791">
        <v>52</v>
      </c>
    </row>
    <row r="2792" spans="1:19" x14ac:dyDescent="0.25">
      <c r="A2792" s="1">
        <v>42121</v>
      </c>
      <c r="B2792">
        <v>124539</v>
      </c>
      <c r="C2792">
        <v>380257</v>
      </c>
      <c r="D2792">
        <v>263</v>
      </c>
      <c r="E2792">
        <v>118</v>
      </c>
      <c r="H2792">
        <v>1</v>
      </c>
      <c r="I2792">
        <v>1</v>
      </c>
      <c r="J2792">
        <v>10</v>
      </c>
      <c r="K2792">
        <v>26</v>
      </c>
      <c r="L2792">
        <v>3</v>
      </c>
      <c r="M2792">
        <v>36</v>
      </c>
      <c r="N2792">
        <v>0</v>
      </c>
      <c r="O2792">
        <v>0</v>
      </c>
      <c r="P2792">
        <v>0</v>
      </c>
      <c r="Q2792">
        <v>0</v>
      </c>
      <c r="R2792">
        <v>3</v>
      </c>
      <c r="S2792">
        <v>49</v>
      </c>
    </row>
    <row r="2793" spans="1:19" x14ac:dyDescent="0.25">
      <c r="A2793" s="1">
        <v>42122</v>
      </c>
      <c r="B2793">
        <v>157987</v>
      </c>
      <c r="C2793">
        <v>389284</v>
      </c>
      <c r="D2793">
        <v>0</v>
      </c>
      <c r="E2793">
        <v>118</v>
      </c>
      <c r="H2793">
        <v>0</v>
      </c>
      <c r="I2793">
        <v>1</v>
      </c>
      <c r="J2793">
        <v>4</v>
      </c>
      <c r="K2793">
        <v>26</v>
      </c>
      <c r="L2793">
        <v>16</v>
      </c>
      <c r="M2793">
        <v>31</v>
      </c>
      <c r="N2793">
        <v>0</v>
      </c>
      <c r="O2793">
        <v>0</v>
      </c>
      <c r="P2793">
        <v>0</v>
      </c>
      <c r="Q2793">
        <v>0</v>
      </c>
      <c r="R2793">
        <v>21</v>
      </c>
      <c r="S2793">
        <v>45</v>
      </c>
    </row>
    <row r="2794" spans="1:19" x14ac:dyDescent="0.25">
      <c r="A2794" s="1">
        <v>42123</v>
      </c>
      <c r="B2794">
        <v>188076</v>
      </c>
      <c r="C2794">
        <v>378090</v>
      </c>
      <c r="D2794">
        <v>0</v>
      </c>
      <c r="E2794">
        <v>118</v>
      </c>
      <c r="H2794">
        <v>0</v>
      </c>
      <c r="I2794">
        <v>1</v>
      </c>
      <c r="J2794">
        <v>2</v>
      </c>
      <c r="K2794">
        <v>26</v>
      </c>
      <c r="L2794">
        <v>3</v>
      </c>
      <c r="M2794">
        <v>31</v>
      </c>
      <c r="N2794">
        <v>0</v>
      </c>
      <c r="O2794">
        <v>0</v>
      </c>
      <c r="P2794">
        <v>0</v>
      </c>
      <c r="Q2794">
        <v>0</v>
      </c>
      <c r="R2794">
        <v>9</v>
      </c>
      <c r="S2794">
        <v>47</v>
      </c>
    </row>
    <row r="2795" spans="1:19" x14ac:dyDescent="0.25">
      <c r="A2795" s="1">
        <v>42124</v>
      </c>
      <c r="B2795">
        <v>180740</v>
      </c>
      <c r="C2795">
        <v>384675</v>
      </c>
      <c r="D2795">
        <v>0</v>
      </c>
      <c r="E2795">
        <v>118</v>
      </c>
      <c r="H2795">
        <v>0</v>
      </c>
      <c r="I2795">
        <v>1</v>
      </c>
      <c r="J2795">
        <v>0</v>
      </c>
      <c r="K2795">
        <v>26</v>
      </c>
      <c r="L2795">
        <v>23</v>
      </c>
      <c r="M2795">
        <v>11</v>
      </c>
      <c r="N2795">
        <v>0</v>
      </c>
      <c r="O2795">
        <v>0</v>
      </c>
      <c r="P2795">
        <v>0</v>
      </c>
      <c r="Q2795">
        <v>0</v>
      </c>
      <c r="R2795">
        <v>1</v>
      </c>
      <c r="S2795">
        <v>48</v>
      </c>
    </row>
    <row r="2796" spans="1:19" x14ac:dyDescent="0.25">
      <c r="A2796" s="1">
        <v>42125</v>
      </c>
      <c r="B2796">
        <v>147709</v>
      </c>
      <c r="C2796">
        <v>387284</v>
      </c>
      <c r="D2796">
        <v>0</v>
      </c>
      <c r="E2796">
        <v>118</v>
      </c>
      <c r="H2796">
        <v>0</v>
      </c>
      <c r="I2796">
        <v>1</v>
      </c>
      <c r="J2796">
        <v>0</v>
      </c>
      <c r="K2796">
        <v>26</v>
      </c>
      <c r="L2796">
        <v>10</v>
      </c>
      <c r="M2796">
        <v>15</v>
      </c>
      <c r="N2796">
        <v>0</v>
      </c>
      <c r="O2796">
        <v>0</v>
      </c>
      <c r="P2796">
        <v>0</v>
      </c>
      <c r="Q2796">
        <v>0</v>
      </c>
      <c r="R2796">
        <v>2</v>
      </c>
      <c r="S2796">
        <v>50</v>
      </c>
    </row>
    <row r="2797" spans="1:19" x14ac:dyDescent="0.25">
      <c r="A2797" s="1">
        <v>42128</v>
      </c>
      <c r="B2797">
        <v>113265</v>
      </c>
      <c r="C2797">
        <v>387083</v>
      </c>
      <c r="D2797">
        <v>0</v>
      </c>
      <c r="E2797">
        <v>118</v>
      </c>
      <c r="H2797">
        <v>0</v>
      </c>
      <c r="I2797">
        <v>1</v>
      </c>
      <c r="J2797">
        <v>0</v>
      </c>
      <c r="K2797">
        <v>26</v>
      </c>
      <c r="L2797">
        <v>7</v>
      </c>
      <c r="M2797">
        <v>16</v>
      </c>
      <c r="N2797">
        <v>0</v>
      </c>
      <c r="O2797">
        <v>0</v>
      </c>
      <c r="P2797">
        <v>0</v>
      </c>
      <c r="Q2797">
        <v>0</v>
      </c>
      <c r="R2797">
        <v>4</v>
      </c>
      <c r="S2797">
        <v>48</v>
      </c>
    </row>
    <row r="2798" spans="1:19" x14ac:dyDescent="0.25">
      <c r="A2798" s="1">
        <v>42129</v>
      </c>
      <c r="B2798">
        <v>192870</v>
      </c>
      <c r="C2798">
        <v>395445</v>
      </c>
      <c r="D2798">
        <v>0</v>
      </c>
      <c r="E2798">
        <v>118</v>
      </c>
      <c r="H2798">
        <v>0</v>
      </c>
      <c r="I2798">
        <v>1</v>
      </c>
      <c r="J2798">
        <v>0</v>
      </c>
      <c r="K2798">
        <v>26</v>
      </c>
      <c r="L2798">
        <v>39</v>
      </c>
      <c r="M2798">
        <v>48</v>
      </c>
      <c r="N2798">
        <v>0</v>
      </c>
      <c r="O2798">
        <v>0</v>
      </c>
      <c r="P2798">
        <v>0</v>
      </c>
      <c r="Q2798">
        <v>0</v>
      </c>
      <c r="R2798">
        <v>6</v>
      </c>
      <c r="S2798">
        <v>54</v>
      </c>
    </row>
    <row r="2799" spans="1:19" x14ac:dyDescent="0.25">
      <c r="A2799" s="1">
        <v>42130</v>
      </c>
      <c r="B2799">
        <v>216055</v>
      </c>
      <c r="C2799">
        <v>385209</v>
      </c>
      <c r="D2799">
        <v>1</v>
      </c>
      <c r="E2799">
        <v>118</v>
      </c>
      <c r="H2799">
        <v>0</v>
      </c>
      <c r="I2799">
        <v>1</v>
      </c>
      <c r="J2799">
        <v>2</v>
      </c>
      <c r="K2799">
        <v>24</v>
      </c>
      <c r="L2799">
        <v>32</v>
      </c>
      <c r="M2799">
        <v>73</v>
      </c>
      <c r="N2799">
        <v>0</v>
      </c>
      <c r="O2799">
        <v>0</v>
      </c>
      <c r="P2799">
        <v>0</v>
      </c>
      <c r="Q2799">
        <v>0</v>
      </c>
      <c r="R2799">
        <v>0</v>
      </c>
      <c r="S2799">
        <v>54</v>
      </c>
    </row>
    <row r="2800" spans="1:19" x14ac:dyDescent="0.25">
      <c r="A2800" s="1">
        <v>42131</v>
      </c>
      <c r="B2800">
        <v>181461</v>
      </c>
      <c r="C2800">
        <v>383173</v>
      </c>
      <c r="D2800">
        <v>0</v>
      </c>
      <c r="E2800">
        <v>117</v>
      </c>
      <c r="H2800">
        <v>0</v>
      </c>
      <c r="I2800">
        <v>1</v>
      </c>
      <c r="J2800">
        <v>0</v>
      </c>
      <c r="K2800">
        <v>24</v>
      </c>
      <c r="L2800">
        <v>26</v>
      </c>
      <c r="M2800">
        <v>53</v>
      </c>
      <c r="N2800">
        <v>0</v>
      </c>
      <c r="O2800">
        <v>0</v>
      </c>
      <c r="P2800">
        <v>0</v>
      </c>
      <c r="Q2800">
        <v>0</v>
      </c>
      <c r="R2800">
        <v>3</v>
      </c>
      <c r="S2800">
        <v>55</v>
      </c>
    </row>
    <row r="2801" spans="1:19" x14ac:dyDescent="0.25">
      <c r="A2801" s="1">
        <v>42132</v>
      </c>
      <c r="B2801">
        <v>229434</v>
      </c>
      <c r="C2801">
        <v>377688</v>
      </c>
      <c r="D2801">
        <v>0</v>
      </c>
      <c r="E2801">
        <v>117</v>
      </c>
      <c r="H2801">
        <v>1</v>
      </c>
      <c r="I2801">
        <v>1</v>
      </c>
      <c r="J2801">
        <v>0</v>
      </c>
      <c r="K2801">
        <v>24</v>
      </c>
      <c r="L2801">
        <v>54</v>
      </c>
      <c r="M2801">
        <v>64</v>
      </c>
      <c r="N2801">
        <v>0</v>
      </c>
      <c r="O2801">
        <v>0</v>
      </c>
      <c r="P2801">
        <v>0</v>
      </c>
      <c r="Q2801">
        <v>0</v>
      </c>
      <c r="R2801">
        <v>9</v>
      </c>
      <c r="S2801">
        <v>50</v>
      </c>
    </row>
    <row r="2802" spans="1:19" x14ac:dyDescent="0.25">
      <c r="A2802" s="1">
        <v>42135</v>
      </c>
      <c r="B2802">
        <v>153845</v>
      </c>
      <c r="C2802">
        <v>380684</v>
      </c>
      <c r="D2802">
        <v>0</v>
      </c>
      <c r="E2802">
        <v>117</v>
      </c>
      <c r="H2802">
        <v>0</v>
      </c>
      <c r="I2802">
        <v>1</v>
      </c>
      <c r="J2802">
        <v>0</v>
      </c>
      <c r="K2802">
        <v>24</v>
      </c>
      <c r="L2802">
        <v>56</v>
      </c>
      <c r="M2802">
        <v>65</v>
      </c>
      <c r="N2802">
        <v>0</v>
      </c>
      <c r="O2802">
        <v>0</v>
      </c>
      <c r="P2802">
        <v>0</v>
      </c>
      <c r="Q2802">
        <v>0</v>
      </c>
      <c r="R2802">
        <v>12</v>
      </c>
      <c r="S2802">
        <v>57</v>
      </c>
    </row>
    <row r="2803" spans="1:19" x14ac:dyDescent="0.25">
      <c r="A2803" s="1">
        <v>42136</v>
      </c>
      <c r="B2803">
        <v>171907</v>
      </c>
      <c r="C2803">
        <v>386206</v>
      </c>
      <c r="D2803">
        <v>0</v>
      </c>
      <c r="E2803">
        <v>117</v>
      </c>
      <c r="H2803">
        <v>0</v>
      </c>
      <c r="I2803">
        <v>0</v>
      </c>
      <c r="J2803">
        <v>0</v>
      </c>
      <c r="K2803">
        <v>24</v>
      </c>
      <c r="L2803">
        <v>80</v>
      </c>
      <c r="M2803">
        <v>68</v>
      </c>
      <c r="N2803">
        <v>0</v>
      </c>
      <c r="O2803">
        <v>0</v>
      </c>
      <c r="P2803">
        <v>0</v>
      </c>
      <c r="Q2803">
        <v>0</v>
      </c>
      <c r="R2803">
        <v>4</v>
      </c>
      <c r="S2803">
        <v>61</v>
      </c>
    </row>
    <row r="2804" spans="1:19" x14ac:dyDescent="0.25">
      <c r="A2804" s="1">
        <v>42137</v>
      </c>
      <c r="B2804">
        <v>174830</v>
      </c>
      <c r="C2804">
        <v>390002</v>
      </c>
      <c r="D2804">
        <v>0</v>
      </c>
      <c r="E2804">
        <v>117</v>
      </c>
      <c r="H2804">
        <v>0</v>
      </c>
      <c r="I2804">
        <v>0</v>
      </c>
      <c r="J2804">
        <v>0</v>
      </c>
      <c r="K2804">
        <v>24</v>
      </c>
      <c r="L2804">
        <v>5</v>
      </c>
      <c r="M2804">
        <v>70</v>
      </c>
      <c r="N2804">
        <v>0</v>
      </c>
      <c r="O2804">
        <v>0</v>
      </c>
      <c r="P2804">
        <v>0</v>
      </c>
      <c r="Q2804">
        <v>0</v>
      </c>
      <c r="R2804">
        <v>1</v>
      </c>
      <c r="S2804">
        <v>62</v>
      </c>
    </row>
    <row r="2805" spans="1:19" x14ac:dyDescent="0.25">
      <c r="A2805" s="1">
        <v>42138</v>
      </c>
      <c r="B2805">
        <v>149039</v>
      </c>
      <c r="C2805">
        <v>403643</v>
      </c>
      <c r="D2805">
        <v>0</v>
      </c>
      <c r="E2805">
        <v>117</v>
      </c>
      <c r="H2805">
        <v>0</v>
      </c>
      <c r="I2805">
        <v>0</v>
      </c>
      <c r="J2805">
        <v>1</v>
      </c>
      <c r="K2805">
        <v>24</v>
      </c>
      <c r="L2805">
        <v>12</v>
      </c>
      <c r="M2805">
        <v>52</v>
      </c>
      <c r="N2805">
        <v>0</v>
      </c>
      <c r="O2805">
        <v>0</v>
      </c>
      <c r="P2805">
        <v>0</v>
      </c>
      <c r="Q2805">
        <v>0</v>
      </c>
      <c r="R2805">
        <v>10</v>
      </c>
      <c r="S2805">
        <v>69</v>
      </c>
    </row>
    <row r="2806" spans="1:19" x14ac:dyDescent="0.25">
      <c r="A2806" s="1">
        <v>42139</v>
      </c>
      <c r="B2806">
        <v>230028</v>
      </c>
      <c r="C2806">
        <v>409576</v>
      </c>
      <c r="D2806">
        <v>0</v>
      </c>
      <c r="E2806">
        <v>117</v>
      </c>
      <c r="H2806">
        <v>0</v>
      </c>
      <c r="I2806">
        <v>0</v>
      </c>
      <c r="J2806">
        <v>0</v>
      </c>
      <c r="K2806">
        <v>24</v>
      </c>
      <c r="L2806">
        <v>2</v>
      </c>
      <c r="M2806">
        <v>51</v>
      </c>
      <c r="N2806">
        <v>0</v>
      </c>
      <c r="O2806">
        <v>0</v>
      </c>
      <c r="P2806">
        <v>0</v>
      </c>
      <c r="Q2806">
        <v>0</v>
      </c>
      <c r="R2806">
        <v>34</v>
      </c>
      <c r="S2806">
        <v>68</v>
      </c>
    </row>
    <row r="2807" spans="1:19" x14ac:dyDescent="0.25">
      <c r="A2807" s="1">
        <v>42142</v>
      </c>
      <c r="B2807">
        <v>207924</v>
      </c>
      <c r="C2807">
        <v>421185</v>
      </c>
      <c r="D2807">
        <v>0</v>
      </c>
      <c r="E2807">
        <v>0</v>
      </c>
      <c r="H2807">
        <v>0</v>
      </c>
      <c r="I2807">
        <v>0</v>
      </c>
      <c r="J2807">
        <v>2</v>
      </c>
      <c r="K2807">
        <v>24</v>
      </c>
      <c r="L2807">
        <v>12</v>
      </c>
      <c r="M2807">
        <v>57</v>
      </c>
      <c r="N2807">
        <v>0</v>
      </c>
      <c r="O2807">
        <v>0</v>
      </c>
      <c r="P2807">
        <v>0</v>
      </c>
      <c r="Q2807">
        <v>0</v>
      </c>
      <c r="R2807">
        <v>2</v>
      </c>
      <c r="S2807">
        <v>70</v>
      </c>
    </row>
    <row r="2808" spans="1:19" x14ac:dyDescent="0.25">
      <c r="A2808" s="1">
        <v>42143</v>
      </c>
      <c r="B2808">
        <v>214910</v>
      </c>
      <c r="C2808">
        <v>418584</v>
      </c>
      <c r="D2808">
        <v>0</v>
      </c>
      <c r="E2808">
        <v>0</v>
      </c>
      <c r="H2808">
        <v>0</v>
      </c>
      <c r="I2808">
        <v>0</v>
      </c>
      <c r="J2808">
        <v>2</v>
      </c>
      <c r="K2808">
        <v>24</v>
      </c>
      <c r="L2808">
        <v>12</v>
      </c>
      <c r="M2808">
        <v>47</v>
      </c>
      <c r="N2808">
        <v>0</v>
      </c>
      <c r="O2808">
        <v>0</v>
      </c>
      <c r="P2808">
        <v>0</v>
      </c>
      <c r="Q2808">
        <v>0</v>
      </c>
      <c r="R2808">
        <v>28</v>
      </c>
      <c r="S2808">
        <v>50</v>
      </c>
    </row>
    <row r="2809" spans="1:19" x14ac:dyDescent="0.25">
      <c r="A2809" s="1">
        <v>42144</v>
      </c>
      <c r="B2809">
        <v>150851</v>
      </c>
      <c r="C2809">
        <v>418869</v>
      </c>
      <c r="D2809">
        <v>0</v>
      </c>
      <c r="E2809">
        <v>0</v>
      </c>
      <c r="H2809">
        <v>0</v>
      </c>
      <c r="I2809">
        <v>0</v>
      </c>
      <c r="J2809">
        <v>0</v>
      </c>
      <c r="K2809">
        <v>24</v>
      </c>
      <c r="L2809">
        <v>47</v>
      </c>
      <c r="M2809">
        <v>91</v>
      </c>
      <c r="N2809">
        <v>0</v>
      </c>
      <c r="O2809">
        <v>0</v>
      </c>
      <c r="P2809">
        <v>0</v>
      </c>
      <c r="Q2809">
        <v>0</v>
      </c>
      <c r="R2809">
        <v>0</v>
      </c>
      <c r="S2809">
        <v>50</v>
      </c>
    </row>
    <row r="2810" spans="1:19" x14ac:dyDescent="0.25">
      <c r="A2810" s="1">
        <v>42145</v>
      </c>
      <c r="B2810">
        <v>153776</v>
      </c>
      <c r="C2810">
        <v>384638</v>
      </c>
      <c r="D2810">
        <v>0</v>
      </c>
      <c r="E2810">
        <v>0</v>
      </c>
      <c r="J2810">
        <v>0</v>
      </c>
      <c r="K2810">
        <v>11</v>
      </c>
      <c r="L2810">
        <v>27</v>
      </c>
      <c r="M2810">
        <v>38</v>
      </c>
    </row>
    <row r="2811" spans="1:19" x14ac:dyDescent="0.25">
      <c r="A2811" s="1">
        <v>42146</v>
      </c>
      <c r="B2811">
        <v>126312</v>
      </c>
      <c r="C2811">
        <v>385651</v>
      </c>
      <c r="D2811">
        <v>0</v>
      </c>
      <c r="E2811">
        <v>0</v>
      </c>
      <c r="J2811">
        <v>0</v>
      </c>
      <c r="K2811">
        <v>11</v>
      </c>
      <c r="L2811">
        <v>19</v>
      </c>
      <c r="M2811">
        <v>54</v>
      </c>
    </row>
    <row r="2812" spans="1:19" x14ac:dyDescent="0.25">
      <c r="A2812" s="1">
        <v>42150</v>
      </c>
      <c r="B2812">
        <v>221000</v>
      </c>
      <c r="C2812">
        <v>385211</v>
      </c>
      <c r="D2812">
        <v>0</v>
      </c>
      <c r="E2812">
        <v>0</v>
      </c>
      <c r="H2812">
        <v>0</v>
      </c>
      <c r="I2812">
        <v>0</v>
      </c>
      <c r="J2812">
        <v>0</v>
      </c>
      <c r="K2812">
        <v>11</v>
      </c>
      <c r="L2812">
        <v>68</v>
      </c>
      <c r="M2812">
        <v>51</v>
      </c>
    </row>
    <row r="2813" spans="1:19" x14ac:dyDescent="0.25">
      <c r="A2813" s="1">
        <v>42151</v>
      </c>
      <c r="B2813">
        <v>140804</v>
      </c>
      <c r="C2813">
        <v>383150</v>
      </c>
      <c r="D2813">
        <v>0</v>
      </c>
      <c r="E2813">
        <v>0</v>
      </c>
      <c r="H2813">
        <v>0</v>
      </c>
      <c r="I2813">
        <v>0</v>
      </c>
      <c r="J2813">
        <v>0</v>
      </c>
      <c r="K2813">
        <v>11</v>
      </c>
      <c r="L2813">
        <v>8</v>
      </c>
      <c r="M2813">
        <v>55</v>
      </c>
    </row>
    <row r="2814" spans="1:19" x14ac:dyDescent="0.25">
      <c r="A2814" s="1">
        <v>42152</v>
      </c>
      <c r="B2814">
        <v>135094</v>
      </c>
      <c r="C2814">
        <v>380296</v>
      </c>
      <c r="D2814">
        <v>0</v>
      </c>
      <c r="E2814">
        <v>0</v>
      </c>
      <c r="H2814">
        <v>0</v>
      </c>
      <c r="I2814">
        <v>0</v>
      </c>
      <c r="J2814">
        <v>0</v>
      </c>
      <c r="K2814">
        <v>11</v>
      </c>
      <c r="L2814">
        <v>3</v>
      </c>
      <c r="M2814">
        <v>23</v>
      </c>
    </row>
    <row r="2815" spans="1:19" x14ac:dyDescent="0.25">
      <c r="A2815" s="1">
        <v>42153</v>
      </c>
      <c r="B2815">
        <v>187340</v>
      </c>
      <c r="C2815">
        <v>375662</v>
      </c>
      <c r="D2815">
        <v>0</v>
      </c>
      <c r="E2815">
        <v>0</v>
      </c>
      <c r="H2815">
        <v>0</v>
      </c>
      <c r="I2815">
        <v>0</v>
      </c>
      <c r="J2815">
        <v>0</v>
      </c>
      <c r="K2815">
        <v>11</v>
      </c>
      <c r="L2815">
        <v>37</v>
      </c>
      <c r="M2815">
        <v>50</v>
      </c>
    </row>
    <row r="2816" spans="1:19" x14ac:dyDescent="0.25">
      <c r="A2816" s="1">
        <v>42156</v>
      </c>
      <c r="B2816">
        <v>142729</v>
      </c>
      <c r="C2816">
        <v>379934</v>
      </c>
      <c r="D2816">
        <v>0</v>
      </c>
      <c r="E2816">
        <v>0</v>
      </c>
      <c r="H2816">
        <v>0</v>
      </c>
      <c r="I2816">
        <v>0</v>
      </c>
      <c r="J2816">
        <v>0</v>
      </c>
      <c r="K2816">
        <v>11</v>
      </c>
      <c r="L2816">
        <v>5</v>
      </c>
      <c r="M2816">
        <v>52</v>
      </c>
    </row>
    <row r="2817" spans="1:13" x14ac:dyDescent="0.25">
      <c r="A2817" s="1">
        <v>42157</v>
      </c>
      <c r="B2817">
        <v>177783</v>
      </c>
      <c r="C2817">
        <v>379061</v>
      </c>
      <c r="D2817">
        <v>89</v>
      </c>
      <c r="E2817">
        <v>89</v>
      </c>
      <c r="H2817">
        <v>0</v>
      </c>
      <c r="I2817">
        <v>0</v>
      </c>
      <c r="J2817">
        <v>0</v>
      </c>
      <c r="K2817">
        <v>11</v>
      </c>
      <c r="L2817">
        <v>10</v>
      </c>
      <c r="M2817">
        <v>52</v>
      </c>
    </row>
    <row r="2818" spans="1:13" x14ac:dyDescent="0.25">
      <c r="A2818" s="1">
        <v>42158</v>
      </c>
      <c r="B2818">
        <v>172494</v>
      </c>
      <c r="C2818">
        <v>379064</v>
      </c>
      <c r="D2818">
        <v>0</v>
      </c>
      <c r="E2818">
        <v>89</v>
      </c>
      <c r="H2818">
        <v>0</v>
      </c>
      <c r="I2818">
        <v>0</v>
      </c>
      <c r="J2818">
        <v>0</v>
      </c>
      <c r="K2818">
        <v>11</v>
      </c>
      <c r="L2818">
        <v>0</v>
      </c>
      <c r="M2818">
        <v>50</v>
      </c>
    </row>
    <row r="2819" spans="1:13" x14ac:dyDescent="0.25">
      <c r="A2819" s="1">
        <v>42159</v>
      </c>
      <c r="B2819">
        <v>247918</v>
      </c>
      <c r="C2819">
        <v>368421</v>
      </c>
      <c r="D2819">
        <v>0</v>
      </c>
      <c r="E2819">
        <v>89</v>
      </c>
      <c r="H2819">
        <v>0</v>
      </c>
      <c r="I2819">
        <v>0</v>
      </c>
      <c r="J2819">
        <v>0</v>
      </c>
      <c r="K2819">
        <v>11</v>
      </c>
      <c r="L2819">
        <v>8</v>
      </c>
      <c r="M2819">
        <v>27</v>
      </c>
    </row>
    <row r="2820" spans="1:13" x14ac:dyDescent="0.25">
      <c r="A2820" s="1">
        <v>42160</v>
      </c>
      <c r="B2820">
        <v>196826</v>
      </c>
      <c r="C2820">
        <v>367266</v>
      </c>
      <c r="D2820">
        <v>0</v>
      </c>
      <c r="E2820">
        <v>89</v>
      </c>
      <c r="H2820">
        <v>0</v>
      </c>
      <c r="I2820">
        <v>0</v>
      </c>
      <c r="J2820">
        <v>0</v>
      </c>
      <c r="K2820">
        <v>11</v>
      </c>
      <c r="L2820">
        <v>6</v>
      </c>
      <c r="M2820">
        <v>29</v>
      </c>
    </row>
    <row r="2821" spans="1:13" x14ac:dyDescent="0.25">
      <c r="A2821" s="1">
        <v>42163</v>
      </c>
      <c r="B2821">
        <v>141372</v>
      </c>
      <c r="C2821">
        <v>365742</v>
      </c>
      <c r="D2821">
        <v>0</v>
      </c>
      <c r="E2821">
        <v>89</v>
      </c>
      <c r="H2821">
        <v>0</v>
      </c>
      <c r="I2821">
        <v>0</v>
      </c>
      <c r="J2821">
        <v>0</v>
      </c>
      <c r="K2821">
        <v>11</v>
      </c>
      <c r="L2821">
        <v>5</v>
      </c>
      <c r="M2821">
        <v>30</v>
      </c>
    </row>
    <row r="2822" spans="1:13" x14ac:dyDescent="0.25">
      <c r="A2822" s="1">
        <v>42164</v>
      </c>
      <c r="B2822">
        <v>165395</v>
      </c>
      <c r="C2822">
        <v>365614</v>
      </c>
      <c r="D2822">
        <v>0</v>
      </c>
      <c r="E2822">
        <v>89</v>
      </c>
      <c r="H2822">
        <v>0</v>
      </c>
      <c r="I2822">
        <v>0</v>
      </c>
      <c r="J2822">
        <v>0</v>
      </c>
      <c r="K2822">
        <v>11</v>
      </c>
      <c r="L2822">
        <v>14</v>
      </c>
      <c r="M2822">
        <v>28</v>
      </c>
    </row>
    <row r="2823" spans="1:13" x14ac:dyDescent="0.25">
      <c r="A2823" s="1">
        <v>42165</v>
      </c>
      <c r="B2823">
        <v>212598</v>
      </c>
      <c r="C2823">
        <v>369520</v>
      </c>
      <c r="D2823">
        <v>0</v>
      </c>
      <c r="E2823">
        <v>89</v>
      </c>
      <c r="H2823">
        <v>0</v>
      </c>
      <c r="I2823">
        <v>0</v>
      </c>
      <c r="J2823">
        <v>0</v>
      </c>
      <c r="K2823">
        <v>11</v>
      </c>
      <c r="L2823">
        <v>34</v>
      </c>
      <c r="M2823">
        <v>55</v>
      </c>
    </row>
    <row r="2824" spans="1:13" x14ac:dyDescent="0.25">
      <c r="A2824" s="1">
        <v>42166</v>
      </c>
      <c r="B2824">
        <v>200559</v>
      </c>
      <c r="C2824">
        <v>379805</v>
      </c>
      <c r="D2824">
        <v>0</v>
      </c>
      <c r="E2824">
        <v>89</v>
      </c>
      <c r="H2824">
        <v>0</v>
      </c>
      <c r="I2824">
        <v>0</v>
      </c>
      <c r="J2824">
        <v>0</v>
      </c>
      <c r="K2824">
        <v>11</v>
      </c>
      <c r="L2824">
        <v>12</v>
      </c>
      <c r="M2824">
        <v>53</v>
      </c>
    </row>
    <row r="2825" spans="1:13" x14ac:dyDescent="0.25">
      <c r="A2825" s="1">
        <v>42167</v>
      </c>
      <c r="B2825">
        <v>275840</v>
      </c>
      <c r="C2825">
        <v>377731</v>
      </c>
      <c r="D2825">
        <v>0</v>
      </c>
      <c r="E2825">
        <v>89</v>
      </c>
      <c r="H2825">
        <v>0</v>
      </c>
      <c r="I2825">
        <v>0</v>
      </c>
      <c r="J2825">
        <v>0</v>
      </c>
      <c r="K2825">
        <v>11</v>
      </c>
      <c r="L2825">
        <v>24</v>
      </c>
      <c r="M2825">
        <v>45</v>
      </c>
    </row>
    <row r="2826" spans="1:13" x14ac:dyDescent="0.25">
      <c r="A2826" s="1">
        <v>42170</v>
      </c>
      <c r="B2826">
        <v>353547</v>
      </c>
      <c r="C2826">
        <v>384932</v>
      </c>
      <c r="D2826">
        <v>0</v>
      </c>
      <c r="E2826">
        <v>89</v>
      </c>
      <c r="H2826">
        <v>0</v>
      </c>
      <c r="I2826">
        <v>0</v>
      </c>
      <c r="J2826">
        <v>0</v>
      </c>
      <c r="K2826">
        <v>11</v>
      </c>
      <c r="L2826">
        <v>5</v>
      </c>
      <c r="M2826">
        <v>48</v>
      </c>
    </row>
    <row r="2827" spans="1:13" x14ac:dyDescent="0.25">
      <c r="A2827" s="1">
        <v>42171</v>
      </c>
      <c r="B2827">
        <v>256074</v>
      </c>
      <c r="C2827">
        <v>373381</v>
      </c>
      <c r="D2827">
        <v>0</v>
      </c>
      <c r="E2827">
        <v>89</v>
      </c>
      <c r="H2827">
        <v>0</v>
      </c>
      <c r="I2827">
        <v>0</v>
      </c>
      <c r="J2827">
        <v>0</v>
      </c>
      <c r="K2827">
        <v>11</v>
      </c>
      <c r="L2827">
        <v>18</v>
      </c>
      <c r="M2827">
        <v>32</v>
      </c>
    </row>
    <row r="2828" spans="1:13" x14ac:dyDescent="0.25">
      <c r="A2828" s="1">
        <v>42172</v>
      </c>
      <c r="B2828">
        <v>186740</v>
      </c>
      <c r="C2828">
        <v>370579</v>
      </c>
      <c r="D2828">
        <v>0</v>
      </c>
      <c r="E2828">
        <v>89</v>
      </c>
      <c r="H2828">
        <v>0</v>
      </c>
      <c r="I2828">
        <v>0</v>
      </c>
      <c r="J2828">
        <v>0</v>
      </c>
      <c r="K2828">
        <v>11</v>
      </c>
      <c r="L2828">
        <v>0</v>
      </c>
      <c r="M2828">
        <v>31</v>
      </c>
    </row>
    <row r="2829" spans="1:13" x14ac:dyDescent="0.25">
      <c r="A2829" s="1">
        <v>42173</v>
      </c>
      <c r="B2829">
        <v>201591</v>
      </c>
      <c r="C2829">
        <v>355696</v>
      </c>
      <c r="D2829">
        <v>0</v>
      </c>
      <c r="E2829">
        <v>89</v>
      </c>
    </row>
    <row r="2830" spans="1:13" x14ac:dyDescent="0.25">
      <c r="A2830" s="1">
        <v>42174</v>
      </c>
      <c r="B2830">
        <v>140711</v>
      </c>
      <c r="C2830">
        <v>350402</v>
      </c>
      <c r="D2830">
        <v>0</v>
      </c>
      <c r="E2830">
        <v>89</v>
      </c>
    </row>
    <row r="2831" spans="1:13" x14ac:dyDescent="0.25">
      <c r="A2831" s="1">
        <v>42177</v>
      </c>
      <c r="B2831">
        <v>160663</v>
      </c>
      <c r="C2831">
        <v>359843</v>
      </c>
      <c r="D2831">
        <v>0</v>
      </c>
      <c r="E2831">
        <v>89</v>
      </c>
      <c r="H2831">
        <v>0</v>
      </c>
      <c r="I2831">
        <v>0</v>
      </c>
    </row>
    <row r="2832" spans="1:13" x14ac:dyDescent="0.25">
      <c r="A2832" s="1">
        <v>42178</v>
      </c>
      <c r="B2832">
        <v>137051</v>
      </c>
      <c r="C2832">
        <v>366536</v>
      </c>
      <c r="D2832">
        <v>0</v>
      </c>
      <c r="E2832">
        <v>89</v>
      </c>
      <c r="H2832">
        <v>0</v>
      </c>
      <c r="I2832">
        <v>0</v>
      </c>
    </row>
    <row r="2833" spans="1:9" x14ac:dyDescent="0.25">
      <c r="A2833" s="1">
        <v>42179</v>
      </c>
      <c r="B2833">
        <v>156933</v>
      </c>
      <c r="C2833">
        <v>364824</v>
      </c>
      <c r="D2833">
        <v>0</v>
      </c>
      <c r="E2833">
        <v>89</v>
      </c>
      <c r="H2833">
        <v>0</v>
      </c>
      <c r="I2833">
        <v>0</v>
      </c>
    </row>
    <row r="2834" spans="1:9" x14ac:dyDescent="0.25">
      <c r="A2834" s="1">
        <v>42180</v>
      </c>
      <c r="B2834">
        <v>146033</v>
      </c>
      <c r="C2834">
        <v>362310</v>
      </c>
      <c r="D2834">
        <v>0</v>
      </c>
      <c r="E2834">
        <v>89</v>
      </c>
      <c r="H2834">
        <v>0</v>
      </c>
      <c r="I2834">
        <v>0</v>
      </c>
    </row>
    <row r="2835" spans="1:9" x14ac:dyDescent="0.25">
      <c r="A2835" s="1">
        <v>42181</v>
      </c>
      <c r="B2835">
        <v>151304</v>
      </c>
      <c r="C2835">
        <v>359231</v>
      </c>
      <c r="D2835">
        <v>0</v>
      </c>
      <c r="E2835">
        <v>89</v>
      </c>
      <c r="H2835">
        <v>0</v>
      </c>
      <c r="I2835">
        <v>0</v>
      </c>
    </row>
    <row r="2836" spans="1:9" x14ac:dyDescent="0.25">
      <c r="A2836" s="1">
        <v>42184</v>
      </c>
      <c r="B2836">
        <v>417574</v>
      </c>
      <c r="C2836">
        <v>357784</v>
      </c>
      <c r="D2836">
        <v>0</v>
      </c>
      <c r="E2836">
        <v>89</v>
      </c>
      <c r="H2836">
        <v>0</v>
      </c>
      <c r="I2836">
        <v>0</v>
      </c>
    </row>
    <row r="2837" spans="1:9" x14ac:dyDescent="0.25">
      <c r="A2837" s="1">
        <v>42185</v>
      </c>
      <c r="B2837">
        <v>399459</v>
      </c>
      <c r="C2837">
        <v>336956</v>
      </c>
      <c r="D2837">
        <v>0</v>
      </c>
      <c r="E2837">
        <v>89</v>
      </c>
      <c r="H2837">
        <v>0</v>
      </c>
      <c r="I2837">
        <v>0</v>
      </c>
    </row>
    <row r="2838" spans="1:9" x14ac:dyDescent="0.25">
      <c r="A2838" s="1">
        <v>42186</v>
      </c>
      <c r="B2838">
        <v>261940</v>
      </c>
      <c r="C2838">
        <v>322705</v>
      </c>
      <c r="D2838">
        <v>0</v>
      </c>
      <c r="E2838">
        <v>89</v>
      </c>
    </row>
    <row r="2839" spans="1:9" x14ac:dyDescent="0.25">
      <c r="A2839" s="1">
        <v>42187</v>
      </c>
      <c r="B2839">
        <v>285143</v>
      </c>
      <c r="C2839">
        <v>321429</v>
      </c>
      <c r="D2839">
        <v>0</v>
      </c>
      <c r="E2839">
        <v>89</v>
      </c>
    </row>
    <row r="2840" spans="1:9" x14ac:dyDescent="0.25">
      <c r="A2840" s="1">
        <v>42191</v>
      </c>
      <c r="B2840">
        <v>262419</v>
      </c>
      <c r="C2840">
        <v>322988</v>
      </c>
      <c r="D2840">
        <v>0</v>
      </c>
      <c r="E2840">
        <v>89</v>
      </c>
    </row>
    <row r="2841" spans="1:9" x14ac:dyDescent="0.25">
      <c r="A2841" s="1">
        <v>42192</v>
      </c>
      <c r="B2841">
        <v>337313</v>
      </c>
      <c r="C2841">
        <v>316571</v>
      </c>
      <c r="D2841">
        <v>0</v>
      </c>
      <c r="E2841">
        <v>89</v>
      </c>
    </row>
    <row r="2842" spans="1:9" x14ac:dyDescent="0.25">
      <c r="A2842" s="1">
        <v>42193</v>
      </c>
      <c r="B2842">
        <v>311855</v>
      </c>
      <c r="C2842">
        <v>321448</v>
      </c>
      <c r="D2842">
        <v>0</v>
      </c>
      <c r="E2842">
        <v>89</v>
      </c>
    </row>
    <row r="2843" spans="1:9" x14ac:dyDescent="0.25">
      <c r="A2843" s="1">
        <v>42194</v>
      </c>
      <c r="B2843">
        <v>239993</v>
      </c>
      <c r="C2843">
        <v>321396</v>
      </c>
      <c r="D2843">
        <v>0</v>
      </c>
      <c r="E2843">
        <v>89</v>
      </c>
    </row>
    <row r="2844" spans="1:9" x14ac:dyDescent="0.25">
      <c r="A2844" s="1">
        <v>42195</v>
      </c>
      <c r="B2844">
        <v>264026</v>
      </c>
      <c r="C2844">
        <v>308183</v>
      </c>
      <c r="D2844">
        <v>0</v>
      </c>
      <c r="E2844">
        <v>89</v>
      </c>
    </row>
    <row r="2845" spans="1:9" x14ac:dyDescent="0.25">
      <c r="A2845" s="1">
        <v>42198</v>
      </c>
      <c r="B2845">
        <v>252685</v>
      </c>
      <c r="C2845">
        <v>313507</v>
      </c>
      <c r="D2845">
        <v>0</v>
      </c>
      <c r="E2845">
        <v>89</v>
      </c>
    </row>
    <row r="2846" spans="1:9" x14ac:dyDescent="0.25">
      <c r="A2846" s="1">
        <v>42199</v>
      </c>
      <c r="B2846">
        <v>213009</v>
      </c>
      <c r="C2846">
        <v>329967</v>
      </c>
      <c r="D2846">
        <v>0</v>
      </c>
      <c r="E2846">
        <v>89</v>
      </c>
    </row>
    <row r="2847" spans="1:9" x14ac:dyDescent="0.25">
      <c r="A2847" s="1">
        <v>42200</v>
      </c>
      <c r="B2847">
        <v>232223</v>
      </c>
      <c r="C2847">
        <v>338418</v>
      </c>
      <c r="D2847">
        <v>0</v>
      </c>
      <c r="E2847">
        <v>89</v>
      </c>
    </row>
    <row r="2848" spans="1:9" x14ac:dyDescent="0.25">
      <c r="A2848" s="1">
        <v>42201</v>
      </c>
      <c r="B2848">
        <v>245178</v>
      </c>
      <c r="C2848">
        <v>361937</v>
      </c>
      <c r="D2848">
        <v>0</v>
      </c>
      <c r="E2848">
        <v>89</v>
      </c>
    </row>
    <row r="2849" spans="1:5" x14ac:dyDescent="0.25">
      <c r="A2849" s="1">
        <v>42202</v>
      </c>
      <c r="B2849">
        <v>166106</v>
      </c>
      <c r="C2849">
        <v>362284</v>
      </c>
      <c r="D2849">
        <v>0</v>
      </c>
      <c r="E2849">
        <v>89</v>
      </c>
    </row>
    <row r="2850" spans="1:5" x14ac:dyDescent="0.25">
      <c r="A2850" s="1">
        <v>42205</v>
      </c>
      <c r="B2850">
        <v>192654</v>
      </c>
      <c r="C2850">
        <v>371348</v>
      </c>
      <c r="D2850">
        <v>0</v>
      </c>
      <c r="E2850">
        <v>0</v>
      </c>
    </row>
    <row r="2851" spans="1:5" x14ac:dyDescent="0.25">
      <c r="A2851" s="1">
        <v>42206</v>
      </c>
      <c r="B2851">
        <v>210421</v>
      </c>
      <c r="C2851">
        <v>368795</v>
      </c>
      <c r="D2851">
        <v>0</v>
      </c>
      <c r="E2851">
        <v>0</v>
      </c>
    </row>
    <row r="2852" spans="1:5" x14ac:dyDescent="0.25">
      <c r="A2852" s="1">
        <v>42207</v>
      </c>
      <c r="B2852">
        <v>167692</v>
      </c>
      <c r="C2852">
        <v>374510</v>
      </c>
      <c r="D2852">
        <v>0</v>
      </c>
      <c r="E2852">
        <v>0</v>
      </c>
    </row>
    <row r="2853" spans="1:5" x14ac:dyDescent="0.25">
      <c r="A2853" s="1">
        <v>42208</v>
      </c>
      <c r="B2853">
        <v>218028</v>
      </c>
      <c r="C2853">
        <v>334247</v>
      </c>
      <c r="D2853">
        <v>0</v>
      </c>
      <c r="E2853">
        <v>0</v>
      </c>
    </row>
    <row r="2854" spans="1:5" x14ac:dyDescent="0.25">
      <c r="A2854" s="1">
        <v>42209</v>
      </c>
      <c r="B2854">
        <v>218562</v>
      </c>
      <c r="C2854">
        <v>322274</v>
      </c>
      <c r="D2854">
        <v>0</v>
      </c>
      <c r="E2854">
        <v>0</v>
      </c>
    </row>
    <row r="2855" spans="1:5" x14ac:dyDescent="0.25">
      <c r="A2855" s="1">
        <v>42212</v>
      </c>
      <c r="B2855">
        <v>218000</v>
      </c>
      <c r="C2855">
        <v>312347</v>
      </c>
      <c r="D2855">
        <v>156</v>
      </c>
      <c r="E2855">
        <v>156</v>
      </c>
    </row>
    <row r="2856" spans="1:5" x14ac:dyDescent="0.25">
      <c r="A2856" s="1">
        <v>42213</v>
      </c>
      <c r="B2856">
        <v>223156</v>
      </c>
      <c r="C2856">
        <v>317937</v>
      </c>
      <c r="D2856">
        <v>0</v>
      </c>
      <c r="E2856">
        <v>156</v>
      </c>
    </row>
    <row r="2857" spans="1:5" x14ac:dyDescent="0.25">
      <c r="A2857" s="1">
        <v>42214</v>
      </c>
      <c r="B2857">
        <v>196085</v>
      </c>
      <c r="C2857">
        <v>320556</v>
      </c>
      <c r="D2857">
        <v>0</v>
      </c>
      <c r="E2857">
        <v>156</v>
      </c>
    </row>
    <row r="2858" spans="1:5" x14ac:dyDescent="0.25">
      <c r="A2858" s="1">
        <v>42215</v>
      </c>
      <c r="B2858">
        <v>158415</v>
      </c>
      <c r="C2858">
        <v>322648</v>
      </c>
      <c r="D2858">
        <v>232</v>
      </c>
      <c r="E2858">
        <v>76</v>
      </c>
    </row>
    <row r="2859" spans="1:5" x14ac:dyDescent="0.25">
      <c r="A2859" s="1">
        <v>42216</v>
      </c>
      <c r="B2859">
        <v>142805</v>
      </c>
      <c r="C2859">
        <v>326133</v>
      </c>
      <c r="D2859">
        <v>0</v>
      </c>
      <c r="E2859">
        <v>76</v>
      </c>
    </row>
    <row r="2860" spans="1:5" x14ac:dyDescent="0.25">
      <c r="A2860" s="1">
        <v>42219</v>
      </c>
      <c r="B2860">
        <v>184791</v>
      </c>
      <c r="C2860">
        <v>331271</v>
      </c>
      <c r="D2860">
        <v>0</v>
      </c>
      <c r="E2860">
        <v>76</v>
      </c>
    </row>
    <row r="2861" spans="1:5" x14ac:dyDescent="0.25">
      <c r="A2861" s="1">
        <v>42220</v>
      </c>
      <c r="B2861">
        <v>160848</v>
      </c>
      <c r="C2861">
        <v>332812</v>
      </c>
      <c r="D2861">
        <v>0</v>
      </c>
      <c r="E2861">
        <v>76</v>
      </c>
    </row>
    <row r="2862" spans="1:5" x14ac:dyDescent="0.25">
      <c r="A2862" s="1">
        <v>42221</v>
      </c>
      <c r="B2862">
        <v>170774</v>
      </c>
      <c r="C2862">
        <v>339303</v>
      </c>
      <c r="D2862">
        <v>0</v>
      </c>
      <c r="E2862">
        <v>76</v>
      </c>
    </row>
    <row r="2863" spans="1:5" x14ac:dyDescent="0.25">
      <c r="A2863" s="1">
        <v>42222</v>
      </c>
      <c r="B2863">
        <v>231533</v>
      </c>
      <c r="C2863">
        <v>338280</v>
      </c>
      <c r="D2863">
        <v>51</v>
      </c>
      <c r="E2863">
        <v>76</v>
      </c>
    </row>
    <row r="2864" spans="1:5" x14ac:dyDescent="0.25">
      <c r="A2864" s="1">
        <v>42223</v>
      </c>
      <c r="B2864">
        <v>207335</v>
      </c>
      <c r="C2864">
        <v>339188</v>
      </c>
      <c r="D2864">
        <v>25</v>
      </c>
      <c r="E2864">
        <v>76</v>
      </c>
    </row>
    <row r="2865" spans="1:5" x14ac:dyDescent="0.25">
      <c r="A2865" s="1">
        <v>42226</v>
      </c>
      <c r="B2865">
        <v>161522</v>
      </c>
      <c r="C2865">
        <v>358746</v>
      </c>
      <c r="D2865">
        <v>30</v>
      </c>
      <c r="E2865">
        <v>106</v>
      </c>
    </row>
    <row r="2866" spans="1:5" x14ac:dyDescent="0.25">
      <c r="A2866" s="1">
        <v>42227</v>
      </c>
      <c r="B2866">
        <v>240821</v>
      </c>
      <c r="C2866">
        <v>350987</v>
      </c>
      <c r="D2866">
        <v>0</v>
      </c>
      <c r="E2866">
        <v>30</v>
      </c>
    </row>
    <row r="2867" spans="1:5" x14ac:dyDescent="0.25">
      <c r="A2867" s="1">
        <v>42228</v>
      </c>
      <c r="B2867">
        <v>372690</v>
      </c>
      <c r="C2867">
        <v>347898</v>
      </c>
      <c r="D2867">
        <v>0</v>
      </c>
      <c r="E2867">
        <v>30</v>
      </c>
    </row>
    <row r="2868" spans="1:5" x14ac:dyDescent="0.25">
      <c r="A2868" s="1">
        <v>42229</v>
      </c>
      <c r="B2868">
        <v>226031</v>
      </c>
      <c r="C2868">
        <v>349057</v>
      </c>
      <c r="D2868">
        <v>0</v>
      </c>
      <c r="E2868">
        <v>30</v>
      </c>
    </row>
    <row r="2869" spans="1:5" x14ac:dyDescent="0.25">
      <c r="A2869" s="1">
        <v>42230</v>
      </c>
      <c r="B2869">
        <v>214416</v>
      </c>
      <c r="C2869">
        <v>354883</v>
      </c>
      <c r="D2869">
        <v>0</v>
      </c>
      <c r="E2869">
        <v>30</v>
      </c>
    </row>
    <row r="2870" spans="1:5" x14ac:dyDescent="0.25">
      <c r="A2870" s="1">
        <v>42233</v>
      </c>
      <c r="B2870">
        <v>205251</v>
      </c>
      <c r="C2870">
        <v>350933</v>
      </c>
      <c r="D2870">
        <v>0</v>
      </c>
      <c r="E2870">
        <v>30</v>
      </c>
    </row>
    <row r="2871" spans="1:5" x14ac:dyDescent="0.25">
      <c r="A2871" s="1">
        <v>42234</v>
      </c>
      <c r="B2871">
        <v>192120</v>
      </c>
      <c r="C2871">
        <v>344743</v>
      </c>
      <c r="D2871">
        <v>0</v>
      </c>
      <c r="E2871">
        <v>30</v>
      </c>
    </row>
    <row r="2872" spans="1:5" x14ac:dyDescent="0.25">
      <c r="A2872" s="1">
        <v>42235</v>
      </c>
      <c r="B2872">
        <v>254175</v>
      </c>
      <c r="C2872">
        <v>345637</v>
      </c>
      <c r="D2872">
        <v>392</v>
      </c>
      <c r="E2872">
        <v>422</v>
      </c>
    </row>
    <row r="2873" spans="1:5" x14ac:dyDescent="0.25">
      <c r="A2873" s="1">
        <v>42236</v>
      </c>
      <c r="B2873">
        <v>312649</v>
      </c>
      <c r="C2873">
        <v>334063</v>
      </c>
      <c r="D2873">
        <v>0</v>
      </c>
      <c r="E2873">
        <v>422</v>
      </c>
    </row>
    <row r="2874" spans="1:5" x14ac:dyDescent="0.25">
      <c r="A2874" s="1">
        <v>42237</v>
      </c>
      <c r="B2874">
        <v>617358</v>
      </c>
      <c r="C2874">
        <v>336221</v>
      </c>
      <c r="D2874">
        <v>3394</v>
      </c>
      <c r="E2874">
        <v>3816</v>
      </c>
    </row>
    <row r="2875" spans="1:5" x14ac:dyDescent="0.25">
      <c r="A2875" s="1">
        <v>42240</v>
      </c>
      <c r="B2875">
        <v>762409</v>
      </c>
      <c r="C2875">
        <v>329986</v>
      </c>
      <c r="D2875">
        <v>0</v>
      </c>
      <c r="E2875">
        <v>3786</v>
      </c>
    </row>
    <row r="2876" spans="1:5" x14ac:dyDescent="0.25">
      <c r="A2876" s="1">
        <v>42241</v>
      </c>
      <c r="B2876">
        <v>531025</v>
      </c>
      <c r="C2876">
        <v>319501</v>
      </c>
      <c r="D2876">
        <v>0</v>
      </c>
      <c r="E2876">
        <v>3786</v>
      </c>
    </row>
    <row r="2877" spans="1:5" x14ac:dyDescent="0.25">
      <c r="A2877" s="1">
        <v>42242</v>
      </c>
      <c r="B2877">
        <v>450383</v>
      </c>
      <c r="C2877">
        <v>312196</v>
      </c>
      <c r="D2877">
        <v>0</v>
      </c>
      <c r="E2877">
        <v>3786</v>
      </c>
    </row>
    <row r="2878" spans="1:5" x14ac:dyDescent="0.25">
      <c r="A2878" s="1">
        <v>42243</v>
      </c>
      <c r="B2878">
        <v>372718</v>
      </c>
      <c r="C2878">
        <v>311495</v>
      </c>
      <c r="D2878">
        <v>0</v>
      </c>
      <c r="E2878">
        <v>3786</v>
      </c>
    </row>
    <row r="2879" spans="1:5" x14ac:dyDescent="0.25">
      <c r="A2879" s="1">
        <v>42244</v>
      </c>
      <c r="B2879">
        <v>318340</v>
      </c>
      <c r="C2879">
        <v>317752</v>
      </c>
      <c r="D2879">
        <v>0</v>
      </c>
      <c r="E2879">
        <v>3786</v>
      </c>
    </row>
    <row r="2880" spans="1:5" x14ac:dyDescent="0.25">
      <c r="A2880" s="1">
        <v>42247</v>
      </c>
      <c r="B2880">
        <v>217065</v>
      </c>
      <c r="C2880">
        <v>323275</v>
      </c>
      <c r="D2880">
        <v>0</v>
      </c>
      <c r="E2880">
        <v>3786</v>
      </c>
    </row>
    <row r="2881" spans="1:5" x14ac:dyDescent="0.25">
      <c r="A2881" s="1">
        <v>42248</v>
      </c>
      <c r="B2881">
        <v>371562</v>
      </c>
      <c r="C2881">
        <v>330626</v>
      </c>
      <c r="D2881">
        <v>0</v>
      </c>
      <c r="E2881">
        <v>3786</v>
      </c>
    </row>
    <row r="2882" spans="1:5" x14ac:dyDescent="0.25">
      <c r="A2882" s="1">
        <v>42249</v>
      </c>
      <c r="B2882">
        <v>315592</v>
      </c>
      <c r="C2882">
        <v>334654</v>
      </c>
      <c r="D2882">
        <v>0</v>
      </c>
      <c r="E2882">
        <v>3786</v>
      </c>
    </row>
    <row r="2883" spans="1:5" x14ac:dyDescent="0.25">
      <c r="A2883" s="1">
        <v>42250</v>
      </c>
      <c r="B2883">
        <v>303543</v>
      </c>
      <c r="C2883">
        <v>333202</v>
      </c>
      <c r="D2883">
        <v>0</v>
      </c>
      <c r="E2883">
        <v>3786</v>
      </c>
    </row>
    <row r="2884" spans="1:5" x14ac:dyDescent="0.25">
      <c r="A2884" s="1">
        <v>42251</v>
      </c>
      <c r="B2884">
        <v>256542</v>
      </c>
      <c r="C2884">
        <v>337267</v>
      </c>
      <c r="D2884">
        <v>0</v>
      </c>
      <c r="E2884">
        <v>3786</v>
      </c>
    </row>
    <row r="2885" spans="1:5" x14ac:dyDescent="0.25">
      <c r="A2885" s="1">
        <v>42255</v>
      </c>
      <c r="B2885">
        <v>211505</v>
      </c>
      <c r="C2885">
        <v>328800</v>
      </c>
      <c r="D2885">
        <v>0</v>
      </c>
      <c r="E2885">
        <v>3786</v>
      </c>
    </row>
    <row r="2886" spans="1:5" x14ac:dyDescent="0.25">
      <c r="A2886" s="1">
        <v>42256</v>
      </c>
      <c r="B2886">
        <v>248310</v>
      </c>
      <c r="C2886">
        <v>329923</v>
      </c>
      <c r="D2886">
        <v>0</v>
      </c>
      <c r="E2886">
        <v>3786</v>
      </c>
    </row>
    <row r="2887" spans="1:5" x14ac:dyDescent="0.25">
      <c r="A2887" s="1">
        <v>42257</v>
      </c>
      <c r="B2887">
        <v>286611</v>
      </c>
      <c r="C2887">
        <v>334301</v>
      </c>
      <c r="D2887">
        <v>0</v>
      </c>
      <c r="E2887">
        <v>3786</v>
      </c>
    </row>
    <row r="2888" spans="1:5" x14ac:dyDescent="0.25">
      <c r="A2888" s="1">
        <v>42258</v>
      </c>
      <c r="B2888">
        <v>200374</v>
      </c>
      <c r="C2888">
        <v>335434</v>
      </c>
      <c r="D2888">
        <v>0</v>
      </c>
      <c r="E2888">
        <v>3786</v>
      </c>
    </row>
    <row r="2889" spans="1:5" x14ac:dyDescent="0.25">
      <c r="A2889" s="1">
        <v>42261</v>
      </c>
      <c r="B2889">
        <v>183548</v>
      </c>
      <c r="C2889">
        <v>340647</v>
      </c>
      <c r="D2889">
        <v>0</v>
      </c>
      <c r="E2889">
        <v>3786</v>
      </c>
    </row>
    <row r="2890" spans="1:5" x14ac:dyDescent="0.25">
      <c r="A2890" s="1">
        <v>42262</v>
      </c>
      <c r="B2890">
        <v>321628</v>
      </c>
      <c r="C2890">
        <v>358860</v>
      </c>
      <c r="D2890">
        <v>0</v>
      </c>
      <c r="E2890">
        <v>3786</v>
      </c>
    </row>
    <row r="2891" spans="1:5" x14ac:dyDescent="0.25">
      <c r="A2891" s="1">
        <v>42263</v>
      </c>
      <c r="B2891">
        <v>250576</v>
      </c>
      <c r="C2891">
        <v>368872</v>
      </c>
      <c r="D2891">
        <v>91</v>
      </c>
      <c r="E2891">
        <v>3877</v>
      </c>
    </row>
    <row r="2892" spans="1:5" x14ac:dyDescent="0.25">
      <c r="A2892" s="1">
        <v>42264</v>
      </c>
      <c r="B2892">
        <v>343208</v>
      </c>
      <c r="C2892">
        <v>329271</v>
      </c>
      <c r="D2892">
        <v>0</v>
      </c>
      <c r="E2892">
        <v>3877</v>
      </c>
    </row>
    <row r="2893" spans="1:5" x14ac:dyDescent="0.25">
      <c r="A2893" s="1">
        <v>42265</v>
      </c>
      <c r="B2893">
        <v>277041</v>
      </c>
      <c r="C2893">
        <v>322466</v>
      </c>
      <c r="D2893">
        <v>0</v>
      </c>
      <c r="E2893">
        <v>3877</v>
      </c>
    </row>
    <row r="2894" spans="1:5" x14ac:dyDescent="0.25">
      <c r="A2894" s="1">
        <v>42268</v>
      </c>
      <c r="B2894">
        <v>199477</v>
      </c>
      <c r="C2894">
        <v>323928</v>
      </c>
      <c r="D2894">
        <v>0</v>
      </c>
      <c r="E2894">
        <v>3485</v>
      </c>
    </row>
    <row r="2895" spans="1:5" x14ac:dyDescent="0.25">
      <c r="A2895" s="1">
        <v>42269</v>
      </c>
      <c r="B2895">
        <v>287164</v>
      </c>
      <c r="C2895">
        <v>313649</v>
      </c>
      <c r="D2895">
        <v>0</v>
      </c>
      <c r="E2895">
        <v>3485</v>
      </c>
    </row>
    <row r="2896" spans="1:5" x14ac:dyDescent="0.25">
      <c r="A2896" s="1">
        <v>42270</v>
      </c>
      <c r="B2896">
        <v>164448</v>
      </c>
      <c r="C2896">
        <v>310369</v>
      </c>
      <c r="D2896">
        <v>0</v>
      </c>
      <c r="E2896">
        <v>3485</v>
      </c>
    </row>
    <row r="2897" spans="1:5" x14ac:dyDescent="0.25">
      <c r="A2897" s="1">
        <v>42271</v>
      </c>
      <c r="B2897">
        <v>243385</v>
      </c>
      <c r="C2897">
        <v>306265</v>
      </c>
      <c r="D2897">
        <v>0</v>
      </c>
      <c r="E2897">
        <v>3485</v>
      </c>
    </row>
    <row r="2898" spans="1:5" x14ac:dyDescent="0.25">
      <c r="A2898" s="1">
        <v>42272</v>
      </c>
      <c r="B2898">
        <v>196554</v>
      </c>
      <c r="C2898">
        <v>304614</v>
      </c>
      <c r="D2898">
        <v>0</v>
      </c>
      <c r="E2898">
        <v>3485</v>
      </c>
    </row>
    <row r="2899" spans="1:5" x14ac:dyDescent="0.25">
      <c r="A2899" s="1">
        <v>42275</v>
      </c>
      <c r="B2899">
        <v>242072</v>
      </c>
      <c r="C2899">
        <v>308967</v>
      </c>
      <c r="D2899">
        <v>0</v>
      </c>
      <c r="E2899">
        <v>3485</v>
      </c>
    </row>
    <row r="2900" spans="1:5" x14ac:dyDescent="0.25">
      <c r="A2900" s="1">
        <v>42276</v>
      </c>
      <c r="B2900">
        <v>206127</v>
      </c>
      <c r="C2900">
        <v>305607</v>
      </c>
      <c r="D2900">
        <v>0</v>
      </c>
      <c r="E2900">
        <v>3485</v>
      </c>
    </row>
    <row r="2901" spans="1:5" x14ac:dyDescent="0.25">
      <c r="A2901" s="1">
        <v>42277</v>
      </c>
      <c r="B2901">
        <v>168962</v>
      </c>
      <c r="C2901">
        <v>305065</v>
      </c>
      <c r="D2901">
        <v>0</v>
      </c>
      <c r="E2901">
        <v>3485</v>
      </c>
    </row>
    <row r="2902" spans="1:5" x14ac:dyDescent="0.25">
      <c r="A2902" s="1">
        <v>42278</v>
      </c>
      <c r="B2902">
        <v>176734</v>
      </c>
      <c r="C2902">
        <v>308420</v>
      </c>
      <c r="D2902">
        <v>0</v>
      </c>
      <c r="E2902">
        <v>3485</v>
      </c>
    </row>
    <row r="2903" spans="1:5" x14ac:dyDescent="0.25">
      <c r="A2903" s="1">
        <v>42279</v>
      </c>
      <c r="B2903">
        <v>203916</v>
      </c>
      <c r="C2903">
        <v>316016</v>
      </c>
      <c r="D2903">
        <v>0</v>
      </c>
      <c r="E2903">
        <v>3485</v>
      </c>
    </row>
    <row r="2904" spans="1:5" x14ac:dyDescent="0.25">
      <c r="A2904" s="1">
        <v>42282</v>
      </c>
      <c r="B2904">
        <v>187582</v>
      </c>
      <c r="C2904">
        <v>324043</v>
      </c>
      <c r="D2904">
        <v>0</v>
      </c>
      <c r="E2904">
        <v>3485</v>
      </c>
    </row>
    <row r="2905" spans="1:5" x14ac:dyDescent="0.25">
      <c r="A2905" s="1">
        <v>42283</v>
      </c>
      <c r="B2905">
        <v>141869</v>
      </c>
      <c r="C2905">
        <v>323569</v>
      </c>
      <c r="D2905">
        <v>0</v>
      </c>
      <c r="E2905">
        <v>3485</v>
      </c>
    </row>
    <row r="2906" spans="1:5" x14ac:dyDescent="0.25">
      <c r="A2906" s="1">
        <v>42284</v>
      </c>
      <c r="B2906">
        <v>153035</v>
      </c>
      <c r="C2906">
        <v>329425</v>
      </c>
      <c r="D2906">
        <v>0</v>
      </c>
      <c r="E2906">
        <v>3485</v>
      </c>
    </row>
    <row r="2907" spans="1:5" x14ac:dyDescent="0.25">
      <c r="A2907" s="1">
        <v>42285</v>
      </c>
      <c r="B2907">
        <v>181721</v>
      </c>
      <c r="C2907">
        <v>335085</v>
      </c>
      <c r="D2907">
        <v>0</v>
      </c>
      <c r="E2907">
        <v>3485</v>
      </c>
    </row>
    <row r="2908" spans="1:5" x14ac:dyDescent="0.25">
      <c r="A2908" s="1">
        <v>42286</v>
      </c>
      <c r="B2908">
        <v>155020</v>
      </c>
      <c r="C2908">
        <v>338908</v>
      </c>
      <c r="D2908">
        <v>0</v>
      </c>
      <c r="E2908">
        <v>3485</v>
      </c>
    </row>
    <row r="2909" spans="1:5" x14ac:dyDescent="0.25">
      <c r="A2909" s="1">
        <v>42289</v>
      </c>
      <c r="B2909">
        <v>188863</v>
      </c>
      <c r="C2909">
        <v>354520</v>
      </c>
      <c r="D2909">
        <v>0</v>
      </c>
      <c r="E2909">
        <v>3485</v>
      </c>
    </row>
    <row r="2910" spans="1:5" x14ac:dyDescent="0.25">
      <c r="A2910" s="1">
        <v>42290</v>
      </c>
      <c r="B2910">
        <v>227592</v>
      </c>
      <c r="C2910">
        <v>332911</v>
      </c>
      <c r="D2910">
        <v>0</v>
      </c>
      <c r="E2910">
        <v>3485</v>
      </c>
    </row>
    <row r="2911" spans="1:5" x14ac:dyDescent="0.25">
      <c r="A2911" s="1">
        <v>42291</v>
      </c>
      <c r="B2911">
        <v>174093</v>
      </c>
      <c r="C2911">
        <v>328001</v>
      </c>
      <c r="D2911">
        <v>0</v>
      </c>
      <c r="E2911">
        <v>3485</v>
      </c>
    </row>
    <row r="2912" spans="1:5" x14ac:dyDescent="0.25">
      <c r="A2912" s="1">
        <v>42292</v>
      </c>
      <c r="B2912">
        <v>210698</v>
      </c>
      <c r="C2912">
        <v>343198</v>
      </c>
      <c r="D2912">
        <v>0</v>
      </c>
      <c r="E2912">
        <v>3485</v>
      </c>
    </row>
    <row r="2913" spans="1:5" x14ac:dyDescent="0.25">
      <c r="A2913" s="1">
        <v>42293</v>
      </c>
      <c r="B2913">
        <v>198863</v>
      </c>
      <c r="C2913">
        <v>340042</v>
      </c>
      <c r="D2913">
        <v>0</v>
      </c>
      <c r="E2913">
        <v>3485</v>
      </c>
    </row>
    <row r="2914" spans="1:5" x14ac:dyDescent="0.25">
      <c r="A2914" s="1">
        <v>42296</v>
      </c>
      <c r="B2914">
        <v>225111</v>
      </c>
      <c r="C2914">
        <v>351644</v>
      </c>
      <c r="D2914">
        <v>0</v>
      </c>
      <c r="E2914">
        <v>3394</v>
      </c>
    </row>
    <row r="2915" spans="1:5" x14ac:dyDescent="0.25">
      <c r="A2915" s="1">
        <v>42297</v>
      </c>
      <c r="B2915">
        <v>218800</v>
      </c>
      <c r="C2915">
        <v>333958</v>
      </c>
      <c r="D2915">
        <v>0</v>
      </c>
      <c r="E2915">
        <v>3394</v>
      </c>
    </row>
    <row r="2916" spans="1:5" x14ac:dyDescent="0.25">
      <c r="A2916" s="1">
        <v>42298</v>
      </c>
      <c r="B2916">
        <v>199214</v>
      </c>
      <c r="C2916">
        <v>329688</v>
      </c>
      <c r="D2916">
        <v>0</v>
      </c>
      <c r="E2916">
        <v>3394</v>
      </c>
    </row>
    <row r="2917" spans="1:5" x14ac:dyDescent="0.25">
      <c r="A2917" s="1">
        <v>42299</v>
      </c>
      <c r="B2917">
        <v>240675</v>
      </c>
      <c r="C2917">
        <v>317609</v>
      </c>
      <c r="D2917">
        <v>0</v>
      </c>
      <c r="E2917">
        <v>3394</v>
      </c>
    </row>
    <row r="2918" spans="1:5" x14ac:dyDescent="0.25">
      <c r="A2918" s="1">
        <v>42300</v>
      </c>
      <c r="B2918">
        <v>198893</v>
      </c>
      <c r="C2918">
        <v>319563</v>
      </c>
      <c r="D2918">
        <v>0</v>
      </c>
      <c r="E2918">
        <v>3394</v>
      </c>
    </row>
    <row r="2919" spans="1:5" x14ac:dyDescent="0.25">
      <c r="A2919" s="1">
        <v>42303</v>
      </c>
      <c r="B2919">
        <v>132407</v>
      </c>
      <c r="C2919">
        <v>311967</v>
      </c>
      <c r="D2919">
        <v>0</v>
      </c>
      <c r="E2919">
        <v>3394</v>
      </c>
    </row>
    <row r="2920" spans="1:5" x14ac:dyDescent="0.25">
      <c r="A2920" s="1">
        <v>42304</v>
      </c>
      <c r="B2920">
        <v>144633</v>
      </c>
      <c r="C2920">
        <v>313206</v>
      </c>
      <c r="D2920">
        <v>0</v>
      </c>
      <c r="E2920">
        <v>3394</v>
      </c>
    </row>
    <row r="2921" spans="1:5" x14ac:dyDescent="0.25">
      <c r="A2921" s="1">
        <v>42305</v>
      </c>
      <c r="B2921">
        <v>185362</v>
      </c>
      <c r="C2921">
        <v>327344</v>
      </c>
      <c r="D2921">
        <v>0</v>
      </c>
      <c r="E2921">
        <v>3394</v>
      </c>
    </row>
    <row r="2922" spans="1:5" x14ac:dyDescent="0.25">
      <c r="A2922" s="1">
        <v>42306</v>
      </c>
      <c r="B2922">
        <v>124804</v>
      </c>
      <c r="C2922">
        <v>323347</v>
      </c>
      <c r="D2922">
        <v>0</v>
      </c>
      <c r="E2922">
        <v>3394</v>
      </c>
    </row>
    <row r="2923" spans="1:5" x14ac:dyDescent="0.25">
      <c r="A2923" s="1">
        <v>42307</v>
      </c>
      <c r="B2923">
        <v>128401</v>
      </c>
      <c r="C2923">
        <v>321710</v>
      </c>
      <c r="D2923">
        <v>0</v>
      </c>
      <c r="E2923">
        <v>3394</v>
      </c>
    </row>
    <row r="2924" spans="1:5" x14ac:dyDescent="0.25">
      <c r="A2924" s="1">
        <v>42310</v>
      </c>
      <c r="B2924">
        <v>145972</v>
      </c>
      <c r="C2924">
        <v>328573</v>
      </c>
      <c r="D2924">
        <v>0</v>
      </c>
      <c r="E2924">
        <v>3394</v>
      </c>
    </row>
    <row r="2925" spans="1:5" x14ac:dyDescent="0.25">
      <c r="A2925" s="1">
        <v>42311</v>
      </c>
      <c r="B2925">
        <v>133873</v>
      </c>
      <c r="C2925">
        <v>322092</v>
      </c>
      <c r="D2925">
        <v>0</v>
      </c>
      <c r="E2925">
        <v>3394</v>
      </c>
    </row>
    <row r="2926" spans="1:5" x14ac:dyDescent="0.25">
      <c r="A2926" s="1">
        <v>42312</v>
      </c>
      <c r="B2926">
        <v>165419</v>
      </c>
      <c r="C2926">
        <v>321421</v>
      </c>
      <c r="D2926">
        <v>0</v>
      </c>
      <c r="E2926">
        <v>3394</v>
      </c>
    </row>
    <row r="2927" spans="1:5" x14ac:dyDescent="0.25">
      <c r="A2927" s="1">
        <v>42313</v>
      </c>
      <c r="B2927">
        <v>153672</v>
      </c>
      <c r="C2927">
        <v>326906</v>
      </c>
      <c r="D2927">
        <v>0</v>
      </c>
      <c r="E2927">
        <v>3394</v>
      </c>
    </row>
    <row r="2928" spans="1:5" x14ac:dyDescent="0.25">
      <c r="A2928" s="1">
        <v>42314</v>
      </c>
      <c r="B2928">
        <v>197386</v>
      </c>
      <c r="C2928">
        <v>340649</v>
      </c>
      <c r="D2928">
        <v>0</v>
      </c>
      <c r="E2928">
        <v>3394</v>
      </c>
    </row>
    <row r="2929" spans="1:5" x14ac:dyDescent="0.25">
      <c r="A2929" s="1">
        <v>42317</v>
      </c>
      <c r="B2929">
        <v>214735</v>
      </c>
      <c r="C2929">
        <v>323745</v>
      </c>
      <c r="D2929">
        <v>0</v>
      </c>
      <c r="E2929">
        <v>3394</v>
      </c>
    </row>
    <row r="2930" spans="1:5" x14ac:dyDescent="0.25">
      <c r="A2930" s="1">
        <v>42318</v>
      </c>
      <c r="B2930">
        <v>161299</v>
      </c>
      <c r="C2930">
        <v>325262</v>
      </c>
      <c r="D2930">
        <v>0</v>
      </c>
      <c r="E2930">
        <v>3394</v>
      </c>
    </row>
    <row r="2931" spans="1:5" x14ac:dyDescent="0.25">
      <c r="A2931" s="1">
        <v>42319</v>
      </c>
      <c r="B2931">
        <v>133736</v>
      </c>
      <c r="C2931">
        <v>322275</v>
      </c>
      <c r="D2931">
        <v>0</v>
      </c>
      <c r="E2931">
        <v>3394</v>
      </c>
    </row>
    <row r="2932" spans="1:5" x14ac:dyDescent="0.25">
      <c r="A2932" s="1">
        <v>42320</v>
      </c>
      <c r="B2932">
        <v>257891</v>
      </c>
      <c r="C2932">
        <v>312122</v>
      </c>
      <c r="D2932">
        <v>0</v>
      </c>
      <c r="E2932">
        <v>3394</v>
      </c>
    </row>
    <row r="2933" spans="1:5" x14ac:dyDescent="0.25">
      <c r="A2933" s="1">
        <v>42321</v>
      </c>
      <c r="B2933">
        <v>285229</v>
      </c>
      <c r="C2933">
        <v>304272</v>
      </c>
      <c r="D2933">
        <v>0</v>
      </c>
      <c r="E2933">
        <v>3394</v>
      </c>
    </row>
    <row r="2934" spans="1:5" x14ac:dyDescent="0.25">
      <c r="A2934" s="1">
        <v>42324</v>
      </c>
      <c r="B2934">
        <v>289430</v>
      </c>
      <c r="C2934">
        <v>306107</v>
      </c>
      <c r="D2934">
        <v>0</v>
      </c>
      <c r="E2934">
        <v>3394</v>
      </c>
    </row>
    <row r="2935" spans="1:5" x14ac:dyDescent="0.25">
      <c r="A2935" s="1">
        <v>42325</v>
      </c>
      <c r="B2935">
        <v>265892</v>
      </c>
      <c r="C2935">
        <v>297711</v>
      </c>
      <c r="D2935">
        <v>0</v>
      </c>
      <c r="E2935">
        <v>3394</v>
      </c>
    </row>
    <row r="2936" spans="1:5" x14ac:dyDescent="0.25">
      <c r="A2936" s="1">
        <v>42326</v>
      </c>
      <c r="B2936">
        <v>172592</v>
      </c>
      <c r="C2936">
        <v>293588</v>
      </c>
      <c r="D2936">
        <v>0</v>
      </c>
      <c r="E2936">
        <v>3394</v>
      </c>
    </row>
    <row r="2937" spans="1:5" x14ac:dyDescent="0.25">
      <c r="A2937" s="1">
        <v>42327</v>
      </c>
      <c r="B2937">
        <v>148144</v>
      </c>
      <c r="C2937">
        <v>267975</v>
      </c>
      <c r="D2937">
        <v>0</v>
      </c>
      <c r="E2937">
        <v>3394</v>
      </c>
    </row>
    <row r="2938" spans="1:5" x14ac:dyDescent="0.25">
      <c r="A2938" s="1">
        <v>42328</v>
      </c>
      <c r="B2938">
        <v>131839</v>
      </c>
      <c r="C2938">
        <v>272414</v>
      </c>
      <c r="D2938">
        <v>0</v>
      </c>
      <c r="E2938">
        <v>3394</v>
      </c>
    </row>
    <row r="2939" spans="1:5" x14ac:dyDescent="0.25">
      <c r="A2939" s="1">
        <v>42331</v>
      </c>
      <c r="B2939">
        <v>126569</v>
      </c>
      <c r="C2939">
        <v>283763</v>
      </c>
      <c r="D2939">
        <v>0</v>
      </c>
      <c r="E2939">
        <v>3394</v>
      </c>
    </row>
    <row r="2940" spans="1:5" x14ac:dyDescent="0.25">
      <c r="A2940" s="1">
        <v>42332</v>
      </c>
      <c r="B2940">
        <v>161279</v>
      </c>
      <c r="C2940">
        <v>287190</v>
      </c>
      <c r="D2940">
        <v>0</v>
      </c>
      <c r="E2940">
        <v>3394</v>
      </c>
    </row>
    <row r="2941" spans="1:5" x14ac:dyDescent="0.25">
      <c r="A2941" s="1">
        <v>42333</v>
      </c>
      <c r="B2941">
        <v>121438</v>
      </c>
      <c r="C2941">
        <v>297328</v>
      </c>
      <c r="D2941">
        <v>0</v>
      </c>
      <c r="E2941">
        <v>3394</v>
      </c>
    </row>
    <row r="2942" spans="1:5" x14ac:dyDescent="0.25">
      <c r="A2942" s="1">
        <v>42335</v>
      </c>
      <c r="B2942">
        <v>84389</v>
      </c>
      <c r="C2942">
        <v>294333</v>
      </c>
      <c r="D2942">
        <v>0</v>
      </c>
      <c r="E2942">
        <v>3394</v>
      </c>
    </row>
    <row r="2943" spans="1:5" x14ac:dyDescent="0.25">
      <c r="A2943" s="1">
        <v>42338</v>
      </c>
      <c r="B2943">
        <v>130167</v>
      </c>
      <c r="C2943">
        <v>294195</v>
      </c>
      <c r="D2943">
        <v>0</v>
      </c>
      <c r="E2943">
        <v>3394</v>
      </c>
    </row>
    <row r="2944" spans="1:5" x14ac:dyDescent="0.25">
      <c r="A2944" s="1">
        <v>42339</v>
      </c>
      <c r="B2944">
        <v>167373</v>
      </c>
      <c r="C2944">
        <v>313178</v>
      </c>
      <c r="D2944">
        <v>0</v>
      </c>
      <c r="E2944">
        <v>3394</v>
      </c>
    </row>
    <row r="2945" spans="1:5" x14ac:dyDescent="0.25">
      <c r="A2945" s="1">
        <v>42340</v>
      </c>
      <c r="B2945">
        <v>221168</v>
      </c>
      <c r="C2945">
        <v>307914</v>
      </c>
      <c r="D2945">
        <v>0</v>
      </c>
      <c r="E2945">
        <v>3394</v>
      </c>
    </row>
    <row r="2946" spans="1:5" x14ac:dyDescent="0.25">
      <c r="A2946" s="1">
        <v>42341</v>
      </c>
      <c r="B2946">
        <v>315435</v>
      </c>
      <c r="C2946">
        <v>306899</v>
      </c>
      <c r="D2946">
        <v>0</v>
      </c>
      <c r="E2946">
        <v>3394</v>
      </c>
    </row>
    <row r="2947" spans="1:5" x14ac:dyDescent="0.25">
      <c r="A2947" s="1">
        <v>42342</v>
      </c>
      <c r="B2947">
        <v>272311</v>
      </c>
      <c r="C2947">
        <v>311594</v>
      </c>
      <c r="D2947">
        <v>0</v>
      </c>
      <c r="E2947">
        <v>3394</v>
      </c>
    </row>
    <row r="2948" spans="1:5" x14ac:dyDescent="0.25">
      <c r="A2948" s="1">
        <v>42345</v>
      </c>
      <c r="B2948">
        <v>185872</v>
      </c>
      <c r="C2948">
        <v>300424</v>
      </c>
      <c r="D2948">
        <v>0</v>
      </c>
      <c r="E2948">
        <v>3394</v>
      </c>
    </row>
    <row r="2949" spans="1:5" x14ac:dyDescent="0.25">
      <c r="A2949" s="1">
        <v>42346</v>
      </c>
      <c r="B2949">
        <v>219461</v>
      </c>
      <c r="C2949">
        <v>296251</v>
      </c>
      <c r="D2949">
        <v>0</v>
      </c>
      <c r="E2949">
        <v>3394</v>
      </c>
    </row>
    <row r="2950" spans="1:5" x14ac:dyDescent="0.25">
      <c r="A2950" s="1">
        <v>42347</v>
      </c>
      <c r="B2950">
        <v>286439</v>
      </c>
      <c r="C2950">
        <v>295498</v>
      </c>
      <c r="D2950">
        <v>0</v>
      </c>
      <c r="E2950">
        <v>3394</v>
      </c>
    </row>
    <row r="2951" spans="1:5" x14ac:dyDescent="0.25">
      <c r="A2951" s="1">
        <v>42348</v>
      </c>
      <c r="B2951">
        <v>205958</v>
      </c>
      <c r="C2951">
        <v>288049</v>
      </c>
      <c r="D2951">
        <v>0</v>
      </c>
      <c r="E2951">
        <v>3394</v>
      </c>
    </row>
    <row r="2952" spans="1:5" x14ac:dyDescent="0.25">
      <c r="A2952" s="1">
        <v>42349</v>
      </c>
      <c r="B2952">
        <v>460331</v>
      </c>
      <c r="C2952">
        <v>287909</v>
      </c>
      <c r="D2952">
        <v>0</v>
      </c>
      <c r="E2952">
        <v>3394</v>
      </c>
    </row>
    <row r="2953" spans="1:5" x14ac:dyDescent="0.25">
      <c r="A2953" s="1">
        <v>42352</v>
      </c>
      <c r="B2953">
        <v>398829</v>
      </c>
      <c r="C2953">
        <v>285183</v>
      </c>
      <c r="D2953">
        <v>0</v>
      </c>
      <c r="E2953">
        <v>3394</v>
      </c>
    </row>
    <row r="2954" spans="1:5" x14ac:dyDescent="0.25">
      <c r="A2954" s="1">
        <v>42353</v>
      </c>
      <c r="B2954">
        <v>236275</v>
      </c>
      <c r="C2954">
        <v>282084</v>
      </c>
      <c r="D2954">
        <v>0</v>
      </c>
      <c r="E2954">
        <v>3394</v>
      </c>
    </row>
    <row r="2955" spans="1:5" x14ac:dyDescent="0.25">
      <c r="A2955" s="1">
        <v>42354</v>
      </c>
      <c r="B2955">
        <v>217749</v>
      </c>
      <c r="C2955">
        <v>283755</v>
      </c>
      <c r="D2955">
        <v>0</v>
      </c>
      <c r="E2955">
        <v>3394</v>
      </c>
    </row>
    <row r="2956" spans="1:5" x14ac:dyDescent="0.25">
      <c r="A2956" s="1">
        <v>42355</v>
      </c>
      <c r="B2956">
        <v>195543</v>
      </c>
      <c r="C2956">
        <v>242398</v>
      </c>
      <c r="D2956">
        <v>0</v>
      </c>
      <c r="E2956">
        <v>3394</v>
      </c>
    </row>
    <row r="2957" spans="1:5" x14ac:dyDescent="0.25">
      <c r="A2957" s="1">
        <v>42356</v>
      </c>
      <c r="B2957">
        <v>215405</v>
      </c>
      <c r="C2957">
        <v>243746</v>
      </c>
      <c r="D2957">
        <v>0</v>
      </c>
      <c r="E2957">
        <v>3394</v>
      </c>
    </row>
    <row r="2958" spans="1:5" x14ac:dyDescent="0.25">
      <c r="A2958" s="1">
        <v>42359</v>
      </c>
      <c r="B2958">
        <v>140828</v>
      </c>
      <c r="C2958">
        <v>242708</v>
      </c>
      <c r="D2958">
        <v>0</v>
      </c>
      <c r="E2958">
        <v>0</v>
      </c>
    </row>
    <row r="2959" spans="1:5" x14ac:dyDescent="0.25">
      <c r="A2959" s="1">
        <v>42360</v>
      </c>
      <c r="B2959">
        <v>154583</v>
      </c>
      <c r="C2959">
        <v>251027</v>
      </c>
      <c r="D2959">
        <v>0</v>
      </c>
      <c r="E2959">
        <v>0</v>
      </c>
    </row>
    <row r="2960" spans="1:5" x14ac:dyDescent="0.25">
      <c r="A2960" s="1">
        <v>42361</v>
      </c>
      <c r="B2960">
        <v>142908</v>
      </c>
      <c r="C2960">
        <v>257820</v>
      </c>
      <c r="D2960">
        <v>0</v>
      </c>
      <c r="E2960">
        <v>0</v>
      </c>
    </row>
    <row r="2961" spans="1:5" x14ac:dyDescent="0.25">
      <c r="A2961" s="1">
        <v>42362</v>
      </c>
      <c r="B2961">
        <v>52101</v>
      </c>
      <c r="C2961">
        <v>255535</v>
      </c>
      <c r="D2961">
        <v>0</v>
      </c>
      <c r="E2961">
        <v>0</v>
      </c>
    </row>
    <row r="2962" spans="1:5" x14ac:dyDescent="0.25">
      <c r="A2962" s="1">
        <v>42366</v>
      </c>
      <c r="B2962">
        <v>118248</v>
      </c>
      <c r="C2962">
        <v>256043</v>
      </c>
      <c r="D2962">
        <v>0</v>
      </c>
      <c r="E2962">
        <v>0</v>
      </c>
    </row>
    <row r="2963" spans="1:5" x14ac:dyDescent="0.25">
      <c r="A2963" s="1">
        <v>42367</v>
      </c>
      <c r="B2963">
        <v>116957</v>
      </c>
      <c r="C2963">
        <v>266672</v>
      </c>
      <c r="D2963">
        <v>0</v>
      </c>
      <c r="E2963">
        <v>0</v>
      </c>
    </row>
    <row r="2964" spans="1:5" x14ac:dyDescent="0.25">
      <c r="A2964" s="1">
        <v>42368</v>
      </c>
      <c r="B2964">
        <v>97249</v>
      </c>
      <c r="C2964">
        <v>254042</v>
      </c>
      <c r="D2964">
        <v>0</v>
      </c>
      <c r="E2964">
        <v>0</v>
      </c>
    </row>
    <row r="2965" spans="1:5" x14ac:dyDescent="0.25">
      <c r="A2965" s="1">
        <v>42369</v>
      </c>
      <c r="B2965">
        <v>111858</v>
      </c>
      <c r="C2965">
        <v>252598</v>
      </c>
      <c r="D2965">
        <v>0</v>
      </c>
      <c r="E2965">
        <v>0</v>
      </c>
    </row>
    <row r="2966" spans="1:5" x14ac:dyDescent="0.25">
      <c r="A2966" s="1">
        <v>42373</v>
      </c>
      <c r="B2966">
        <v>280291</v>
      </c>
      <c r="C2966">
        <v>252784</v>
      </c>
      <c r="D2966">
        <v>0</v>
      </c>
      <c r="E2966">
        <v>0</v>
      </c>
    </row>
    <row r="2967" spans="1:5" x14ac:dyDescent="0.25">
      <c r="A2967" s="1">
        <v>42374</v>
      </c>
      <c r="B2967">
        <v>192421</v>
      </c>
      <c r="C2967">
        <v>243834</v>
      </c>
      <c r="D2967">
        <v>0</v>
      </c>
      <c r="E2967">
        <v>0</v>
      </c>
    </row>
    <row r="2968" spans="1:5" x14ac:dyDescent="0.25">
      <c r="A2968" s="1">
        <v>42375</v>
      </c>
      <c r="B2968">
        <v>218308</v>
      </c>
      <c r="C2968">
        <v>243749</v>
      </c>
      <c r="D2968">
        <v>0</v>
      </c>
      <c r="E2968">
        <v>0</v>
      </c>
    </row>
    <row r="2969" spans="1:5" x14ac:dyDescent="0.25">
      <c r="A2969" s="1">
        <v>42376</v>
      </c>
      <c r="B2969">
        <v>403621</v>
      </c>
      <c r="C2969">
        <v>259379</v>
      </c>
      <c r="D2969">
        <v>0</v>
      </c>
      <c r="E2969">
        <v>0</v>
      </c>
    </row>
    <row r="2970" spans="1:5" x14ac:dyDescent="0.25">
      <c r="A2970" s="1">
        <v>42377</v>
      </c>
      <c r="B2970">
        <v>313403</v>
      </c>
      <c r="C2970">
        <v>253493</v>
      </c>
      <c r="D2970">
        <v>0</v>
      </c>
      <c r="E2970">
        <v>0</v>
      </c>
    </row>
    <row r="2971" spans="1:5" x14ac:dyDescent="0.25">
      <c r="A2971" s="1">
        <v>42380</v>
      </c>
      <c r="B2971">
        <v>394493</v>
      </c>
      <c r="C2971">
        <v>253439</v>
      </c>
      <c r="D2971">
        <v>0</v>
      </c>
      <c r="E2971">
        <v>0</v>
      </c>
    </row>
    <row r="2972" spans="1:5" x14ac:dyDescent="0.25">
      <c r="A2972" s="1">
        <v>42381</v>
      </c>
      <c r="B2972">
        <v>273550</v>
      </c>
      <c r="C2972">
        <v>243531</v>
      </c>
      <c r="D2972">
        <v>0</v>
      </c>
      <c r="E2972">
        <v>0</v>
      </c>
    </row>
    <row r="2973" spans="1:5" x14ac:dyDescent="0.25">
      <c r="A2973" s="1">
        <v>42382</v>
      </c>
      <c r="B2973">
        <v>314843</v>
      </c>
      <c r="C2973">
        <v>254786</v>
      </c>
      <c r="D2973">
        <v>0</v>
      </c>
      <c r="E2973">
        <v>0</v>
      </c>
    </row>
    <row r="2974" spans="1:5" x14ac:dyDescent="0.25">
      <c r="A2974" s="1">
        <v>42383</v>
      </c>
      <c r="B2974">
        <v>335974</v>
      </c>
      <c r="C2974">
        <v>259521</v>
      </c>
      <c r="D2974">
        <v>0</v>
      </c>
      <c r="E2974">
        <v>0</v>
      </c>
    </row>
    <row r="2975" spans="1:5" x14ac:dyDescent="0.25">
      <c r="A2975" s="1">
        <v>42384</v>
      </c>
      <c r="B2975">
        <v>445301</v>
      </c>
      <c r="C2975">
        <v>275711</v>
      </c>
      <c r="D2975">
        <v>0</v>
      </c>
      <c r="E2975">
        <v>0</v>
      </c>
    </row>
    <row r="2976" spans="1:5" x14ac:dyDescent="0.25">
      <c r="A2976" s="1">
        <v>42388</v>
      </c>
      <c r="B2976">
        <v>367957</v>
      </c>
      <c r="C2976">
        <v>278131</v>
      </c>
      <c r="D2976">
        <v>0</v>
      </c>
      <c r="E2976">
        <v>0</v>
      </c>
    </row>
    <row r="2977" spans="1:5" x14ac:dyDescent="0.25">
      <c r="A2977" s="1">
        <v>42389</v>
      </c>
      <c r="B2977">
        <v>350567</v>
      </c>
      <c r="C2977">
        <v>278784</v>
      </c>
      <c r="D2977">
        <v>0</v>
      </c>
      <c r="E2977">
        <v>0</v>
      </c>
    </row>
    <row r="2978" spans="1:5" x14ac:dyDescent="0.25">
      <c r="A2978" s="1">
        <v>42390</v>
      </c>
      <c r="B2978">
        <v>231189</v>
      </c>
      <c r="C2978">
        <v>248113</v>
      </c>
      <c r="D2978">
        <v>0</v>
      </c>
      <c r="E2978">
        <v>0</v>
      </c>
    </row>
    <row r="2979" spans="1:5" x14ac:dyDescent="0.25">
      <c r="A2979" s="1">
        <v>42391</v>
      </c>
      <c r="B2979">
        <v>203507</v>
      </c>
      <c r="C2979">
        <v>253427</v>
      </c>
      <c r="D2979">
        <v>0</v>
      </c>
      <c r="E2979">
        <v>0</v>
      </c>
    </row>
    <row r="2980" spans="1:5" x14ac:dyDescent="0.25">
      <c r="A2980" s="1">
        <v>42394</v>
      </c>
      <c r="B2980">
        <v>154079</v>
      </c>
      <c r="C2980">
        <v>250007</v>
      </c>
      <c r="D2980">
        <v>0</v>
      </c>
      <c r="E2980">
        <v>0</v>
      </c>
    </row>
    <row r="2981" spans="1:5" x14ac:dyDescent="0.25">
      <c r="A2981" s="1">
        <v>42395</v>
      </c>
      <c r="B2981">
        <v>157476</v>
      </c>
      <c r="C2981">
        <v>250285</v>
      </c>
      <c r="D2981">
        <v>0</v>
      </c>
      <c r="E2981">
        <v>0</v>
      </c>
    </row>
    <row r="2982" spans="1:5" x14ac:dyDescent="0.25">
      <c r="A2982" s="1">
        <v>42396</v>
      </c>
      <c r="B2982">
        <v>187360</v>
      </c>
      <c r="C2982">
        <v>255131</v>
      </c>
      <c r="D2982">
        <v>0</v>
      </c>
      <c r="E2982">
        <v>0</v>
      </c>
    </row>
    <row r="2983" spans="1:5" x14ac:dyDescent="0.25">
      <c r="A2983" s="1">
        <v>42397</v>
      </c>
      <c r="B2983">
        <v>163438</v>
      </c>
      <c r="C2983">
        <v>250574</v>
      </c>
      <c r="D2983">
        <v>0</v>
      </c>
      <c r="E2983">
        <v>0</v>
      </c>
    </row>
    <row r="2984" spans="1:5" x14ac:dyDescent="0.25">
      <c r="A2984" s="1">
        <v>42398</v>
      </c>
      <c r="B2984">
        <v>180111</v>
      </c>
      <c r="C2984">
        <v>255318</v>
      </c>
      <c r="D2984">
        <v>0</v>
      </c>
      <c r="E2984">
        <v>0</v>
      </c>
    </row>
    <row r="2985" spans="1:5" x14ac:dyDescent="0.25">
      <c r="A2985" s="1">
        <v>42401</v>
      </c>
      <c r="B2985">
        <v>151639</v>
      </c>
      <c r="C2985">
        <v>258609</v>
      </c>
      <c r="D2985">
        <v>0</v>
      </c>
      <c r="E2985">
        <v>0</v>
      </c>
    </row>
    <row r="2986" spans="1:5" x14ac:dyDescent="0.25">
      <c r="A2986" s="1">
        <v>42402</v>
      </c>
      <c r="B2986">
        <v>194378</v>
      </c>
      <c r="C2986">
        <v>253132</v>
      </c>
      <c r="D2986">
        <v>0</v>
      </c>
      <c r="E2986">
        <v>0</v>
      </c>
    </row>
    <row r="2987" spans="1:5" x14ac:dyDescent="0.25">
      <c r="A2987" s="1">
        <v>42403</v>
      </c>
      <c r="B2987">
        <v>252891</v>
      </c>
      <c r="C2987">
        <v>251513</v>
      </c>
      <c r="D2987">
        <v>0</v>
      </c>
      <c r="E2987">
        <v>0</v>
      </c>
    </row>
    <row r="2988" spans="1:5" x14ac:dyDescent="0.25">
      <c r="A2988" s="1">
        <v>42404</v>
      </c>
      <c r="B2988">
        <v>177044</v>
      </c>
      <c r="C2988">
        <v>251782</v>
      </c>
      <c r="D2988">
        <v>0</v>
      </c>
      <c r="E2988">
        <v>0</v>
      </c>
    </row>
    <row r="2989" spans="1:5" x14ac:dyDescent="0.25">
      <c r="A2989" s="1">
        <v>42405</v>
      </c>
      <c r="B2989">
        <v>251177</v>
      </c>
      <c r="C2989">
        <v>263648</v>
      </c>
      <c r="D2989">
        <v>0</v>
      </c>
      <c r="E2989">
        <v>0</v>
      </c>
    </row>
    <row r="2990" spans="1:5" x14ac:dyDescent="0.25">
      <c r="A2990" s="1">
        <v>42408</v>
      </c>
      <c r="B2990">
        <v>256388</v>
      </c>
      <c r="C2990">
        <v>256828</v>
      </c>
      <c r="D2990">
        <v>0</v>
      </c>
      <c r="E2990">
        <v>0</v>
      </c>
    </row>
    <row r="2991" spans="1:5" x14ac:dyDescent="0.25">
      <c r="A2991" s="1">
        <v>42409</v>
      </c>
      <c r="B2991">
        <v>256214</v>
      </c>
      <c r="C2991">
        <v>262016</v>
      </c>
      <c r="D2991">
        <v>0</v>
      </c>
      <c r="E2991">
        <v>0</v>
      </c>
    </row>
    <row r="2992" spans="1:5" x14ac:dyDescent="0.25">
      <c r="A2992" s="1">
        <v>42410</v>
      </c>
      <c r="B2992">
        <v>230591</v>
      </c>
      <c r="C2992">
        <v>262881</v>
      </c>
      <c r="D2992">
        <v>0</v>
      </c>
      <c r="E2992">
        <v>0</v>
      </c>
    </row>
    <row r="2993" spans="1:5" x14ac:dyDescent="0.25">
      <c r="A2993" s="1">
        <v>42411</v>
      </c>
      <c r="B2993">
        <v>401198</v>
      </c>
      <c r="C2993">
        <v>290041</v>
      </c>
      <c r="D2993">
        <v>0</v>
      </c>
      <c r="E2993">
        <v>0</v>
      </c>
    </row>
    <row r="2994" spans="1:5" x14ac:dyDescent="0.25">
      <c r="A2994" s="1">
        <v>42412</v>
      </c>
      <c r="B2994">
        <v>234265</v>
      </c>
      <c r="C2994">
        <v>281260</v>
      </c>
      <c r="D2994">
        <v>0</v>
      </c>
      <c r="E2994">
        <v>0</v>
      </c>
    </row>
    <row r="2995" spans="1:5" x14ac:dyDescent="0.25">
      <c r="A2995" s="1">
        <v>42416</v>
      </c>
      <c r="B2995">
        <v>244522</v>
      </c>
      <c r="C2995">
        <v>267490</v>
      </c>
      <c r="D2995">
        <v>0</v>
      </c>
      <c r="E2995">
        <v>0</v>
      </c>
    </row>
    <row r="2996" spans="1:5" x14ac:dyDescent="0.25">
      <c r="A2996" s="1">
        <v>42417</v>
      </c>
      <c r="B2996">
        <v>166812</v>
      </c>
      <c r="C2996">
        <v>267200</v>
      </c>
      <c r="D2996">
        <v>0</v>
      </c>
      <c r="E2996">
        <v>0</v>
      </c>
    </row>
    <row r="2997" spans="1:5" x14ac:dyDescent="0.25">
      <c r="A2997" s="1">
        <v>42418</v>
      </c>
      <c r="B2997">
        <v>172407</v>
      </c>
      <c r="C2997">
        <v>249816</v>
      </c>
      <c r="D2997">
        <v>0</v>
      </c>
      <c r="E2997">
        <v>0</v>
      </c>
    </row>
    <row r="2998" spans="1:5" x14ac:dyDescent="0.25">
      <c r="A2998" s="1">
        <v>42419</v>
      </c>
      <c r="B2998">
        <v>160210</v>
      </c>
      <c r="C2998">
        <v>243269</v>
      </c>
      <c r="D2998">
        <v>0</v>
      </c>
      <c r="E2998">
        <v>0</v>
      </c>
    </row>
    <row r="2999" spans="1:5" x14ac:dyDescent="0.25">
      <c r="A2999" s="1">
        <v>42422</v>
      </c>
      <c r="B2999">
        <v>157467</v>
      </c>
      <c r="C2999">
        <v>251498</v>
      </c>
      <c r="D2999">
        <v>0</v>
      </c>
      <c r="E2999">
        <v>0</v>
      </c>
    </row>
    <row r="3000" spans="1:5" x14ac:dyDescent="0.25">
      <c r="A3000" s="1">
        <v>42423</v>
      </c>
      <c r="B3000">
        <v>168069</v>
      </c>
      <c r="C3000">
        <v>248847</v>
      </c>
      <c r="D3000">
        <v>0</v>
      </c>
      <c r="E3000">
        <v>0</v>
      </c>
    </row>
    <row r="3001" spans="1:5" x14ac:dyDescent="0.25">
      <c r="A3001" s="1">
        <v>42424</v>
      </c>
      <c r="B3001">
        <v>186872</v>
      </c>
      <c r="C3001">
        <v>244871</v>
      </c>
      <c r="D3001">
        <v>0</v>
      </c>
      <c r="E3001">
        <v>0</v>
      </c>
    </row>
    <row r="3002" spans="1:5" x14ac:dyDescent="0.25">
      <c r="A3002" s="1">
        <v>42425</v>
      </c>
      <c r="B3002">
        <v>133814</v>
      </c>
      <c r="C3002">
        <v>251760</v>
      </c>
      <c r="D3002">
        <v>0</v>
      </c>
      <c r="E3002">
        <v>0</v>
      </c>
    </row>
    <row r="3003" spans="1:5" x14ac:dyDescent="0.25">
      <c r="A3003" s="1">
        <v>42426</v>
      </c>
      <c r="B3003">
        <v>163546</v>
      </c>
      <c r="C3003">
        <v>253698</v>
      </c>
      <c r="D3003">
        <v>0</v>
      </c>
      <c r="E3003">
        <v>0</v>
      </c>
    </row>
    <row r="3004" spans="1:5" x14ac:dyDescent="0.25">
      <c r="A3004" s="1">
        <v>42429</v>
      </c>
      <c r="B3004">
        <v>132683</v>
      </c>
      <c r="C3004">
        <v>256611</v>
      </c>
      <c r="D3004">
        <v>0</v>
      </c>
      <c r="E3004">
        <v>0</v>
      </c>
    </row>
    <row r="3005" spans="1:5" x14ac:dyDescent="0.25">
      <c r="A3005" s="1">
        <v>42430</v>
      </c>
      <c r="B3005">
        <v>190286</v>
      </c>
      <c r="C3005">
        <v>273824</v>
      </c>
      <c r="D3005">
        <v>0</v>
      </c>
      <c r="E3005">
        <v>0</v>
      </c>
    </row>
    <row r="3006" spans="1:5" x14ac:dyDescent="0.25">
      <c r="A3006" s="1">
        <v>42431</v>
      </c>
      <c r="B3006">
        <v>155009</v>
      </c>
      <c r="C3006">
        <v>279378</v>
      </c>
      <c r="D3006">
        <v>0</v>
      </c>
      <c r="E3006">
        <v>0</v>
      </c>
    </row>
    <row r="3007" spans="1:5" x14ac:dyDescent="0.25">
      <c r="A3007" s="1">
        <v>42432</v>
      </c>
      <c r="B3007">
        <v>186587</v>
      </c>
      <c r="C3007">
        <v>290161</v>
      </c>
      <c r="D3007">
        <v>0</v>
      </c>
      <c r="E3007">
        <v>0</v>
      </c>
    </row>
    <row r="3008" spans="1:5" x14ac:dyDescent="0.25">
      <c r="A3008" s="1">
        <v>42433</v>
      </c>
      <c r="B3008">
        <v>182734</v>
      </c>
      <c r="C3008">
        <v>290153</v>
      </c>
      <c r="D3008">
        <v>0</v>
      </c>
      <c r="E3008">
        <v>0</v>
      </c>
    </row>
    <row r="3009" spans="1:5" x14ac:dyDescent="0.25">
      <c r="A3009" s="1">
        <v>42436</v>
      </c>
      <c r="B3009">
        <v>128442</v>
      </c>
      <c r="C3009">
        <v>293509</v>
      </c>
      <c r="D3009">
        <v>0</v>
      </c>
      <c r="E3009">
        <v>0</v>
      </c>
    </row>
    <row r="3010" spans="1:5" x14ac:dyDescent="0.25">
      <c r="A3010" s="1">
        <v>42437</v>
      </c>
      <c r="B3010">
        <v>180504</v>
      </c>
      <c r="C3010">
        <v>293671</v>
      </c>
      <c r="D3010">
        <v>0</v>
      </c>
      <c r="E3010">
        <v>0</v>
      </c>
    </row>
    <row r="3011" spans="1:5" x14ac:dyDescent="0.25">
      <c r="A3011" s="1">
        <v>42438</v>
      </c>
      <c r="B3011">
        <v>138536</v>
      </c>
      <c r="C3011">
        <v>291676</v>
      </c>
      <c r="D3011">
        <v>0</v>
      </c>
      <c r="E3011">
        <v>0</v>
      </c>
    </row>
    <row r="3012" spans="1:5" x14ac:dyDescent="0.25">
      <c r="A3012" s="1">
        <v>42439</v>
      </c>
      <c r="B3012">
        <v>247284</v>
      </c>
      <c r="C3012">
        <v>290681</v>
      </c>
      <c r="D3012">
        <v>0</v>
      </c>
      <c r="E3012">
        <v>0</v>
      </c>
    </row>
    <row r="3013" spans="1:5" x14ac:dyDescent="0.25">
      <c r="A3013" s="1">
        <v>42440</v>
      </c>
      <c r="B3013">
        <v>214094</v>
      </c>
      <c r="C3013">
        <v>302930</v>
      </c>
      <c r="D3013">
        <v>0</v>
      </c>
      <c r="E3013">
        <v>0</v>
      </c>
    </row>
    <row r="3014" spans="1:5" x14ac:dyDescent="0.25">
      <c r="A3014" s="1">
        <v>42443</v>
      </c>
      <c r="B3014">
        <v>169236</v>
      </c>
      <c r="C3014">
        <v>308298</v>
      </c>
      <c r="D3014">
        <v>0</v>
      </c>
      <c r="E3014">
        <v>0</v>
      </c>
    </row>
    <row r="3015" spans="1:5" x14ac:dyDescent="0.25">
      <c r="A3015" s="1">
        <v>42444</v>
      </c>
      <c r="B3015">
        <v>199734</v>
      </c>
      <c r="C3015">
        <v>312712</v>
      </c>
      <c r="D3015">
        <v>0</v>
      </c>
      <c r="E3015">
        <v>0</v>
      </c>
    </row>
    <row r="3016" spans="1:5" x14ac:dyDescent="0.25">
      <c r="A3016" s="1">
        <v>42445</v>
      </c>
      <c r="B3016">
        <v>221527</v>
      </c>
      <c r="C3016">
        <v>335191</v>
      </c>
      <c r="D3016">
        <v>0</v>
      </c>
      <c r="E3016">
        <v>0</v>
      </c>
    </row>
    <row r="3017" spans="1:5" x14ac:dyDescent="0.25">
      <c r="A3017" s="1">
        <v>42446</v>
      </c>
      <c r="B3017">
        <v>201543</v>
      </c>
      <c r="C3017">
        <v>313001</v>
      </c>
      <c r="D3017">
        <v>0</v>
      </c>
      <c r="E3017">
        <v>0</v>
      </c>
    </row>
    <row r="3018" spans="1:5" x14ac:dyDescent="0.25">
      <c r="A3018" s="1">
        <v>42447</v>
      </c>
      <c r="B3018">
        <v>162318</v>
      </c>
      <c r="C3018">
        <v>315871</v>
      </c>
      <c r="D3018">
        <v>0</v>
      </c>
      <c r="E3018">
        <v>0</v>
      </c>
    </row>
    <row r="3019" spans="1:5" x14ac:dyDescent="0.25">
      <c r="A3019" s="1">
        <v>42450</v>
      </c>
      <c r="B3019">
        <v>149939</v>
      </c>
      <c r="C3019">
        <v>314878</v>
      </c>
      <c r="D3019">
        <v>0</v>
      </c>
      <c r="E3019">
        <v>0</v>
      </c>
    </row>
    <row r="3020" spans="1:5" x14ac:dyDescent="0.25">
      <c r="A3020" s="1">
        <v>42451</v>
      </c>
      <c r="B3020">
        <v>156662</v>
      </c>
      <c r="C3020">
        <v>322859</v>
      </c>
      <c r="D3020">
        <v>0</v>
      </c>
      <c r="E3020">
        <v>0</v>
      </c>
    </row>
    <row r="3021" spans="1:5" x14ac:dyDescent="0.25">
      <c r="A3021" s="1">
        <v>42452</v>
      </c>
      <c r="B3021">
        <v>161862</v>
      </c>
      <c r="C3021">
        <v>322933</v>
      </c>
      <c r="D3021">
        <v>0</v>
      </c>
      <c r="E3021">
        <v>0</v>
      </c>
    </row>
    <row r="3022" spans="1:5" x14ac:dyDescent="0.25">
      <c r="A3022" s="1">
        <v>42453</v>
      </c>
      <c r="B3022">
        <v>165953</v>
      </c>
      <c r="C3022">
        <v>321976</v>
      </c>
      <c r="D3022">
        <v>0</v>
      </c>
      <c r="E3022">
        <v>0</v>
      </c>
    </row>
    <row r="3023" spans="1:5" x14ac:dyDescent="0.25">
      <c r="A3023" s="1">
        <v>42457</v>
      </c>
      <c r="B3023">
        <v>126883</v>
      </c>
      <c r="C3023">
        <v>328110</v>
      </c>
      <c r="D3023">
        <v>0</v>
      </c>
      <c r="E3023">
        <v>0</v>
      </c>
    </row>
    <row r="3024" spans="1:5" x14ac:dyDescent="0.25">
      <c r="A3024" s="1">
        <v>42458</v>
      </c>
      <c r="B3024">
        <v>203852</v>
      </c>
      <c r="C3024">
        <v>338994</v>
      </c>
      <c r="D3024">
        <v>0</v>
      </c>
      <c r="E3024">
        <v>0</v>
      </c>
    </row>
    <row r="3025" spans="1:5" x14ac:dyDescent="0.25">
      <c r="A3025" s="1">
        <v>42459</v>
      </c>
      <c r="B3025">
        <v>231925</v>
      </c>
      <c r="C3025">
        <v>358878</v>
      </c>
      <c r="D3025">
        <v>0</v>
      </c>
      <c r="E3025">
        <v>0</v>
      </c>
    </row>
    <row r="3026" spans="1:5" x14ac:dyDescent="0.25">
      <c r="A3026" s="1">
        <v>42460</v>
      </c>
      <c r="B3026">
        <v>165634</v>
      </c>
      <c r="C3026">
        <v>367249</v>
      </c>
      <c r="D3026">
        <v>0</v>
      </c>
      <c r="E3026">
        <v>0</v>
      </c>
    </row>
    <row r="3027" spans="1:5" x14ac:dyDescent="0.25">
      <c r="A3027" s="1">
        <v>42461</v>
      </c>
      <c r="B3027">
        <v>211305</v>
      </c>
      <c r="C3027">
        <v>379080</v>
      </c>
      <c r="D3027">
        <v>0</v>
      </c>
      <c r="E3027">
        <v>0</v>
      </c>
    </row>
    <row r="3028" spans="1:5" x14ac:dyDescent="0.25">
      <c r="A3028" s="1">
        <v>42464</v>
      </c>
      <c r="B3028">
        <v>158541</v>
      </c>
      <c r="C3028">
        <v>389244</v>
      </c>
      <c r="D3028">
        <v>0</v>
      </c>
      <c r="E3028">
        <v>0</v>
      </c>
    </row>
    <row r="3029" spans="1:5" x14ac:dyDescent="0.25">
      <c r="A3029" s="1">
        <v>42465</v>
      </c>
      <c r="B3029">
        <v>229650</v>
      </c>
      <c r="C3029">
        <v>395609</v>
      </c>
      <c r="D3029">
        <v>0</v>
      </c>
      <c r="E3029">
        <v>0</v>
      </c>
    </row>
    <row r="3030" spans="1:5" x14ac:dyDescent="0.25">
      <c r="A3030" s="1">
        <v>42466</v>
      </c>
      <c r="B3030">
        <v>200907</v>
      </c>
      <c r="C3030">
        <v>395364</v>
      </c>
      <c r="D3030">
        <v>0</v>
      </c>
      <c r="E3030">
        <v>0</v>
      </c>
    </row>
    <row r="3031" spans="1:5" x14ac:dyDescent="0.25">
      <c r="A3031" s="1">
        <v>42467</v>
      </c>
      <c r="B3031">
        <v>255081</v>
      </c>
      <c r="C3031">
        <v>399289</v>
      </c>
      <c r="D3031">
        <v>0</v>
      </c>
      <c r="E3031">
        <v>0</v>
      </c>
    </row>
    <row r="3032" spans="1:5" x14ac:dyDescent="0.25">
      <c r="A3032" s="1">
        <v>42468</v>
      </c>
      <c r="B3032">
        <v>196347</v>
      </c>
      <c r="C3032">
        <v>397206</v>
      </c>
      <c r="D3032">
        <v>0</v>
      </c>
      <c r="E3032">
        <v>0</v>
      </c>
    </row>
    <row r="3033" spans="1:5" x14ac:dyDescent="0.25">
      <c r="A3033" s="1">
        <v>42471</v>
      </c>
      <c r="B3033">
        <v>187042</v>
      </c>
      <c r="C3033">
        <v>401393</v>
      </c>
      <c r="D3033">
        <v>0</v>
      </c>
      <c r="E3033">
        <v>0</v>
      </c>
    </row>
    <row r="3034" spans="1:5" x14ac:dyDescent="0.25">
      <c r="A3034" s="1">
        <v>42472</v>
      </c>
      <c r="B3034">
        <v>238792</v>
      </c>
      <c r="C3034">
        <v>408546</v>
      </c>
      <c r="D3034">
        <v>0</v>
      </c>
      <c r="E3034">
        <v>0</v>
      </c>
    </row>
    <row r="3035" spans="1:5" x14ac:dyDescent="0.25">
      <c r="A3035" s="1">
        <v>42473</v>
      </c>
      <c r="B3035">
        <v>224522</v>
      </c>
      <c r="C3035">
        <v>425937</v>
      </c>
      <c r="D3035">
        <v>0</v>
      </c>
      <c r="E3035">
        <v>0</v>
      </c>
    </row>
    <row r="3036" spans="1:5" x14ac:dyDescent="0.25">
      <c r="A3036" s="1">
        <v>42474</v>
      </c>
      <c r="B3036">
        <v>206336</v>
      </c>
      <c r="C3036">
        <v>433228</v>
      </c>
      <c r="D3036">
        <v>0</v>
      </c>
      <c r="E3036">
        <v>0</v>
      </c>
    </row>
    <row r="3037" spans="1:5" x14ac:dyDescent="0.25">
      <c r="A3037" s="1">
        <v>42475</v>
      </c>
      <c r="B3037">
        <v>244811</v>
      </c>
      <c r="C3037">
        <v>443826</v>
      </c>
      <c r="D3037">
        <v>0</v>
      </c>
      <c r="E3037">
        <v>0</v>
      </c>
    </row>
    <row r="3038" spans="1:5" x14ac:dyDescent="0.25">
      <c r="A3038" s="1">
        <v>42478</v>
      </c>
      <c r="B3038">
        <v>311807</v>
      </c>
      <c r="C3038">
        <v>451205</v>
      </c>
      <c r="D3038">
        <v>0</v>
      </c>
      <c r="E3038">
        <v>0</v>
      </c>
    </row>
    <row r="3039" spans="1:5" x14ac:dyDescent="0.25">
      <c r="A3039" s="1">
        <v>42479</v>
      </c>
      <c r="B3039">
        <v>311503</v>
      </c>
      <c r="C3039">
        <v>462786</v>
      </c>
      <c r="D3039">
        <v>0</v>
      </c>
      <c r="E3039">
        <v>0</v>
      </c>
    </row>
    <row r="3040" spans="1:5" x14ac:dyDescent="0.25">
      <c r="A3040" s="1">
        <v>42480</v>
      </c>
      <c r="B3040">
        <v>192366</v>
      </c>
      <c r="C3040">
        <v>474896</v>
      </c>
      <c r="D3040">
        <v>0</v>
      </c>
      <c r="E3040">
        <v>0</v>
      </c>
    </row>
    <row r="3041" spans="1:5" x14ac:dyDescent="0.25">
      <c r="A3041" s="1">
        <v>42481</v>
      </c>
      <c r="B3041">
        <v>194184</v>
      </c>
      <c r="C3041">
        <v>446239</v>
      </c>
      <c r="D3041">
        <v>156</v>
      </c>
      <c r="E3041">
        <v>156</v>
      </c>
    </row>
    <row r="3042" spans="1:5" x14ac:dyDescent="0.25">
      <c r="A3042" s="1">
        <v>42482</v>
      </c>
      <c r="B3042">
        <v>173190</v>
      </c>
      <c r="C3042">
        <v>442151</v>
      </c>
      <c r="D3042">
        <v>0</v>
      </c>
      <c r="E3042">
        <v>156</v>
      </c>
    </row>
    <row r="3043" spans="1:5" x14ac:dyDescent="0.25">
      <c r="A3043" s="1">
        <v>42485</v>
      </c>
      <c r="B3043">
        <v>157027</v>
      </c>
      <c r="C3043">
        <v>443457</v>
      </c>
      <c r="D3043">
        <v>0</v>
      </c>
      <c r="E3043">
        <v>156</v>
      </c>
    </row>
    <row r="3044" spans="1:5" x14ac:dyDescent="0.25">
      <c r="A3044" s="1">
        <v>42486</v>
      </c>
      <c r="B3044">
        <v>158534</v>
      </c>
      <c r="C3044">
        <v>449214</v>
      </c>
      <c r="D3044">
        <v>0</v>
      </c>
      <c r="E3044">
        <v>156</v>
      </c>
    </row>
    <row r="3045" spans="1:5" x14ac:dyDescent="0.25">
      <c r="A3045" s="1">
        <v>42487</v>
      </c>
      <c r="B3045">
        <v>188909</v>
      </c>
      <c r="C3045">
        <v>445559</v>
      </c>
      <c r="D3045">
        <v>0</v>
      </c>
      <c r="E3045">
        <v>156</v>
      </c>
    </row>
    <row r="3046" spans="1:5" x14ac:dyDescent="0.25">
      <c r="A3046" s="1">
        <v>42488</v>
      </c>
      <c r="B3046">
        <v>233938</v>
      </c>
      <c r="C3046">
        <v>452574</v>
      </c>
      <c r="D3046">
        <v>0</v>
      </c>
      <c r="E3046">
        <v>156</v>
      </c>
    </row>
    <row r="3047" spans="1:5" x14ac:dyDescent="0.25">
      <c r="A3047" s="1">
        <v>42489</v>
      </c>
      <c r="B3047">
        <v>330126</v>
      </c>
      <c r="C3047">
        <v>450591</v>
      </c>
      <c r="D3047">
        <v>0</v>
      </c>
      <c r="E3047">
        <v>156</v>
      </c>
    </row>
    <row r="3048" spans="1:5" x14ac:dyDescent="0.25">
      <c r="A3048" s="1">
        <v>42492</v>
      </c>
      <c r="B3048">
        <v>219713</v>
      </c>
      <c r="C3048">
        <v>453348</v>
      </c>
      <c r="D3048">
        <v>0</v>
      </c>
      <c r="E3048">
        <v>156</v>
      </c>
    </row>
    <row r="3049" spans="1:5" x14ac:dyDescent="0.25">
      <c r="A3049" s="1">
        <v>42493</v>
      </c>
      <c r="B3049">
        <v>234492</v>
      </c>
      <c r="C3049">
        <v>452763</v>
      </c>
      <c r="D3049">
        <v>0</v>
      </c>
      <c r="E3049">
        <v>156</v>
      </c>
    </row>
    <row r="3050" spans="1:5" x14ac:dyDescent="0.25">
      <c r="A3050" s="1">
        <v>42494</v>
      </c>
      <c r="B3050">
        <v>197630</v>
      </c>
      <c r="C3050">
        <v>448656</v>
      </c>
      <c r="D3050">
        <v>0</v>
      </c>
      <c r="E3050">
        <v>156</v>
      </c>
    </row>
    <row r="3051" spans="1:5" x14ac:dyDescent="0.25">
      <c r="A3051" s="1">
        <v>42495</v>
      </c>
      <c r="B3051">
        <v>165537</v>
      </c>
      <c r="C3051">
        <v>451210</v>
      </c>
      <c r="D3051">
        <v>0</v>
      </c>
      <c r="E3051">
        <v>156</v>
      </c>
    </row>
    <row r="3052" spans="1:5" x14ac:dyDescent="0.25">
      <c r="A3052" s="1">
        <v>42496</v>
      </c>
      <c r="B3052">
        <v>216078</v>
      </c>
      <c r="C3052">
        <v>462521</v>
      </c>
      <c r="D3052">
        <v>0</v>
      </c>
      <c r="E3052">
        <v>156</v>
      </c>
    </row>
    <row r="3053" spans="1:5" x14ac:dyDescent="0.25">
      <c r="A3053" s="1">
        <v>42499</v>
      </c>
      <c r="B3053">
        <v>218924</v>
      </c>
      <c r="C3053">
        <v>464524</v>
      </c>
      <c r="D3053">
        <v>0</v>
      </c>
      <c r="E3053">
        <v>156</v>
      </c>
    </row>
    <row r="3054" spans="1:5" x14ac:dyDescent="0.25">
      <c r="A3054" s="1">
        <v>42500</v>
      </c>
      <c r="B3054">
        <v>261999</v>
      </c>
      <c r="C3054">
        <v>464296</v>
      </c>
      <c r="D3054">
        <v>0</v>
      </c>
      <c r="E3054">
        <v>156</v>
      </c>
    </row>
    <row r="3055" spans="1:5" x14ac:dyDescent="0.25">
      <c r="A3055" s="1">
        <v>42501</v>
      </c>
      <c r="B3055">
        <v>249725</v>
      </c>
      <c r="C3055">
        <v>467343</v>
      </c>
      <c r="D3055">
        <v>0</v>
      </c>
      <c r="E3055">
        <v>156</v>
      </c>
    </row>
    <row r="3056" spans="1:5" x14ac:dyDescent="0.25">
      <c r="A3056" s="1">
        <v>42502</v>
      </c>
      <c r="B3056">
        <v>266364</v>
      </c>
      <c r="C3056">
        <v>462530</v>
      </c>
      <c r="D3056">
        <v>0</v>
      </c>
      <c r="E3056">
        <v>156</v>
      </c>
    </row>
    <row r="3057" spans="1:5" x14ac:dyDescent="0.25">
      <c r="A3057" s="1">
        <v>42503</v>
      </c>
      <c r="B3057">
        <v>274322</v>
      </c>
      <c r="C3057">
        <v>463130</v>
      </c>
      <c r="D3057">
        <v>0</v>
      </c>
      <c r="E3057">
        <v>156</v>
      </c>
    </row>
    <row r="3058" spans="1:5" x14ac:dyDescent="0.25">
      <c r="A3058" s="1">
        <v>42506</v>
      </c>
      <c r="B3058">
        <v>270481</v>
      </c>
      <c r="C3058">
        <v>462546</v>
      </c>
      <c r="D3058">
        <v>0</v>
      </c>
      <c r="E3058">
        <v>156</v>
      </c>
    </row>
    <row r="3059" spans="1:5" x14ac:dyDescent="0.25">
      <c r="A3059" s="1">
        <v>42507</v>
      </c>
      <c r="B3059">
        <v>313818</v>
      </c>
      <c r="C3059">
        <v>465168</v>
      </c>
      <c r="D3059">
        <v>0</v>
      </c>
      <c r="E3059">
        <v>156</v>
      </c>
    </row>
    <row r="3060" spans="1:5" x14ac:dyDescent="0.25">
      <c r="A3060" s="1">
        <v>42508</v>
      </c>
      <c r="B3060">
        <v>280626</v>
      </c>
      <c r="C3060">
        <v>460989</v>
      </c>
      <c r="D3060">
        <v>0</v>
      </c>
      <c r="E3060">
        <v>156</v>
      </c>
    </row>
    <row r="3061" spans="1:5" x14ac:dyDescent="0.25">
      <c r="A3061" s="1">
        <v>42509</v>
      </c>
      <c r="B3061">
        <v>244697</v>
      </c>
      <c r="C3061">
        <v>427985</v>
      </c>
      <c r="D3061">
        <v>0</v>
      </c>
      <c r="E3061">
        <v>156</v>
      </c>
    </row>
    <row r="3062" spans="1:5" x14ac:dyDescent="0.25">
      <c r="A3062" s="1">
        <v>42510</v>
      </c>
      <c r="B3062">
        <v>204974</v>
      </c>
      <c r="C3062">
        <v>432115</v>
      </c>
      <c r="D3062">
        <v>0</v>
      </c>
      <c r="E3062">
        <v>156</v>
      </c>
    </row>
    <row r="3063" spans="1:5" x14ac:dyDescent="0.25">
      <c r="A3063" s="1">
        <v>42513</v>
      </c>
      <c r="B3063">
        <v>190816</v>
      </c>
      <c r="C3063">
        <v>439465</v>
      </c>
      <c r="D3063">
        <v>984</v>
      </c>
      <c r="E3063">
        <v>984</v>
      </c>
    </row>
    <row r="3064" spans="1:5" x14ac:dyDescent="0.25">
      <c r="A3064" s="1">
        <v>42514</v>
      </c>
      <c r="B3064">
        <v>231514</v>
      </c>
      <c r="C3064">
        <v>439801</v>
      </c>
      <c r="D3064">
        <v>0</v>
      </c>
      <c r="E3064">
        <v>984</v>
      </c>
    </row>
    <row r="3065" spans="1:5" x14ac:dyDescent="0.25">
      <c r="A3065" s="1">
        <v>42515</v>
      </c>
      <c r="B3065">
        <v>220717</v>
      </c>
      <c r="C3065">
        <v>447164</v>
      </c>
      <c r="D3065">
        <v>0</v>
      </c>
      <c r="E3065">
        <v>984</v>
      </c>
    </row>
    <row r="3066" spans="1:5" x14ac:dyDescent="0.25">
      <c r="A3066" s="1">
        <v>42516</v>
      </c>
      <c r="B3066">
        <v>154567</v>
      </c>
      <c r="C3066">
        <v>461421</v>
      </c>
      <c r="D3066">
        <v>0</v>
      </c>
      <c r="E3066">
        <v>984</v>
      </c>
    </row>
    <row r="3067" spans="1:5" x14ac:dyDescent="0.25">
      <c r="A3067" s="1">
        <v>42517</v>
      </c>
      <c r="B3067">
        <v>167591</v>
      </c>
      <c r="C3067">
        <v>461980</v>
      </c>
      <c r="D3067">
        <v>0</v>
      </c>
      <c r="E3067">
        <v>984</v>
      </c>
    </row>
    <row r="3068" spans="1:5" x14ac:dyDescent="0.25">
      <c r="A3068" s="1">
        <v>42521</v>
      </c>
      <c r="B3068">
        <v>230013</v>
      </c>
      <c r="C3068">
        <v>468875</v>
      </c>
      <c r="D3068">
        <v>0</v>
      </c>
      <c r="E3068">
        <v>984</v>
      </c>
    </row>
    <row r="3069" spans="1:5" x14ac:dyDescent="0.25">
      <c r="A3069" s="1">
        <v>42522</v>
      </c>
      <c r="B3069">
        <v>192220</v>
      </c>
      <c r="C3069">
        <v>473784</v>
      </c>
      <c r="D3069">
        <v>0</v>
      </c>
      <c r="E3069">
        <v>984</v>
      </c>
    </row>
    <row r="3070" spans="1:5" x14ac:dyDescent="0.25">
      <c r="A3070" s="1">
        <v>42523</v>
      </c>
      <c r="B3070">
        <v>195187</v>
      </c>
      <c r="C3070">
        <v>479510</v>
      </c>
      <c r="D3070">
        <v>0</v>
      </c>
      <c r="E3070">
        <v>984</v>
      </c>
    </row>
    <row r="3071" spans="1:5" x14ac:dyDescent="0.25">
      <c r="A3071" s="1">
        <v>42524</v>
      </c>
      <c r="B3071">
        <v>222970</v>
      </c>
      <c r="C3071">
        <v>482803</v>
      </c>
      <c r="D3071">
        <v>0</v>
      </c>
      <c r="E3071">
        <v>984</v>
      </c>
    </row>
    <row r="3072" spans="1:5" x14ac:dyDescent="0.25">
      <c r="A3072" s="1">
        <v>42527</v>
      </c>
      <c r="B3072">
        <v>203049</v>
      </c>
      <c r="C3072">
        <v>500338</v>
      </c>
      <c r="D3072">
        <v>0</v>
      </c>
      <c r="E3072">
        <v>984</v>
      </c>
    </row>
    <row r="3073" spans="1:5" x14ac:dyDescent="0.25">
      <c r="A3073" s="1">
        <v>42528</v>
      </c>
      <c r="B3073">
        <v>230694</v>
      </c>
      <c r="C3073">
        <v>501835</v>
      </c>
      <c r="D3073">
        <v>0</v>
      </c>
      <c r="E3073">
        <v>984</v>
      </c>
    </row>
    <row r="3074" spans="1:5" x14ac:dyDescent="0.25">
      <c r="A3074" s="1">
        <v>42529</v>
      </c>
      <c r="B3074">
        <v>243013</v>
      </c>
      <c r="C3074">
        <v>497869</v>
      </c>
      <c r="D3074">
        <v>0</v>
      </c>
      <c r="E3074">
        <v>984</v>
      </c>
    </row>
    <row r="3075" spans="1:5" x14ac:dyDescent="0.25">
      <c r="A3075" s="1">
        <v>42530</v>
      </c>
      <c r="B3075">
        <v>242549</v>
      </c>
      <c r="C3075">
        <v>497535</v>
      </c>
      <c r="D3075">
        <v>0</v>
      </c>
      <c r="E3075">
        <v>984</v>
      </c>
    </row>
    <row r="3076" spans="1:5" x14ac:dyDescent="0.25">
      <c r="A3076" s="1">
        <v>42531</v>
      </c>
      <c r="B3076">
        <v>372496</v>
      </c>
      <c r="C3076">
        <v>494567</v>
      </c>
      <c r="D3076">
        <v>0</v>
      </c>
      <c r="E3076">
        <v>984</v>
      </c>
    </row>
    <row r="3077" spans="1:5" x14ac:dyDescent="0.25">
      <c r="A3077" s="1">
        <v>42534</v>
      </c>
      <c r="B3077">
        <v>575786</v>
      </c>
      <c r="C3077">
        <v>479889</v>
      </c>
      <c r="D3077">
        <v>0</v>
      </c>
      <c r="E3077">
        <v>984</v>
      </c>
    </row>
    <row r="3078" spans="1:5" x14ac:dyDescent="0.25">
      <c r="A3078" s="1">
        <v>42535</v>
      </c>
      <c r="B3078">
        <v>528160</v>
      </c>
      <c r="C3078">
        <v>437781</v>
      </c>
      <c r="D3078">
        <v>90</v>
      </c>
      <c r="E3078">
        <v>1074</v>
      </c>
    </row>
    <row r="3079" spans="1:5" x14ac:dyDescent="0.25">
      <c r="A3079" s="1">
        <v>42536</v>
      </c>
      <c r="B3079">
        <v>321133</v>
      </c>
      <c r="C3079">
        <v>429276</v>
      </c>
      <c r="D3079">
        <v>0</v>
      </c>
      <c r="E3079">
        <v>1074</v>
      </c>
    </row>
    <row r="3080" spans="1:5" x14ac:dyDescent="0.25">
      <c r="A3080" s="1">
        <v>42537</v>
      </c>
      <c r="B3080">
        <v>344432</v>
      </c>
      <c r="C3080">
        <v>387964</v>
      </c>
      <c r="D3080">
        <v>0</v>
      </c>
      <c r="E3080">
        <v>1074</v>
      </c>
    </row>
    <row r="3081" spans="1:5" x14ac:dyDescent="0.25">
      <c r="A3081" s="1">
        <v>42538</v>
      </c>
      <c r="B3081">
        <v>220417</v>
      </c>
      <c r="C3081">
        <v>396223</v>
      </c>
      <c r="D3081">
        <v>0</v>
      </c>
      <c r="E3081">
        <v>1074</v>
      </c>
    </row>
    <row r="3082" spans="1:5" x14ac:dyDescent="0.25">
      <c r="A3082" s="1">
        <v>42541</v>
      </c>
      <c r="B3082">
        <v>262593</v>
      </c>
      <c r="C3082">
        <v>390268</v>
      </c>
      <c r="D3082">
        <v>0</v>
      </c>
      <c r="E3082">
        <v>90</v>
      </c>
    </row>
    <row r="3083" spans="1:5" x14ac:dyDescent="0.25">
      <c r="A3083" s="1">
        <v>42542</v>
      </c>
      <c r="B3083">
        <v>219103</v>
      </c>
      <c r="C3083">
        <v>384646</v>
      </c>
      <c r="D3083">
        <v>0</v>
      </c>
      <c r="E3083">
        <v>90</v>
      </c>
    </row>
    <row r="3084" spans="1:5" x14ac:dyDescent="0.25">
      <c r="A3084" s="1">
        <v>42543</v>
      </c>
      <c r="B3084">
        <v>259176</v>
      </c>
      <c r="C3084">
        <v>393028</v>
      </c>
      <c r="D3084">
        <v>0</v>
      </c>
      <c r="E3084">
        <v>90</v>
      </c>
    </row>
    <row r="3085" spans="1:5" x14ac:dyDescent="0.25">
      <c r="A3085" s="1">
        <v>42544</v>
      </c>
      <c r="B3085">
        <v>325013</v>
      </c>
      <c r="C3085">
        <v>403338</v>
      </c>
      <c r="D3085">
        <v>0</v>
      </c>
      <c r="E3085">
        <v>90</v>
      </c>
    </row>
    <row r="3086" spans="1:5" x14ac:dyDescent="0.25">
      <c r="A3086" s="1">
        <v>42545</v>
      </c>
      <c r="B3086">
        <v>721468</v>
      </c>
      <c r="C3086">
        <v>414284</v>
      </c>
      <c r="D3086">
        <v>0</v>
      </c>
      <c r="E3086">
        <v>90</v>
      </c>
    </row>
    <row r="3087" spans="1:5" x14ac:dyDescent="0.25">
      <c r="A3087" s="1">
        <v>42548</v>
      </c>
      <c r="B3087">
        <v>449588</v>
      </c>
      <c r="C3087">
        <v>398728</v>
      </c>
      <c r="D3087">
        <v>0</v>
      </c>
      <c r="E3087">
        <v>90</v>
      </c>
    </row>
    <row r="3088" spans="1:5" x14ac:dyDescent="0.25">
      <c r="A3088" s="1">
        <v>42549</v>
      </c>
      <c r="B3088">
        <v>406203</v>
      </c>
      <c r="C3088">
        <v>374581</v>
      </c>
      <c r="D3088">
        <v>0</v>
      </c>
      <c r="E3088">
        <v>90</v>
      </c>
    </row>
    <row r="3089" spans="1:5" x14ac:dyDescent="0.25">
      <c r="A3089" s="1">
        <v>42550</v>
      </c>
      <c r="B3089">
        <v>285044</v>
      </c>
      <c r="C3089">
        <v>374395</v>
      </c>
      <c r="D3089">
        <v>0</v>
      </c>
      <c r="E3089">
        <v>90</v>
      </c>
    </row>
    <row r="3090" spans="1:5" x14ac:dyDescent="0.25">
      <c r="A3090" s="1">
        <v>42551</v>
      </c>
      <c r="B3090">
        <v>280272</v>
      </c>
      <c r="C3090">
        <v>393840</v>
      </c>
      <c r="D3090">
        <v>0</v>
      </c>
      <c r="E3090">
        <v>90</v>
      </c>
    </row>
    <row r="3091" spans="1:5" x14ac:dyDescent="0.25">
      <c r="A3091" s="1">
        <v>42552</v>
      </c>
      <c r="B3091">
        <v>232530</v>
      </c>
      <c r="C3091">
        <v>409518</v>
      </c>
      <c r="D3091">
        <v>0</v>
      </c>
      <c r="E3091">
        <v>90</v>
      </c>
    </row>
    <row r="3092" spans="1:5" x14ac:dyDescent="0.25">
      <c r="A3092" s="1">
        <v>42556</v>
      </c>
      <c r="B3092">
        <v>248320</v>
      </c>
      <c r="C3092">
        <v>413028</v>
      </c>
      <c r="D3092">
        <v>0</v>
      </c>
      <c r="E3092">
        <v>90</v>
      </c>
    </row>
    <row r="3093" spans="1:5" x14ac:dyDescent="0.25">
      <c r="A3093" s="1">
        <v>42557</v>
      </c>
      <c r="B3093">
        <v>268132</v>
      </c>
      <c r="C3093">
        <v>423080</v>
      </c>
      <c r="D3093">
        <v>0</v>
      </c>
      <c r="E3093">
        <v>90</v>
      </c>
    </row>
    <row r="3094" spans="1:5" x14ac:dyDescent="0.25">
      <c r="A3094" s="1">
        <v>42558</v>
      </c>
      <c r="B3094">
        <v>222382</v>
      </c>
      <c r="C3094">
        <v>423105</v>
      </c>
      <c r="D3094">
        <v>0</v>
      </c>
      <c r="E3094">
        <v>90</v>
      </c>
    </row>
    <row r="3095" spans="1:5" x14ac:dyDescent="0.25">
      <c r="A3095" s="1">
        <v>42559</v>
      </c>
      <c r="B3095">
        <v>257962</v>
      </c>
      <c r="C3095">
        <v>436182</v>
      </c>
      <c r="D3095">
        <v>0</v>
      </c>
      <c r="E3095">
        <v>90</v>
      </c>
    </row>
    <row r="3096" spans="1:5" x14ac:dyDescent="0.25">
      <c r="A3096" s="1">
        <v>42562</v>
      </c>
      <c r="B3096">
        <v>196469</v>
      </c>
      <c r="C3096">
        <v>453793</v>
      </c>
      <c r="D3096">
        <v>0</v>
      </c>
      <c r="E3096">
        <v>90</v>
      </c>
    </row>
    <row r="3097" spans="1:5" x14ac:dyDescent="0.25">
      <c r="A3097" s="1">
        <v>42563</v>
      </c>
      <c r="B3097">
        <v>252816</v>
      </c>
      <c r="C3097">
        <v>466600</v>
      </c>
      <c r="D3097">
        <v>0</v>
      </c>
      <c r="E3097">
        <v>90</v>
      </c>
    </row>
    <row r="3098" spans="1:5" x14ac:dyDescent="0.25">
      <c r="A3098" s="1">
        <v>42564</v>
      </c>
      <c r="B3098">
        <v>238173</v>
      </c>
      <c r="C3098">
        <v>469594</v>
      </c>
      <c r="D3098">
        <v>0</v>
      </c>
      <c r="E3098">
        <v>90</v>
      </c>
    </row>
    <row r="3099" spans="1:5" x14ac:dyDescent="0.25">
      <c r="A3099" s="1">
        <v>42565</v>
      </c>
      <c r="B3099">
        <v>240773</v>
      </c>
      <c r="C3099">
        <v>483940</v>
      </c>
      <c r="D3099">
        <v>0</v>
      </c>
      <c r="E3099">
        <v>90</v>
      </c>
    </row>
    <row r="3100" spans="1:5" x14ac:dyDescent="0.25">
      <c r="A3100" s="1">
        <v>42566</v>
      </c>
      <c r="B3100">
        <v>238776</v>
      </c>
      <c r="C3100">
        <v>492883</v>
      </c>
      <c r="D3100">
        <v>0</v>
      </c>
      <c r="E3100">
        <v>90</v>
      </c>
    </row>
    <row r="3101" spans="1:5" x14ac:dyDescent="0.25">
      <c r="A3101" s="1">
        <v>42569</v>
      </c>
      <c r="B3101">
        <v>249012</v>
      </c>
      <c r="C3101">
        <v>513490</v>
      </c>
      <c r="D3101">
        <v>0</v>
      </c>
      <c r="E3101">
        <v>0</v>
      </c>
    </row>
    <row r="3102" spans="1:5" x14ac:dyDescent="0.25">
      <c r="A3102" s="1">
        <v>42570</v>
      </c>
      <c r="B3102">
        <v>272999</v>
      </c>
      <c r="C3102">
        <v>511519</v>
      </c>
      <c r="D3102">
        <v>0</v>
      </c>
      <c r="E3102">
        <v>0</v>
      </c>
    </row>
    <row r="3103" spans="1:5" x14ac:dyDescent="0.25">
      <c r="A3103" s="1">
        <v>42571</v>
      </c>
      <c r="B3103">
        <v>178122</v>
      </c>
      <c r="C3103">
        <v>525144</v>
      </c>
      <c r="D3103">
        <v>0</v>
      </c>
      <c r="E3103">
        <v>0</v>
      </c>
    </row>
    <row r="3104" spans="1:5" x14ac:dyDescent="0.25">
      <c r="A3104" s="1">
        <v>42572</v>
      </c>
      <c r="B3104">
        <v>212752</v>
      </c>
      <c r="C3104">
        <v>475615</v>
      </c>
      <c r="D3104">
        <v>0</v>
      </c>
      <c r="E3104">
        <v>0</v>
      </c>
    </row>
    <row r="3105" spans="1:5" x14ac:dyDescent="0.25">
      <c r="A3105" s="1">
        <v>42573</v>
      </c>
      <c r="B3105">
        <v>171114</v>
      </c>
      <c r="C3105">
        <v>478281</v>
      </c>
      <c r="D3105">
        <v>0</v>
      </c>
      <c r="E3105">
        <v>0</v>
      </c>
    </row>
    <row r="3106" spans="1:5" x14ac:dyDescent="0.25">
      <c r="A3106" s="1">
        <v>42576</v>
      </c>
      <c r="B3106">
        <v>190337</v>
      </c>
      <c r="C3106">
        <v>483759</v>
      </c>
      <c r="D3106">
        <v>0</v>
      </c>
      <c r="E3106">
        <v>0</v>
      </c>
    </row>
    <row r="3107" spans="1:5" x14ac:dyDescent="0.25">
      <c r="A3107" s="1">
        <v>42577</v>
      </c>
      <c r="B3107">
        <v>177523</v>
      </c>
      <c r="C3107">
        <v>492687</v>
      </c>
      <c r="D3107">
        <v>0</v>
      </c>
      <c r="E3107">
        <v>0</v>
      </c>
    </row>
    <row r="3108" spans="1:5" x14ac:dyDescent="0.25">
      <c r="A3108" s="1">
        <v>42578</v>
      </c>
      <c r="B3108">
        <v>212728</v>
      </c>
      <c r="C3108">
        <v>496478</v>
      </c>
      <c r="D3108">
        <v>0</v>
      </c>
      <c r="E3108">
        <v>0</v>
      </c>
    </row>
    <row r="3109" spans="1:5" x14ac:dyDescent="0.25">
      <c r="A3109" s="1">
        <v>42579</v>
      </c>
      <c r="B3109">
        <v>201992</v>
      </c>
      <c r="C3109">
        <v>501941</v>
      </c>
      <c r="D3109">
        <v>0</v>
      </c>
      <c r="E3109">
        <v>0</v>
      </c>
    </row>
    <row r="3110" spans="1:5" x14ac:dyDescent="0.25">
      <c r="A3110" s="1">
        <v>42580</v>
      </c>
      <c r="B3110">
        <v>212428</v>
      </c>
      <c r="C3110">
        <v>514091</v>
      </c>
      <c r="D3110">
        <v>0</v>
      </c>
      <c r="E3110">
        <v>0</v>
      </c>
    </row>
    <row r="3111" spans="1:5" x14ac:dyDescent="0.25">
      <c r="A3111" s="1">
        <v>42583</v>
      </c>
      <c r="B3111">
        <v>242175</v>
      </c>
      <c r="C3111">
        <v>521502</v>
      </c>
      <c r="D3111">
        <v>0</v>
      </c>
      <c r="E3111">
        <v>0</v>
      </c>
    </row>
    <row r="3112" spans="1:5" x14ac:dyDescent="0.25">
      <c r="A3112" s="1">
        <v>42584</v>
      </c>
      <c r="B3112">
        <v>277263</v>
      </c>
      <c r="C3112">
        <v>517056</v>
      </c>
      <c r="D3112">
        <v>0</v>
      </c>
      <c r="E3112">
        <v>0</v>
      </c>
    </row>
    <row r="3113" spans="1:5" x14ac:dyDescent="0.25">
      <c r="A3113" s="1">
        <v>42585</v>
      </c>
      <c r="B3113">
        <v>195198</v>
      </c>
      <c r="C3113">
        <v>516473</v>
      </c>
      <c r="D3113">
        <v>0</v>
      </c>
      <c r="E3113">
        <v>0</v>
      </c>
    </row>
    <row r="3114" spans="1:5" x14ac:dyDescent="0.25">
      <c r="A3114" s="1">
        <v>42586</v>
      </c>
      <c r="B3114">
        <v>213580</v>
      </c>
      <c r="C3114">
        <v>525925</v>
      </c>
      <c r="D3114">
        <v>0</v>
      </c>
      <c r="E3114">
        <v>0</v>
      </c>
    </row>
    <row r="3115" spans="1:5" x14ac:dyDescent="0.25">
      <c r="A3115" s="1">
        <v>42587</v>
      </c>
      <c r="B3115">
        <v>214579</v>
      </c>
      <c r="C3115">
        <v>537201</v>
      </c>
      <c r="D3115">
        <v>0</v>
      </c>
      <c r="E3115">
        <v>0</v>
      </c>
    </row>
    <row r="3116" spans="1:5" x14ac:dyDescent="0.25">
      <c r="A3116" s="1">
        <v>42590</v>
      </c>
      <c r="B3116">
        <v>163994</v>
      </c>
      <c r="C3116">
        <v>541874</v>
      </c>
      <c r="D3116">
        <v>0</v>
      </c>
      <c r="E3116">
        <v>0</v>
      </c>
    </row>
    <row r="3117" spans="1:5" x14ac:dyDescent="0.25">
      <c r="A3117" s="1">
        <v>42591</v>
      </c>
      <c r="B3117">
        <v>288596</v>
      </c>
      <c r="C3117">
        <v>543192</v>
      </c>
      <c r="D3117">
        <v>0</v>
      </c>
      <c r="E3117">
        <v>0</v>
      </c>
    </row>
    <row r="3118" spans="1:5" x14ac:dyDescent="0.25">
      <c r="A3118" s="1">
        <v>42592</v>
      </c>
      <c r="B3118">
        <v>269333</v>
      </c>
      <c r="C3118">
        <v>538661</v>
      </c>
      <c r="D3118">
        <v>0</v>
      </c>
      <c r="E3118">
        <v>0</v>
      </c>
    </row>
    <row r="3119" spans="1:5" x14ac:dyDescent="0.25">
      <c r="A3119" s="1">
        <v>42593</v>
      </c>
      <c r="B3119">
        <v>248268</v>
      </c>
      <c r="C3119">
        <v>539811</v>
      </c>
      <c r="D3119">
        <v>0</v>
      </c>
      <c r="E3119">
        <v>0</v>
      </c>
    </row>
    <row r="3120" spans="1:5" x14ac:dyDescent="0.25">
      <c r="A3120" s="1">
        <v>42594</v>
      </c>
      <c r="B3120">
        <v>241810</v>
      </c>
      <c r="C3120">
        <v>548333</v>
      </c>
      <c r="D3120">
        <v>0</v>
      </c>
      <c r="E3120">
        <v>0</v>
      </c>
    </row>
    <row r="3121" spans="1:5" x14ac:dyDescent="0.25">
      <c r="A3121" s="1">
        <v>42597</v>
      </c>
      <c r="B3121">
        <v>223347</v>
      </c>
      <c r="C3121">
        <v>550527</v>
      </c>
      <c r="D3121">
        <v>0</v>
      </c>
      <c r="E3121">
        <v>0</v>
      </c>
    </row>
    <row r="3122" spans="1:5" x14ac:dyDescent="0.25">
      <c r="A3122" s="1">
        <v>42598</v>
      </c>
      <c r="B3122">
        <v>275101</v>
      </c>
      <c r="C3122">
        <v>542298</v>
      </c>
      <c r="D3122">
        <v>0</v>
      </c>
      <c r="E3122">
        <v>0</v>
      </c>
    </row>
    <row r="3123" spans="1:5" x14ac:dyDescent="0.25">
      <c r="A3123" s="1">
        <v>42599</v>
      </c>
      <c r="B3123">
        <v>228568</v>
      </c>
      <c r="C3123">
        <v>541733</v>
      </c>
      <c r="D3123">
        <v>0</v>
      </c>
      <c r="E3123">
        <v>0</v>
      </c>
    </row>
    <row r="3124" spans="1:5" x14ac:dyDescent="0.25">
      <c r="A3124" s="1">
        <v>42600</v>
      </c>
      <c r="B3124">
        <v>152762</v>
      </c>
      <c r="C3124">
        <v>501811</v>
      </c>
      <c r="D3124">
        <v>0</v>
      </c>
      <c r="E3124">
        <v>0</v>
      </c>
    </row>
    <row r="3125" spans="1:5" x14ac:dyDescent="0.25">
      <c r="A3125" s="1">
        <v>42601</v>
      </c>
      <c r="B3125">
        <v>142330</v>
      </c>
      <c r="C3125">
        <v>497798</v>
      </c>
      <c r="D3125">
        <v>0</v>
      </c>
      <c r="E3125">
        <v>0</v>
      </c>
    </row>
    <row r="3126" spans="1:5" x14ac:dyDescent="0.25">
      <c r="A3126" s="1">
        <v>42604</v>
      </c>
      <c r="B3126">
        <v>170111</v>
      </c>
      <c r="C3126">
        <v>541534</v>
      </c>
      <c r="D3126">
        <v>0</v>
      </c>
      <c r="E3126">
        <v>0</v>
      </c>
    </row>
    <row r="3127" spans="1:5" x14ac:dyDescent="0.25">
      <c r="A3127" s="1">
        <v>42605</v>
      </c>
      <c r="B3127">
        <v>143101</v>
      </c>
      <c r="C3127">
        <v>509265</v>
      </c>
      <c r="D3127">
        <v>0</v>
      </c>
      <c r="E3127">
        <v>0</v>
      </c>
    </row>
    <row r="3128" spans="1:5" x14ac:dyDescent="0.25">
      <c r="A3128" s="1">
        <v>42606</v>
      </c>
      <c r="B3128">
        <v>178574</v>
      </c>
      <c r="C3128">
        <v>515796</v>
      </c>
      <c r="D3128">
        <v>0</v>
      </c>
      <c r="E3128">
        <v>0</v>
      </c>
    </row>
    <row r="3129" spans="1:5" x14ac:dyDescent="0.25">
      <c r="A3129" s="1">
        <v>42607</v>
      </c>
      <c r="B3129">
        <v>172129</v>
      </c>
      <c r="C3129">
        <v>512893</v>
      </c>
      <c r="D3129">
        <v>0</v>
      </c>
      <c r="E3129">
        <v>0</v>
      </c>
    </row>
    <row r="3130" spans="1:5" x14ac:dyDescent="0.25">
      <c r="A3130" s="1">
        <v>42608</v>
      </c>
      <c r="B3130">
        <v>243675</v>
      </c>
      <c r="C3130">
        <v>506097</v>
      </c>
      <c r="D3130">
        <v>0</v>
      </c>
      <c r="E3130">
        <v>0</v>
      </c>
    </row>
    <row r="3131" spans="1:5" x14ac:dyDescent="0.25">
      <c r="A3131" s="1">
        <v>42611</v>
      </c>
      <c r="B3131">
        <v>152147</v>
      </c>
      <c r="C3131">
        <v>513732</v>
      </c>
      <c r="D3131">
        <v>0</v>
      </c>
      <c r="E3131">
        <v>0</v>
      </c>
    </row>
    <row r="3132" spans="1:5" x14ac:dyDescent="0.25">
      <c r="A3132" s="1">
        <v>42612</v>
      </c>
      <c r="B3132">
        <v>150338</v>
      </c>
      <c r="C3132">
        <v>512466</v>
      </c>
      <c r="D3132">
        <v>0</v>
      </c>
      <c r="E3132">
        <v>0</v>
      </c>
    </row>
    <row r="3133" spans="1:5" x14ac:dyDescent="0.25">
      <c r="A3133" s="1">
        <v>42613</v>
      </c>
      <c r="B3133">
        <v>179302</v>
      </c>
      <c r="C3133">
        <v>510544</v>
      </c>
      <c r="D3133">
        <v>0</v>
      </c>
      <c r="E3133">
        <v>0</v>
      </c>
    </row>
    <row r="3134" spans="1:5" x14ac:dyDescent="0.25">
      <c r="A3134" s="1">
        <v>42614</v>
      </c>
      <c r="B3134">
        <v>194967</v>
      </c>
      <c r="C3134">
        <v>517826</v>
      </c>
      <c r="D3134">
        <v>0</v>
      </c>
      <c r="E3134">
        <v>0</v>
      </c>
    </row>
    <row r="3135" spans="1:5" x14ac:dyDescent="0.25">
      <c r="A3135" s="1">
        <v>42615</v>
      </c>
      <c r="B3135">
        <v>209002</v>
      </c>
      <c r="C3135">
        <v>531116</v>
      </c>
      <c r="D3135">
        <v>59</v>
      </c>
      <c r="E3135">
        <v>59</v>
      </c>
    </row>
    <row r="3136" spans="1:5" x14ac:dyDescent="0.25">
      <c r="A3136" s="1">
        <v>42619</v>
      </c>
      <c r="B3136">
        <v>169324</v>
      </c>
      <c r="C3136">
        <v>548827</v>
      </c>
      <c r="D3136">
        <v>0</v>
      </c>
      <c r="E3136">
        <v>30</v>
      </c>
    </row>
    <row r="3137" spans="1:5" x14ac:dyDescent="0.25">
      <c r="A3137" s="1">
        <v>42620</v>
      </c>
      <c r="B3137">
        <v>162504</v>
      </c>
      <c r="C3137">
        <v>558542</v>
      </c>
      <c r="D3137">
        <v>1</v>
      </c>
      <c r="E3137">
        <v>30</v>
      </c>
    </row>
    <row r="3138" spans="1:5" x14ac:dyDescent="0.25">
      <c r="A3138" s="1">
        <v>42621</v>
      </c>
      <c r="B3138">
        <v>164975</v>
      </c>
      <c r="C3138">
        <v>561027</v>
      </c>
      <c r="D3138">
        <v>0</v>
      </c>
      <c r="E3138">
        <v>0</v>
      </c>
    </row>
    <row r="3139" spans="1:5" x14ac:dyDescent="0.25">
      <c r="A3139" s="1">
        <v>42622</v>
      </c>
      <c r="B3139">
        <v>523139</v>
      </c>
      <c r="C3139">
        <v>533732</v>
      </c>
      <c r="D3139">
        <v>0</v>
      </c>
      <c r="E3139">
        <v>0</v>
      </c>
    </row>
    <row r="3140" spans="1:5" x14ac:dyDescent="0.25">
      <c r="A3140" s="1">
        <v>42625</v>
      </c>
      <c r="B3140">
        <v>504883</v>
      </c>
      <c r="C3140">
        <v>511884</v>
      </c>
      <c r="D3140">
        <v>0</v>
      </c>
      <c r="E3140">
        <v>0</v>
      </c>
    </row>
    <row r="3141" spans="1:5" x14ac:dyDescent="0.25">
      <c r="A3141" s="1">
        <v>42626</v>
      </c>
      <c r="B3141">
        <v>658724</v>
      </c>
      <c r="C3141">
        <v>479146</v>
      </c>
      <c r="D3141">
        <v>0</v>
      </c>
      <c r="E3141">
        <v>0</v>
      </c>
    </row>
    <row r="3142" spans="1:5" x14ac:dyDescent="0.25">
      <c r="A3142" s="1">
        <v>42627</v>
      </c>
      <c r="B3142">
        <v>369315</v>
      </c>
      <c r="C3142">
        <v>457381</v>
      </c>
      <c r="D3142">
        <v>0</v>
      </c>
      <c r="E3142">
        <v>0</v>
      </c>
    </row>
    <row r="3143" spans="1:5" x14ac:dyDescent="0.25">
      <c r="A3143" s="1">
        <v>42628</v>
      </c>
      <c r="B3143">
        <v>332243</v>
      </c>
      <c r="C3143">
        <v>459123</v>
      </c>
      <c r="D3143">
        <v>0</v>
      </c>
      <c r="E3143">
        <v>0</v>
      </c>
    </row>
    <row r="3144" spans="1:5" x14ac:dyDescent="0.25">
      <c r="A3144" s="1">
        <v>42629</v>
      </c>
      <c r="B3144">
        <v>301407</v>
      </c>
      <c r="C3144">
        <v>453853</v>
      </c>
      <c r="D3144">
        <v>0</v>
      </c>
      <c r="E3144">
        <v>0</v>
      </c>
    </row>
    <row r="3145" spans="1:5" x14ac:dyDescent="0.25">
      <c r="A3145" s="1">
        <v>42632</v>
      </c>
      <c r="B3145">
        <v>315165</v>
      </c>
      <c r="C3145">
        <v>465694</v>
      </c>
      <c r="D3145">
        <v>0</v>
      </c>
      <c r="E3145">
        <v>0</v>
      </c>
    </row>
    <row r="3146" spans="1:5" x14ac:dyDescent="0.25">
      <c r="A3146" s="1">
        <v>42633</v>
      </c>
      <c r="B3146">
        <v>290967</v>
      </c>
      <c r="C3146">
        <v>472289</v>
      </c>
      <c r="D3146">
        <v>0</v>
      </c>
      <c r="E3146">
        <v>0</v>
      </c>
    </row>
    <row r="3147" spans="1:5" x14ac:dyDescent="0.25">
      <c r="A3147" s="1">
        <v>42634</v>
      </c>
      <c r="B3147">
        <v>340283</v>
      </c>
      <c r="C3147">
        <v>497225</v>
      </c>
      <c r="D3147">
        <v>0</v>
      </c>
      <c r="E3147">
        <v>0</v>
      </c>
    </row>
    <row r="3148" spans="1:5" x14ac:dyDescent="0.25">
      <c r="A3148" s="1">
        <v>42635</v>
      </c>
      <c r="B3148">
        <v>263402</v>
      </c>
      <c r="C3148">
        <v>480985</v>
      </c>
      <c r="D3148">
        <v>0</v>
      </c>
      <c r="E3148">
        <v>0</v>
      </c>
    </row>
    <row r="3149" spans="1:5" x14ac:dyDescent="0.25">
      <c r="A3149" s="1">
        <v>42636</v>
      </c>
      <c r="B3149">
        <v>228436</v>
      </c>
      <c r="C3149">
        <v>479063</v>
      </c>
      <c r="D3149">
        <v>0</v>
      </c>
      <c r="E3149">
        <v>0</v>
      </c>
    </row>
    <row r="3150" spans="1:5" x14ac:dyDescent="0.25">
      <c r="A3150" s="1">
        <v>42639</v>
      </c>
      <c r="B3150">
        <v>227119</v>
      </c>
      <c r="C3150">
        <v>475810</v>
      </c>
      <c r="D3150">
        <v>0</v>
      </c>
      <c r="E3150">
        <v>0</v>
      </c>
    </row>
    <row r="3151" spans="1:5" x14ac:dyDescent="0.25">
      <c r="A3151" s="1">
        <v>42640</v>
      </c>
      <c r="B3151">
        <v>243267</v>
      </c>
      <c r="C3151">
        <v>475038</v>
      </c>
      <c r="D3151">
        <v>0</v>
      </c>
      <c r="E3151">
        <v>0</v>
      </c>
    </row>
    <row r="3152" spans="1:5" x14ac:dyDescent="0.25">
      <c r="A3152" s="1">
        <v>42641</v>
      </c>
      <c r="B3152">
        <v>213885</v>
      </c>
      <c r="C3152">
        <v>482158</v>
      </c>
      <c r="D3152">
        <v>0</v>
      </c>
      <c r="E3152">
        <v>0</v>
      </c>
    </row>
    <row r="3153" spans="1:5" x14ac:dyDescent="0.25">
      <c r="A3153" s="1">
        <v>42642</v>
      </c>
      <c r="B3153">
        <v>375982</v>
      </c>
      <c r="C3153">
        <v>491864</v>
      </c>
      <c r="D3153">
        <v>0</v>
      </c>
      <c r="E3153">
        <v>0</v>
      </c>
    </row>
    <row r="3154" spans="1:5" x14ac:dyDescent="0.25">
      <c r="A3154" s="1">
        <v>42643</v>
      </c>
      <c r="B3154">
        <v>257318</v>
      </c>
      <c r="C3154">
        <v>486529</v>
      </c>
      <c r="D3154">
        <v>0</v>
      </c>
      <c r="E3154">
        <v>0</v>
      </c>
    </row>
    <row r="3155" spans="1:5" x14ac:dyDescent="0.25">
      <c r="A3155" s="1">
        <v>42646</v>
      </c>
      <c r="B3155">
        <v>185347</v>
      </c>
      <c r="C3155">
        <v>482946</v>
      </c>
      <c r="D3155">
        <v>0</v>
      </c>
      <c r="E3155">
        <v>0</v>
      </c>
    </row>
    <row r="3156" spans="1:5" x14ac:dyDescent="0.25">
      <c r="A3156" s="1">
        <v>42647</v>
      </c>
      <c r="B3156">
        <v>279385</v>
      </c>
      <c r="C3156">
        <v>484069</v>
      </c>
      <c r="D3156">
        <v>0</v>
      </c>
      <c r="E3156">
        <v>0</v>
      </c>
    </row>
    <row r="3157" spans="1:5" x14ac:dyDescent="0.25">
      <c r="A3157" s="1">
        <v>42648</v>
      </c>
      <c r="B3157">
        <v>182418</v>
      </c>
      <c r="C3157">
        <v>492854</v>
      </c>
      <c r="D3157">
        <v>0</v>
      </c>
      <c r="E3157">
        <v>0</v>
      </c>
    </row>
    <row r="3158" spans="1:5" x14ac:dyDescent="0.25">
      <c r="A3158" s="1">
        <v>42649</v>
      </c>
      <c r="B3158">
        <v>166221</v>
      </c>
      <c r="C3158">
        <v>500532</v>
      </c>
      <c r="D3158">
        <v>0</v>
      </c>
      <c r="E3158">
        <v>0</v>
      </c>
    </row>
    <row r="3159" spans="1:5" x14ac:dyDescent="0.25">
      <c r="A3159" s="1">
        <v>42650</v>
      </c>
      <c r="B3159">
        <v>246875</v>
      </c>
      <c r="C3159">
        <v>497363</v>
      </c>
      <c r="D3159">
        <v>0</v>
      </c>
      <c r="E3159">
        <v>0</v>
      </c>
    </row>
    <row r="3160" spans="1:5" x14ac:dyDescent="0.25">
      <c r="A3160" s="1">
        <v>42653</v>
      </c>
      <c r="B3160">
        <v>156300</v>
      </c>
      <c r="C3160">
        <v>503774</v>
      </c>
      <c r="D3160">
        <v>0</v>
      </c>
      <c r="E3160">
        <v>0</v>
      </c>
    </row>
    <row r="3161" spans="1:5" x14ac:dyDescent="0.25">
      <c r="A3161" s="1">
        <v>42654</v>
      </c>
      <c r="B3161">
        <v>369546</v>
      </c>
      <c r="C3161">
        <v>493146</v>
      </c>
      <c r="D3161">
        <v>0</v>
      </c>
      <c r="E3161">
        <v>0</v>
      </c>
    </row>
    <row r="3162" spans="1:5" x14ac:dyDescent="0.25">
      <c r="A3162" s="1">
        <v>42655</v>
      </c>
      <c r="B3162">
        <v>264704</v>
      </c>
      <c r="C3162">
        <v>507855</v>
      </c>
      <c r="D3162">
        <v>0</v>
      </c>
      <c r="E3162">
        <v>0</v>
      </c>
    </row>
    <row r="3163" spans="1:5" x14ac:dyDescent="0.25">
      <c r="A3163" s="1">
        <v>42656</v>
      </c>
      <c r="B3163">
        <v>409589</v>
      </c>
      <c r="C3163">
        <v>461950</v>
      </c>
      <c r="D3163">
        <v>0</v>
      </c>
      <c r="E3163">
        <v>0</v>
      </c>
    </row>
    <row r="3164" spans="1:5" x14ac:dyDescent="0.25">
      <c r="A3164" s="1">
        <v>42657</v>
      </c>
      <c r="B3164">
        <v>287638</v>
      </c>
      <c r="C3164">
        <v>461647</v>
      </c>
      <c r="D3164">
        <v>0</v>
      </c>
      <c r="E3164">
        <v>0</v>
      </c>
    </row>
    <row r="3165" spans="1:5" x14ac:dyDescent="0.25">
      <c r="A3165" s="1">
        <v>42660</v>
      </c>
      <c r="B3165">
        <v>241367</v>
      </c>
      <c r="C3165">
        <v>471726</v>
      </c>
      <c r="D3165">
        <v>0</v>
      </c>
      <c r="E3165">
        <v>0</v>
      </c>
    </row>
    <row r="3166" spans="1:5" x14ac:dyDescent="0.25">
      <c r="A3166" s="1">
        <v>42661</v>
      </c>
      <c r="B3166">
        <v>242503</v>
      </c>
      <c r="C3166">
        <v>474938</v>
      </c>
      <c r="D3166">
        <v>0</v>
      </c>
      <c r="E3166">
        <v>0</v>
      </c>
    </row>
    <row r="3167" spans="1:5" x14ac:dyDescent="0.25">
      <c r="A3167" s="1">
        <v>42662</v>
      </c>
      <c r="B3167">
        <v>201447</v>
      </c>
      <c r="C3167">
        <v>481000</v>
      </c>
      <c r="D3167">
        <v>0</v>
      </c>
      <c r="E3167">
        <v>0</v>
      </c>
    </row>
    <row r="3168" spans="1:5" x14ac:dyDescent="0.25">
      <c r="A3168" s="1">
        <v>42663</v>
      </c>
      <c r="B3168">
        <v>178162</v>
      </c>
      <c r="C3168">
        <v>441026</v>
      </c>
      <c r="D3168">
        <v>0</v>
      </c>
      <c r="E3168">
        <v>0</v>
      </c>
    </row>
    <row r="3169" spans="1:5" x14ac:dyDescent="0.25">
      <c r="A3169" s="1">
        <v>42664</v>
      </c>
      <c r="B3169">
        <v>180588</v>
      </c>
      <c r="C3169">
        <v>443291</v>
      </c>
      <c r="D3169">
        <v>0</v>
      </c>
      <c r="E3169">
        <v>0</v>
      </c>
    </row>
    <row r="3170" spans="1:5" x14ac:dyDescent="0.25">
      <c r="A3170" s="1">
        <v>42667</v>
      </c>
      <c r="B3170">
        <v>159340</v>
      </c>
      <c r="C3170">
        <v>444341</v>
      </c>
      <c r="D3170">
        <v>0</v>
      </c>
      <c r="E3170">
        <v>0</v>
      </c>
    </row>
    <row r="3171" spans="1:5" x14ac:dyDescent="0.25">
      <c r="A3171" s="1">
        <v>42668</v>
      </c>
      <c r="B3171">
        <v>179248</v>
      </c>
      <c r="C3171">
        <v>438418</v>
      </c>
      <c r="D3171">
        <v>0</v>
      </c>
      <c r="E3171">
        <v>0</v>
      </c>
    </row>
    <row r="3172" spans="1:5" x14ac:dyDescent="0.25">
      <c r="A3172" s="1">
        <v>42669</v>
      </c>
      <c r="B3172">
        <v>204205</v>
      </c>
      <c r="C3172">
        <v>440083</v>
      </c>
      <c r="D3172">
        <v>0</v>
      </c>
      <c r="E3172">
        <v>0</v>
      </c>
    </row>
    <row r="3173" spans="1:5" x14ac:dyDescent="0.25">
      <c r="A3173" s="1">
        <v>42670</v>
      </c>
      <c r="B3173">
        <v>221370</v>
      </c>
      <c r="C3173">
        <v>435142</v>
      </c>
      <c r="D3173">
        <v>0</v>
      </c>
      <c r="E3173">
        <v>0</v>
      </c>
    </row>
    <row r="3174" spans="1:5" x14ac:dyDescent="0.25">
      <c r="A3174" s="1">
        <v>42671</v>
      </c>
      <c r="B3174">
        <v>341509</v>
      </c>
      <c r="C3174">
        <v>431265</v>
      </c>
      <c r="D3174">
        <v>0</v>
      </c>
      <c r="E3174">
        <v>0</v>
      </c>
    </row>
    <row r="3175" spans="1:5" x14ac:dyDescent="0.25">
      <c r="A3175" s="1">
        <v>42674</v>
      </c>
      <c r="B3175">
        <v>212056</v>
      </c>
      <c r="C3175">
        <v>432632</v>
      </c>
      <c r="D3175">
        <v>0</v>
      </c>
      <c r="E3175">
        <v>0</v>
      </c>
    </row>
    <row r="3176" spans="1:5" x14ac:dyDescent="0.25">
      <c r="A3176" s="1">
        <v>42675</v>
      </c>
      <c r="B3176">
        <v>328830</v>
      </c>
      <c r="C3176">
        <v>430340</v>
      </c>
      <c r="D3176">
        <v>0</v>
      </c>
      <c r="E3176">
        <v>0</v>
      </c>
    </row>
    <row r="3177" spans="1:5" x14ac:dyDescent="0.25">
      <c r="A3177" s="1">
        <v>42676</v>
      </c>
      <c r="B3177">
        <v>286912</v>
      </c>
      <c r="C3177">
        <v>425461</v>
      </c>
      <c r="D3177">
        <v>0</v>
      </c>
      <c r="E3177">
        <v>0</v>
      </c>
    </row>
    <row r="3178" spans="1:5" x14ac:dyDescent="0.25">
      <c r="A3178" s="1">
        <v>42677</v>
      </c>
      <c r="B3178">
        <v>319443</v>
      </c>
      <c r="C3178">
        <v>435174</v>
      </c>
      <c r="D3178">
        <v>0</v>
      </c>
      <c r="E3178">
        <v>0</v>
      </c>
    </row>
    <row r="3179" spans="1:5" x14ac:dyDescent="0.25">
      <c r="A3179" s="1">
        <v>42678</v>
      </c>
      <c r="B3179">
        <v>354525</v>
      </c>
      <c r="C3179">
        <v>424968</v>
      </c>
      <c r="D3179">
        <v>0</v>
      </c>
      <c r="E3179">
        <v>0</v>
      </c>
    </row>
    <row r="3180" spans="1:5" x14ac:dyDescent="0.25">
      <c r="A3180" s="1">
        <v>42681</v>
      </c>
      <c r="B3180">
        <v>337152</v>
      </c>
      <c r="C3180">
        <v>421100</v>
      </c>
      <c r="D3180">
        <v>0</v>
      </c>
      <c r="E3180">
        <v>0</v>
      </c>
    </row>
    <row r="3181" spans="1:5" x14ac:dyDescent="0.25">
      <c r="A3181" s="1">
        <v>42682</v>
      </c>
      <c r="B3181">
        <v>331070</v>
      </c>
      <c r="C3181">
        <v>413088</v>
      </c>
      <c r="D3181">
        <v>0</v>
      </c>
      <c r="E3181">
        <v>0</v>
      </c>
    </row>
    <row r="3182" spans="1:5" x14ac:dyDescent="0.25">
      <c r="A3182" s="1">
        <v>42683</v>
      </c>
      <c r="B3182">
        <v>644892</v>
      </c>
      <c r="C3182">
        <v>410137</v>
      </c>
      <c r="D3182">
        <v>0</v>
      </c>
      <c r="E3182">
        <v>0</v>
      </c>
    </row>
    <row r="3183" spans="1:5" x14ac:dyDescent="0.25">
      <c r="A3183" s="1">
        <v>42684</v>
      </c>
      <c r="B3183">
        <v>505010</v>
      </c>
      <c r="C3183">
        <v>419869</v>
      </c>
      <c r="D3183">
        <v>0</v>
      </c>
      <c r="E3183">
        <v>0</v>
      </c>
    </row>
    <row r="3184" spans="1:5" x14ac:dyDescent="0.25">
      <c r="A3184" s="1">
        <v>42685</v>
      </c>
      <c r="B3184">
        <v>311119</v>
      </c>
      <c r="C3184">
        <v>416326</v>
      </c>
      <c r="D3184">
        <v>0</v>
      </c>
      <c r="E3184">
        <v>0</v>
      </c>
    </row>
    <row r="3185" spans="1:5" x14ac:dyDescent="0.25">
      <c r="A3185" s="1">
        <v>42688</v>
      </c>
      <c r="B3185">
        <v>280440</v>
      </c>
      <c r="C3185">
        <v>416229</v>
      </c>
      <c r="D3185">
        <v>0</v>
      </c>
      <c r="E3185">
        <v>0</v>
      </c>
    </row>
    <row r="3186" spans="1:5" x14ac:dyDescent="0.25">
      <c r="A3186" s="1">
        <v>42689</v>
      </c>
      <c r="B3186">
        <v>323553</v>
      </c>
      <c r="C3186">
        <v>451890</v>
      </c>
      <c r="D3186">
        <v>0</v>
      </c>
      <c r="E3186">
        <v>0</v>
      </c>
    </row>
    <row r="3187" spans="1:5" x14ac:dyDescent="0.25">
      <c r="A3187" s="1">
        <v>42690</v>
      </c>
      <c r="B3187">
        <v>232815</v>
      </c>
      <c r="C3187">
        <v>440784</v>
      </c>
      <c r="D3187">
        <v>0</v>
      </c>
      <c r="E3187">
        <v>0</v>
      </c>
    </row>
    <row r="3188" spans="1:5" x14ac:dyDescent="0.25">
      <c r="A3188" s="1">
        <v>42691</v>
      </c>
      <c r="B3188">
        <v>201498</v>
      </c>
      <c r="C3188">
        <v>385715</v>
      </c>
      <c r="D3188">
        <v>0</v>
      </c>
      <c r="E3188">
        <v>0</v>
      </c>
    </row>
    <row r="3189" spans="1:5" x14ac:dyDescent="0.25">
      <c r="A3189" s="1">
        <v>42692</v>
      </c>
      <c r="B3189">
        <v>191834</v>
      </c>
      <c r="C3189">
        <v>389339</v>
      </c>
      <c r="D3189">
        <v>0</v>
      </c>
      <c r="E3189">
        <v>0</v>
      </c>
    </row>
    <row r="3190" spans="1:5" x14ac:dyDescent="0.25">
      <c r="A3190" s="1">
        <v>42695</v>
      </c>
      <c r="B3190">
        <v>155042</v>
      </c>
      <c r="C3190">
        <v>391004</v>
      </c>
      <c r="D3190">
        <v>0</v>
      </c>
      <c r="E3190">
        <v>0</v>
      </c>
    </row>
    <row r="3191" spans="1:5" x14ac:dyDescent="0.25">
      <c r="A3191" s="1">
        <v>42696</v>
      </c>
      <c r="B3191">
        <v>177585</v>
      </c>
      <c r="C3191">
        <v>391032</v>
      </c>
      <c r="D3191">
        <v>0</v>
      </c>
      <c r="E3191">
        <v>0</v>
      </c>
    </row>
    <row r="3192" spans="1:5" x14ac:dyDescent="0.25">
      <c r="A3192" s="1">
        <v>42697</v>
      </c>
      <c r="B3192">
        <v>136297</v>
      </c>
      <c r="C3192">
        <v>400082</v>
      </c>
      <c r="D3192">
        <v>0</v>
      </c>
      <c r="E3192">
        <v>0</v>
      </c>
    </row>
    <row r="3193" spans="1:5" x14ac:dyDescent="0.25">
      <c r="A3193" s="1">
        <v>42699</v>
      </c>
      <c r="B3193">
        <v>86615</v>
      </c>
      <c r="C3193">
        <v>401948</v>
      </c>
      <c r="D3193">
        <v>0</v>
      </c>
      <c r="E3193">
        <v>0</v>
      </c>
    </row>
    <row r="3194" spans="1:5" x14ac:dyDescent="0.25">
      <c r="A3194" s="1">
        <v>42702</v>
      </c>
      <c r="B3194">
        <v>163547</v>
      </c>
      <c r="C3194">
        <v>406269</v>
      </c>
      <c r="D3194">
        <v>0</v>
      </c>
      <c r="E3194">
        <v>0</v>
      </c>
    </row>
    <row r="3195" spans="1:5" x14ac:dyDescent="0.25">
      <c r="A3195" s="1">
        <v>42703</v>
      </c>
      <c r="B3195">
        <v>125047</v>
      </c>
      <c r="C3195">
        <v>409603</v>
      </c>
      <c r="D3195">
        <v>0</v>
      </c>
      <c r="E3195">
        <v>0</v>
      </c>
    </row>
    <row r="3196" spans="1:5" x14ac:dyDescent="0.25">
      <c r="A3196" s="1">
        <v>42704</v>
      </c>
      <c r="B3196">
        <v>187024</v>
      </c>
      <c r="C3196">
        <v>414550</v>
      </c>
      <c r="D3196">
        <v>0</v>
      </c>
      <c r="E3196">
        <v>0</v>
      </c>
    </row>
    <row r="3197" spans="1:5" x14ac:dyDescent="0.25">
      <c r="A3197" s="1">
        <v>42705</v>
      </c>
      <c r="B3197">
        <v>236965</v>
      </c>
      <c r="C3197">
        <v>405289</v>
      </c>
      <c r="D3197">
        <v>0</v>
      </c>
      <c r="E3197">
        <v>0</v>
      </c>
    </row>
    <row r="3198" spans="1:5" x14ac:dyDescent="0.25">
      <c r="A3198" s="1">
        <v>42706</v>
      </c>
      <c r="B3198">
        <v>188172</v>
      </c>
      <c r="C3198">
        <v>402839</v>
      </c>
      <c r="D3198">
        <v>0</v>
      </c>
      <c r="E3198">
        <v>0</v>
      </c>
    </row>
    <row r="3199" spans="1:5" x14ac:dyDescent="0.25">
      <c r="A3199" s="1">
        <v>42709</v>
      </c>
      <c r="B3199">
        <v>256084</v>
      </c>
      <c r="C3199">
        <v>416981</v>
      </c>
      <c r="D3199">
        <v>0</v>
      </c>
      <c r="E3199">
        <v>0</v>
      </c>
    </row>
    <row r="3200" spans="1:5" x14ac:dyDescent="0.25">
      <c r="A3200" s="1">
        <v>42710</v>
      </c>
      <c r="B3200">
        <v>194868</v>
      </c>
      <c r="C3200">
        <v>432475</v>
      </c>
      <c r="D3200">
        <v>0</v>
      </c>
      <c r="E3200">
        <v>0</v>
      </c>
    </row>
    <row r="3201" spans="1:5" x14ac:dyDescent="0.25">
      <c r="A3201" s="1">
        <v>42711</v>
      </c>
      <c r="B3201">
        <v>227323</v>
      </c>
      <c r="C3201">
        <v>438985</v>
      </c>
      <c r="D3201">
        <v>0</v>
      </c>
      <c r="E3201">
        <v>0</v>
      </c>
    </row>
    <row r="3202" spans="1:5" x14ac:dyDescent="0.25">
      <c r="A3202" s="1">
        <v>42712</v>
      </c>
      <c r="B3202">
        <v>260852</v>
      </c>
      <c r="C3202">
        <v>433867</v>
      </c>
      <c r="D3202">
        <v>0</v>
      </c>
      <c r="E3202">
        <v>0</v>
      </c>
    </row>
    <row r="3203" spans="1:5" x14ac:dyDescent="0.25">
      <c r="A3203" s="1">
        <v>42713</v>
      </c>
      <c r="B3203">
        <v>185375</v>
      </c>
      <c r="C3203">
        <v>442537</v>
      </c>
      <c r="D3203">
        <v>0</v>
      </c>
      <c r="E3203">
        <v>0</v>
      </c>
    </row>
    <row r="3204" spans="1:5" x14ac:dyDescent="0.25">
      <c r="A3204" s="1">
        <v>42716</v>
      </c>
      <c r="B3204">
        <v>179616</v>
      </c>
      <c r="C3204">
        <v>444540</v>
      </c>
      <c r="D3204">
        <v>0</v>
      </c>
      <c r="E3204">
        <v>0</v>
      </c>
    </row>
    <row r="3205" spans="1:5" x14ac:dyDescent="0.25">
      <c r="A3205" s="1">
        <v>42717</v>
      </c>
      <c r="B3205">
        <v>245328</v>
      </c>
      <c r="C3205">
        <v>446720</v>
      </c>
      <c r="D3205">
        <v>0</v>
      </c>
      <c r="E3205">
        <v>0</v>
      </c>
    </row>
    <row r="3206" spans="1:5" x14ac:dyDescent="0.25">
      <c r="A3206" s="1">
        <v>42718</v>
      </c>
      <c r="B3206">
        <v>320141</v>
      </c>
      <c r="C3206">
        <v>449507</v>
      </c>
      <c r="D3206">
        <v>0</v>
      </c>
      <c r="E3206">
        <v>0</v>
      </c>
    </row>
    <row r="3207" spans="1:5" x14ac:dyDescent="0.25">
      <c r="A3207" s="1">
        <v>42719</v>
      </c>
      <c r="B3207">
        <v>248659</v>
      </c>
      <c r="C3207">
        <v>450098</v>
      </c>
      <c r="D3207">
        <v>0</v>
      </c>
      <c r="E3207">
        <v>0</v>
      </c>
    </row>
    <row r="3208" spans="1:5" x14ac:dyDescent="0.25">
      <c r="A3208" s="1">
        <v>42720</v>
      </c>
      <c r="B3208">
        <v>267462</v>
      </c>
      <c r="C3208">
        <v>451204</v>
      </c>
      <c r="D3208">
        <v>0</v>
      </c>
      <c r="E3208">
        <v>0</v>
      </c>
    </row>
    <row r="3209" spans="1:5" x14ac:dyDescent="0.25">
      <c r="A3209" s="1">
        <v>42723</v>
      </c>
      <c r="B3209">
        <v>234572</v>
      </c>
      <c r="C3209">
        <v>464300</v>
      </c>
      <c r="D3209">
        <v>0</v>
      </c>
      <c r="E3209">
        <v>0</v>
      </c>
    </row>
    <row r="3210" spans="1:5" x14ac:dyDescent="0.25">
      <c r="A3210" s="1">
        <v>42724</v>
      </c>
      <c r="B3210">
        <v>263112</v>
      </c>
      <c r="C3210">
        <v>463211</v>
      </c>
      <c r="D3210">
        <v>0</v>
      </c>
      <c r="E3210">
        <v>0</v>
      </c>
    </row>
    <row r="3211" spans="1:5" x14ac:dyDescent="0.25">
      <c r="A3211" s="1">
        <v>42725</v>
      </c>
      <c r="B3211">
        <v>162045</v>
      </c>
      <c r="C3211">
        <v>456790</v>
      </c>
      <c r="D3211">
        <v>0</v>
      </c>
      <c r="E3211">
        <v>0</v>
      </c>
    </row>
    <row r="3212" spans="1:5" x14ac:dyDescent="0.25">
      <c r="A3212" s="1">
        <v>42726</v>
      </c>
      <c r="B3212">
        <v>154166</v>
      </c>
      <c r="C3212">
        <v>406992</v>
      </c>
      <c r="D3212">
        <v>0</v>
      </c>
      <c r="E3212">
        <v>0</v>
      </c>
    </row>
    <row r="3213" spans="1:5" x14ac:dyDescent="0.25">
      <c r="A3213" s="1">
        <v>42727</v>
      </c>
      <c r="B3213">
        <v>109408</v>
      </c>
      <c r="C3213">
        <v>403410</v>
      </c>
      <c r="D3213">
        <v>0</v>
      </c>
      <c r="E3213">
        <v>0</v>
      </c>
    </row>
    <row r="3214" spans="1:5" x14ac:dyDescent="0.25">
      <c r="A3214" s="1">
        <v>42731</v>
      </c>
      <c r="B3214">
        <v>96418</v>
      </c>
      <c r="C3214">
        <v>412313</v>
      </c>
      <c r="D3214">
        <v>0</v>
      </c>
      <c r="E3214">
        <v>0</v>
      </c>
    </row>
    <row r="3215" spans="1:5" x14ac:dyDescent="0.25">
      <c r="A3215" s="1">
        <v>42732</v>
      </c>
      <c r="B3215">
        <v>160032</v>
      </c>
      <c r="C3215">
        <v>403602</v>
      </c>
      <c r="D3215">
        <v>0</v>
      </c>
      <c r="E3215">
        <v>0</v>
      </c>
    </row>
    <row r="3216" spans="1:5" x14ac:dyDescent="0.25">
      <c r="A3216" s="1">
        <v>42733</v>
      </c>
      <c r="B3216">
        <v>127934</v>
      </c>
      <c r="C3216">
        <v>399908</v>
      </c>
      <c r="D3216">
        <v>0</v>
      </c>
      <c r="E3216">
        <v>0</v>
      </c>
    </row>
    <row r="3217" spans="1:5" x14ac:dyDescent="0.25">
      <c r="A3217" s="1">
        <v>42734</v>
      </c>
      <c r="B3217">
        <v>153495</v>
      </c>
      <c r="C3217">
        <v>396680</v>
      </c>
      <c r="D3217">
        <v>0</v>
      </c>
      <c r="E3217">
        <v>0</v>
      </c>
    </row>
    <row r="3218" spans="1:5" x14ac:dyDescent="0.25">
      <c r="A3218" s="1">
        <v>42738</v>
      </c>
      <c r="B3218">
        <v>227378</v>
      </c>
      <c r="C3218">
        <v>412069</v>
      </c>
      <c r="D3218">
        <v>0</v>
      </c>
      <c r="E3218">
        <v>0</v>
      </c>
    </row>
    <row r="3219" spans="1:5" x14ac:dyDescent="0.25">
      <c r="A3219" s="1">
        <v>42739</v>
      </c>
      <c r="B3219">
        <v>218010</v>
      </c>
      <c r="C3219">
        <v>435515</v>
      </c>
      <c r="D3219">
        <v>0</v>
      </c>
      <c r="E3219">
        <v>0</v>
      </c>
    </row>
    <row r="3220" spans="1:5" x14ac:dyDescent="0.25">
      <c r="A3220" s="1">
        <v>42740</v>
      </c>
      <c r="B3220">
        <v>167765</v>
      </c>
      <c r="C3220">
        <v>441930</v>
      </c>
      <c r="D3220">
        <v>0</v>
      </c>
      <c r="E3220">
        <v>0</v>
      </c>
    </row>
    <row r="3221" spans="1:5" x14ac:dyDescent="0.25">
      <c r="A3221" s="1">
        <v>42741</v>
      </c>
      <c r="B3221">
        <v>214566</v>
      </c>
      <c r="C3221">
        <v>456407</v>
      </c>
      <c r="D3221">
        <v>0</v>
      </c>
      <c r="E3221">
        <v>0</v>
      </c>
    </row>
    <row r="3222" spans="1:5" x14ac:dyDescent="0.25">
      <c r="A3222" s="1">
        <v>42744</v>
      </c>
      <c r="B3222">
        <v>213514</v>
      </c>
      <c r="C3222">
        <v>470053</v>
      </c>
      <c r="D3222">
        <v>0</v>
      </c>
      <c r="E3222">
        <v>0</v>
      </c>
    </row>
    <row r="3223" spans="1:5" x14ac:dyDescent="0.25">
      <c r="A3223" s="1">
        <v>42745</v>
      </c>
      <c r="B3223">
        <v>228576</v>
      </c>
      <c r="C3223">
        <v>480207</v>
      </c>
      <c r="D3223">
        <v>0</v>
      </c>
      <c r="E3223">
        <v>0</v>
      </c>
    </row>
    <row r="3224" spans="1:5" x14ac:dyDescent="0.25">
      <c r="A3224" s="1">
        <v>42746</v>
      </c>
      <c r="B3224">
        <v>275087</v>
      </c>
      <c r="C3224">
        <v>487004</v>
      </c>
      <c r="D3224">
        <v>0</v>
      </c>
      <c r="E3224">
        <v>0</v>
      </c>
    </row>
    <row r="3225" spans="1:5" x14ac:dyDescent="0.25">
      <c r="A3225" s="1">
        <v>42747</v>
      </c>
      <c r="B3225">
        <v>322648</v>
      </c>
      <c r="C3225">
        <v>498866</v>
      </c>
      <c r="D3225">
        <v>0</v>
      </c>
      <c r="E3225">
        <v>0</v>
      </c>
    </row>
    <row r="3226" spans="1:5" x14ac:dyDescent="0.25">
      <c r="A3226" s="1">
        <v>42748</v>
      </c>
      <c r="B3226">
        <v>284991</v>
      </c>
      <c r="C3226">
        <v>513764</v>
      </c>
      <c r="D3226">
        <v>0</v>
      </c>
      <c r="E3226">
        <v>0</v>
      </c>
    </row>
    <row r="3227" spans="1:5" x14ac:dyDescent="0.25">
      <c r="A3227" s="1">
        <v>42752</v>
      </c>
      <c r="B3227">
        <v>369416</v>
      </c>
      <c r="C3227">
        <v>538014</v>
      </c>
      <c r="D3227">
        <v>0</v>
      </c>
      <c r="E3227">
        <v>0</v>
      </c>
    </row>
    <row r="3228" spans="1:5" x14ac:dyDescent="0.25">
      <c r="A3228" s="1">
        <v>42753</v>
      </c>
      <c r="B3228">
        <v>267776</v>
      </c>
      <c r="C3228">
        <v>513059</v>
      </c>
      <c r="D3228">
        <v>0</v>
      </c>
      <c r="E3228">
        <v>0</v>
      </c>
    </row>
    <row r="3229" spans="1:5" x14ac:dyDescent="0.25">
      <c r="A3229" s="1">
        <v>42754</v>
      </c>
      <c r="B3229">
        <v>199619</v>
      </c>
      <c r="C3229">
        <v>459716</v>
      </c>
      <c r="D3229">
        <v>0</v>
      </c>
      <c r="E3229">
        <v>0</v>
      </c>
    </row>
    <row r="3230" spans="1:5" x14ac:dyDescent="0.25">
      <c r="A3230" s="1">
        <v>42755</v>
      </c>
      <c r="B3230">
        <v>238789</v>
      </c>
      <c r="C3230">
        <v>469800</v>
      </c>
      <c r="D3230">
        <v>0</v>
      </c>
      <c r="E3230">
        <v>0</v>
      </c>
    </row>
    <row r="3231" spans="1:5" x14ac:dyDescent="0.25">
      <c r="A3231" s="1">
        <v>42758</v>
      </c>
      <c r="B3231">
        <v>186529</v>
      </c>
      <c r="C3231">
        <v>464571</v>
      </c>
      <c r="D3231">
        <v>0</v>
      </c>
      <c r="E3231">
        <v>0</v>
      </c>
    </row>
    <row r="3232" spans="1:5" x14ac:dyDescent="0.25">
      <c r="A3232" s="1">
        <v>42759</v>
      </c>
      <c r="B3232">
        <v>235607</v>
      </c>
      <c r="C3232">
        <v>478658</v>
      </c>
      <c r="D3232">
        <v>0</v>
      </c>
      <c r="E3232">
        <v>0</v>
      </c>
    </row>
    <row r="3233" spans="1:5" x14ac:dyDescent="0.25">
      <c r="A3233" s="1">
        <v>42760</v>
      </c>
      <c r="B3233">
        <v>182878</v>
      </c>
      <c r="C3233">
        <v>477722</v>
      </c>
      <c r="D3233">
        <v>0</v>
      </c>
      <c r="E3233">
        <v>0</v>
      </c>
    </row>
    <row r="3234" spans="1:5" x14ac:dyDescent="0.25">
      <c r="A3234" s="1">
        <v>42761</v>
      </c>
      <c r="B3234">
        <v>168532</v>
      </c>
      <c r="C3234">
        <v>480221</v>
      </c>
      <c r="D3234">
        <v>0</v>
      </c>
      <c r="E3234">
        <v>0</v>
      </c>
    </row>
    <row r="3235" spans="1:5" x14ac:dyDescent="0.25">
      <c r="A3235" s="1">
        <v>42762</v>
      </c>
      <c r="B3235">
        <v>166253</v>
      </c>
      <c r="C3235">
        <v>492832</v>
      </c>
      <c r="D3235">
        <v>0</v>
      </c>
      <c r="E3235">
        <v>0</v>
      </c>
    </row>
    <row r="3236" spans="1:5" x14ac:dyDescent="0.25">
      <c r="A3236" s="1">
        <v>42765</v>
      </c>
      <c r="B3236">
        <v>278894</v>
      </c>
      <c r="C3236">
        <v>483306</v>
      </c>
      <c r="D3236">
        <v>0</v>
      </c>
      <c r="E3236">
        <v>0</v>
      </c>
    </row>
    <row r="3237" spans="1:5" x14ac:dyDescent="0.25">
      <c r="A3237" s="1">
        <v>42766</v>
      </c>
      <c r="B3237">
        <v>227123</v>
      </c>
      <c r="C3237">
        <v>481761</v>
      </c>
      <c r="D3237">
        <v>0</v>
      </c>
      <c r="E3237">
        <v>0</v>
      </c>
    </row>
    <row r="3238" spans="1:5" x14ac:dyDescent="0.25">
      <c r="A3238" s="1">
        <v>42767</v>
      </c>
      <c r="B3238">
        <v>258398</v>
      </c>
      <c r="C3238">
        <v>498590</v>
      </c>
      <c r="D3238">
        <v>0</v>
      </c>
      <c r="E3238">
        <v>0</v>
      </c>
    </row>
    <row r="3239" spans="1:5" x14ac:dyDescent="0.25">
      <c r="A3239" s="1">
        <v>42768</v>
      </c>
      <c r="B3239">
        <v>209653</v>
      </c>
      <c r="C3239">
        <v>505801</v>
      </c>
      <c r="D3239">
        <v>0</v>
      </c>
      <c r="E3239">
        <v>0</v>
      </c>
    </row>
    <row r="3240" spans="1:5" x14ac:dyDescent="0.25">
      <c r="A3240" s="1">
        <v>42769</v>
      </c>
      <c r="B3240">
        <v>208706</v>
      </c>
      <c r="C3240">
        <v>518413</v>
      </c>
      <c r="D3240">
        <v>0</v>
      </c>
      <c r="E3240">
        <v>0</v>
      </c>
    </row>
    <row r="3241" spans="1:5" x14ac:dyDescent="0.25">
      <c r="A3241" s="1">
        <v>42772</v>
      </c>
      <c r="B3241">
        <v>195847</v>
      </c>
      <c r="C3241">
        <v>526071</v>
      </c>
      <c r="D3241">
        <v>0</v>
      </c>
      <c r="E3241">
        <v>0</v>
      </c>
    </row>
    <row r="3242" spans="1:5" x14ac:dyDescent="0.25">
      <c r="A3242" s="1">
        <v>42773</v>
      </c>
      <c r="B3242">
        <v>220971</v>
      </c>
      <c r="C3242">
        <v>536268</v>
      </c>
      <c r="D3242">
        <v>0</v>
      </c>
      <c r="E3242">
        <v>0</v>
      </c>
    </row>
    <row r="3243" spans="1:5" x14ac:dyDescent="0.25">
      <c r="A3243" s="1">
        <v>42774</v>
      </c>
      <c r="B3243">
        <v>279325</v>
      </c>
      <c r="C3243">
        <v>558047</v>
      </c>
      <c r="D3243">
        <v>0</v>
      </c>
      <c r="E3243">
        <v>0</v>
      </c>
    </row>
    <row r="3244" spans="1:5" x14ac:dyDescent="0.25">
      <c r="A3244" s="1">
        <v>42775</v>
      </c>
      <c r="B3244">
        <v>277177</v>
      </c>
      <c r="C3244">
        <v>573716</v>
      </c>
      <c r="D3244">
        <v>0</v>
      </c>
      <c r="E3244">
        <v>0</v>
      </c>
    </row>
    <row r="3245" spans="1:5" x14ac:dyDescent="0.25">
      <c r="A3245" s="1">
        <v>42776</v>
      </c>
      <c r="B3245">
        <v>245317</v>
      </c>
      <c r="C3245">
        <v>605401</v>
      </c>
      <c r="D3245">
        <v>0</v>
      </c>
      <c r="E3245">
        <v>0</v>
      </c>
    </row>
    <row r="3246" spans="1:5" x14ac:dyDescent="0.25">
      <c r="A3246" s="1">
        <v>42779</v>
      </c>
      <c r="B3246">
        <v>266680</v>
      </c>
      <c r="C3246">
        <v>613004</v>
      </c>
      <c r="D3246">
        <v>0</v>
      </c>
      <c r="E3246">
        <v>0</v>
      </c>
    </row>
    <row r="3247" spans="1:5" x14ac:dyDescent="0.25">
      <c r="A3247" s="1">
        <v>42780</v>
      </c>
      <c r="B3247">
        <v>377978</v>
      </c>
      <c r="C3247">
        <v>642591</v>
      </c>
      <c r="D3247">
        <v>0</v>
      </c>
      <c r="E3247">
        <v>0</v>
      </c>
    </row>
    <row r="3248" spans="1:5" x14ac:dyDescent="0.25">
      <c r="A3248" s="1">
        <v>42781</v>
      </c>
      <c r="B3248">
        <v>412143</v>
      </c>
      <c r="C3248">
        <v>631702</v>
      </c>
      <c r="D3248">
        <v>0</v>
      </c>
      <c r="E3248">
        <v>0</v>
      </c>
    </row>
    <row r="3249" spans="1:5" x14ac:dyDescent="0.25">
      <c r="A3249" s="1">
        <v>42782</v>
      </c>
      <c r="B3249">
        <v>340811</v>
      </c>
      <c r="C3249">
        <v>551073</v>
      </c>
      <c r="D3249">
        <v>0</v>
      </c>
      <c r="E3249">
        <v>0</v>
      </c>
    </row>
    <row r="3250" spans="1:5" x14ac:dyDescent="0.25">
      <c r="A3250" s="1">
        <v>42783</v>
      </c>
      <c r="B3250">
        <v>239728</v>
      </c>
      <c r="C3250">
        <v>552341</v>
      </c>
      <c r="D3250">
        <v>0</v>
      </c>
      <c r="E3250">
        <v>0</v>
      </c>
    </row>
    <row r="3251" spans="1:5" x14ac:dyDescent="0.25">
      <c r="A3251" s="1">
        <v>42787</v>
      </c>
      <c r="B3251">
        <v>214344</v>
      </c>
      <c r="C3251">
        <v>552740</v>
      </c>
      <c r="D3251">
        <v>0</v>
      </c>
      <c r="E3251">
        <v>0</v>
      </c>
    </row>
    <row r="3252" spans="1:5" x14ac:dyDescent="0.25">
      <c r="A3252" s="1">
        <v>42788</v>
      </c>
      <c r="B3252">
        <v>220086</v>
      </c>
      <c r="C3252">
        <v>558696</v>
      </c>
      <c r="D3252">
        <v>0</v>
      </c>
      <c r="E3252">
        <v>0</v>
      </c>
    </row>
    <row r="3253" spans="1:5" x14ac:dyDescent="0.25">
      <c r="A3253" s="1">
        <v>42789</v>
      </c>
      <c r="B3253">
        <v>275933</v>
      </c>
      <c r="C3253">
        <v>569600</v>
      </c>
      <c r="D3253">
        <v>0</v>
      </c>
      <c r="E3253">
        <v>0</v>
      </c>
    </row>
    <row r="3254" spans="1:5" x14ac:dyDescent="0.25">
      <c r="A3254" s="1">
        <v>42790</v>
      </c>
      <c r="B3254">
        <v>315403</v>
      </c>
      <c r="C3254">
        <v>583821</v>
      </c>
      <c r="D3254">
        <v>0</v>
      </c>
      <c r="E3254">
        <v>0</v>
      </c>
    </row>
    <row r="3255" spans="1:5" x14ac:dyDescent="0.25">
      <c r="A3255" s="1">
        <v>42793</v>
      </c>
      <c r="B3255">
        <v>182934</v>
      </c>
      <c r="C3255">
        <v>592253</v>
      </c>
      <c r="D3255">
        <v>0</v>
      </c>
      <c r="E3255">
        <v>0</v>
      </c>
    </row>
    <row r="3256" spans="1:5" x14ac:dyDescent="0.25">
      <c r="A3256" s="1">
        <v>42794</v>
      </c>
      <c r="B3256">
        <v>238286</v>
      </c>
      <c r="C3256">
        <v>586674</v>
      </c>
      <c r="D3256">
        <v>0</v>
      </c>
      <c r="E3256">
        <v>0</v>
      </c>
    </row>
    <row r="3257" spans="1:5" x14ac:dyDescent="0.25">
      <c r="A3257" s="1">
        <v>42795</v>
      </c>
      <c r="B3257">
        <v>254818</v>
      </c>
      <c r="C3257">
        <v>589852</v>
      </c>
      <c r="D3257">
        <v>0</v>
      </c>
      <c r="E3257">
        <v>0</v>
      </c>
    </row>
    <row r="3258" spans="1:5" x14ac:dyDescent="0.25">
      <c r="A3258" s="1">
        <v>42796</v>
      </c>
      <c r="B3258">
        <v>238129</v>
      </c>
      <c r="C3258">
        <v>589608</v>
      </c>
      <c r="D3258">
        <v>0</v>
      </c>
      <c r="E3258">
        <v>0</v>
      </c>
    </row>
    <row r="3259" spans="1:5" x14ac:dyDescent="0.25">
      <c r="A3259" s="1">
        <v>42797</v>
      </c>
      <c r="B3259">
        <v>224915</v>
      </c>
      <c r="C3259">
        <v>591352</v>
      </c>
      <c r="D3259">
        <v>0</v>
      </c>
      <c r="E3259">
        <v>0</v>
      </c>
    </row>
    <row r="3260" spans="1:5" x14ac:dyDescent="0.25">
      <c r="A3260" s="1">
        <v>42800</v>
      </c>
      <c r="B3260">
        <v>173616</v>
      </c>
      <c r="C3260">
        <v>600102</v>
      </c>
      <c r="D3260">
        <v>0</v>
      </c>
      <c r="E3260">
        <v>0</v>
      </c>
    </row>
    <row r="3261" spans="1:5" x14ac:dyDescent="0.25">
      <c r="A3261" s="1">
        <v>42801</v>
      </c>
      <c r="B3261">
        <v>224343</v>
      </c>
      <c r="C3261">
        <v>598056</v>
      </c>
      <c r="D3261">
        <v>0</v>
      </c>
      <c r="E3261">
        <v>0</v>
      </c>
    </row>
    <row r="3262" spans="1:5" x14ac:dyDescent="0.25">
      <c r="A3262" s="1">
        <v>42802</v>
      </c>
      <c r="B3262">
        <v>216947</v>
      </c>
      <c r="C3262">
        <v>596387</v>
      </c>
      <c r="D3262">
        <v>0</v>
      </c>
      <c r="E3262">
        <v>0</v>
      </c>
    </row>
    <row r="3263" spans="1:5" x14ac:dyDescent="0.25">
      <c r="A3263" s="1">
        <v>42803</v>
      </c>
      <c r="B3263">
        <v>234686</v>
      </c>
      <c r="C3263">
        <v>598877</v>
      </c>
      <c r="D3263">
        <v>0</v>
      </c>
      <c r="E3263">
        <v>0</v>
      </c>
    </row>
    <row r="3264" spans="1:5" x14ac:dyDescent="0.25">
      <c r="A3264" s="1">
        <v>42804</v>
      </c>
      <c r="B3264">
        <v>204761</v>
      </c>
      <c r="C3264">
        <v>605278</v>
      </c>
      <c r="D3264">
        <v>0</v>
      </c>
      <c r="E3264">
        <v>0</v>
      </c>
    </row>
    <row r="3265" spans="1:5" x14ac:dyDescent="0.25">
      <c r="A3265" s="1">
        <v>42807</v>
      </c>
      <c r="B3265">
        <v>198014</v>
      </c>
      <c r="C3265">
        <v>612963</v>
      </c>
      <c r="D3265">
        <v>0</v>
      </c>
      <c r="E3265">
        <v>0</v>
      </c>
    </row>
    <row r="3266" spans="1:5" x14ac:dyDescent="0.25">
      <c r="A3266" s="1">
        <v>42808</v>
      </c>
      <c r="B3266">
        <v>346314</v>
      </c>
      <c r="C3266">
        <v>599683</v>
      </c>
      <c r="D3266">
        <v>0</v>
      </c>
      <c r="E3266">
        <v>0</v>
      </c>
    </row>
    <row r="3267" spans="1:5" x14ac:dyDescent="0.25">
      <c r="A3267" s="1">
        <v>42809</v>
      </c>
      <c r="B3267">
        <v>288382</v>
      </c>
      <c r="C3267">
        <v>608135</v>
      </c>
      <c r="D3267">
        <v>0</v>
      </c>
      <c r="E3267">
        <v>0</v>
      </c>
    </row>
    <row r="3268" spans="1:5" x14ac:dyDescent="0.25">
      <c r="A3268" s="1">
        <v>42810</v>
      </c>
      <c r="B3268">
        <v>280153</v>
      </c>
      <c r="C3268">
        <v>614258</v>
      </c>
      <c r="D3268">
        <v>0</v>
      </c>
      <c r="E3268">
        <v>0</v>
      </c>
    </row>
    <row r="3269" spans="1:5" x14ac:dyDescent="0.25">
      <c r="A3269" s="1">
        <v>42811</v>
      </c>
      <c r="B3269">
        <v>316571</v>
      </c>
      <c r="C3269">
        <v>612092</v>
      </c>
      <c r="D3269">
        <v>0</v>
      </c>
      <c r="E3269">
        <v>0</v>
      </c>
    </row>
    <row r="3270" spans="1:5" x14ac:dyDescent="0.25">
      <c r="A3270" s="1">
        <v>42814</v>
      </c>
      <c r="B3270">
        <v>307970</v>
      </c>
      <c r="C3270">
        <v>605277</v>
      </c>
      <c r="D3270">
        <v>0</v>
      </c>
      <c r="E3270">
        <v>0</v>
      </c>
    </row>
    <row r="3271" spans="1:5" x14ac:dyDescent="0.25">
      <c r="A3271" s="1">
        <v>42815</v>
      </c>
      <c r="B3271">
        <v>569926</v>
      </c>
      <c r="C3271">
        <v>602460</v>
      </c>
      <c r="D3271">
        <v>0</v>
      </c>
      <c r="E3271">
        <v>0</v>
      </c>
    </row>
    <row r="3272" spans="1:5" x14ac:dyDescent="0.25">
      <c r="A3272" s="1">
        <v>42816</v>
      </c>
      <c r="B3272">
        <v>366062</v>
      </c>
      <c r="C3272">
        <v>586548</v>
      </c>
      <c r="D3272">
        <v>0</v>
      </c>
      <c r="E3272">
        <v>0</v>
      </c>
    </row>
    <row r="3273" spans="1:5" x14ac:dyDescent="0.25">
      <c r="A3273" s="1">
        <v>42817</v>
      </c>
      <c r="B3273">
        <v>272704</v>
      </c>
      <c r="C3273">
        <v>507429</v>
      </c>
      <c r="D3273">
        <v>0</v>
      </c>
      <c r="E3273">
        <v>0</v>
      </c>
    </row>
    <row r="3274" spans="1:5" x14ac:dyDescent="0.25">
      <c r="A3274" s="1">
        <v>42818</v>
      </c>
      <c r="B3274">
        <v>308724</v>
      </c>
      <c r="C3274">
        <v>501032</v>
      </c>
      <c r="D3274">
        <v>0</v>
      </c>
      <c r="E3274">
        <v>0</v>
      </c>
    </row>
    <row r="3275" spans="1:5" x14ac:dyDescent="0.25">
      <c r="A3275" s="1">
        <v>42821</v>
      </c>
      <c r="B3275">
        <v>289181</v>
      </c>
      <c r="C3275">
        <v>500847</v>
      </c>
      <c r="D3275">
        <v>0</v>
      </c>
      <c r="E3275">
        <v>0</v>
      </c>
    </row>
    <row r="3276" spans="1:5" x14ac:dyDescent="0.25">
      <c r="A3276" s="1">
        <v>42822</v>
      </c>
      <c r="B3276">
        <v>261498</v>
      </c>
      <c r="C3276">
        <v>517194</v>
      </c>
      <c r="D3276">
        <v>0</v>
      </c>
      <c r="E3276">
        <v>0</v>
      </c>
    </row>
    <row r="3277" spans="1:5" x14ac:dyDescent="0.25">
      <c r="A3277" s="1">
        <v>42823</v>
      </c>
      <c r="B3277">
        <v>181751</v>
      </c>
      <c r="C3277">
        <v>519955</v>
      </c>
      <c r="D3277">
        <v>0</v>
      </c>
      <c r="E3277">
        <v>0</v>
      </c>
    </row>
    <row r="3278" spans="1:5" x14ac:dyDescent="0.25">
      <c r="A3278" s="1">
        <v>42824</v>
      </c>
      <c r="B3278">
        <v>206059</v>
      </c>
      <c r="C3278">
        <v>518337</v>
      </c>
      <c r="D3278">
        <v>0</v>
      </c>
      <c r="E3278">
        <v>0</v>
      </c>
    </row>
    <row r="3279" spans="1:5" x14ac:dyDescent="0.25">
      <c r="A3279" s="1">
        <v>42825</v>
      </c>
      <c r="B3279">
        <v>200795</v>
      </c>
      <c r="C3279">
        <v>520246</v>
      </c>
      <c r="D3279">
        <v>0</v>
      </c>
      <c r="E3279">
        <v>0</v>
      </c>
    </row>
    <row r="3280" spans="1:5" x14ac:dyDescent="0.25">
      <c r="A3280" s="1">
        <v>42828</v>
      </c>
      <c r="B3280">
        <v>280054</v>
      </c>
      <c r="C3280">
        <v>509003</v>
      </c>
      <c r="D3280">
        <v>0</v>
      </c>
      <c r="E3280">
        <v>0</v>
      </c>
    </row>
    <row r="3281" spans="1:5" x14ac:dyDescent="0.25">
      <c r="A3281" s="1">
        <v>42829</v>
      </c>
      <c r="B3281">
        <v>213974</v>
      </c>
      <c r="C3281">
        <v>519563</v>
      </c>
      <c r="D3281">
        <v>0</v>
      </c>
      <c r="E3281">
        <v>0</v>
      </c>
    </row>
    <row r="3282" spans="1:5" x14ac:dyDescent="0.25">
      <c r="A3282" s="1">
        <v>42830</v>
      </c>
      <c r="B3282">
        <v>274432</v>
      </c>
      <c r="C3282">
        <v>524727</v>
      </c>
      <c r="D3282">
        <v>0</v>
      </c>
      <c r="E3282">
        <v>0</v>
      </c>
    </row>
    <row r="3283" spans="1:5" x14ac:dyDescent="0.25">
      <c r="A3283" s="1">
        <v>42831</v>
      </c>
      <c r="B3283">
        <v>249367</v>
      </c>
      <c r="C3283">
        <v>528770</v>
      </c>
      <c r="D3283">
        <v>0</v>
      </c>
      <c r="E3283">
        <v>0</v>
      </c>
    </row>
    <row r="3284" spans="1:5" x14ac:dyDescent="0.25">
      <c r="A3284" s="1">
        <v>42832</v>
      </c>
      <c r="B3284">
        <v>335840</v>
      </c>
      <c r="C3284">
        <v>529791</v>
      </c>
      <c r="D3284">
        <v>0</v>
      </c>
      <c r="E3284">
        <v>0</v>
      </c>
    </row>
    <row r="3285" spans="1:5" x14ac:dyDescent="0.25">
      <c r="A3285" s="1">
        <v>42835</v>
      </c>
      <c r="B3285">
        <v>317802</v>
      </c>
      <c r="C3285">
        <v>527061</v>
      </c>
      <c r="D3285">
        <v>2638</v>
      </c>
      <c r="E3285">
        <v>2638</v>
      </c>
    </row>
    <row r="3286" spans="1:5" x14ac:dyDescent="0.25">
      <c r="A3286" s="1">
        <v>42836</v>
      </c>
      <c r="B3286">
        <v>494812</v>
      </c>
      <c r="C3286">
        <v>546371</v>
      </c>
      <c r="D3286">
        <v>102</v>
      </c>
      <c r="E3286">
        <v>2740</v>
      </c>
    </row>
    <row r="3287" spans="1:5" x14ac:dyDescent="0.25">
      <c r="A3287" s="1">
        <v>42837</v>
      </c>
      <c r="B3287">
        <v>367682</v>
      </c>
      <c r="C3287">
        <v>530165</v>
      </c>
      <c r="D3287">
        <v>1273</v>
      </c>
      <c r="E3287">
        <v>4013</v>
      </c>
    </row>
    <row r="3288" spans="1:5" x14ac:dyDescent="0.25">
      <c r="A3288" s="1">
        <v>42838</v>
      </c>
      <c r="B3288">
        <v>376020</v>
      </c>
      <c r="C3288">
        <v>513934</v>
      </c>
      <c r="D3288">
        <v>0</v>
      </c>
      <c r="E3288">
        <v>4013</v>
      </c>
    </row>
    <row r="3289" spans="1:5" x14ac:dyDescent="0.25">
      <c r="A3289" s="1">
        <v>42842</v>
      </c>
      <c r="B3289">
        <v>254264</v>
      </c>
      <c r="C3289">
        <v>497537</v>
      </c>
      <c r="D3289">
        <v>0</v>
      </c>
      <c r="E3289">
        <v>4013</v>
      </c>
    </row>
    <row r="3290" spans="1:5" x14ac:dyDescent="0.25">
      <c r="A3290" s="1">
        <v>42843</v>
      </c>
      <c r="B3290">
        <v>385639</v>
      </c>
      <c r="C3290">
        <v>472261</v>
      </c>
      <c r="D3290">
        <v>0</v>
      </c>
      <c r="E3290">
        <v>4013</v>
      </c>
    </row>
    <row r="3291" spans="1:5" x14ac:dyDescent="0.25">
      <c r="A3291" s="1">
        <v>42844</v>
      </c>
      <c r="B3291">
        <v>338802</v>
      </c>
      <c r="C3291">
        <v>482506</v>
      </c>
      <c r="D3291">
        <v>0</v>
      </c>
      <c r="E3291">
        <v>4013</v>
      </c>
    </row>
    <row r="3292" spans="1:5" x14ac:dyDescent="0.25">
      <c r="A3292" s="1">
        <v>42845</v>
      </c>
      <c r="B3292">
        <v>267679</v>
      </c>
      <c r="C3292">
        <v>437470</v>
      </c>
      <c r="D3292">
        <v>0</v>
      </c>
      <c r="E3292">
        <v>4013</v>
      </c>
    </row>
    <row r="3293" spans="1:5" x14ac:dyDescent="0.25">
      <c r="A3293" s="1">
        <v>42846</v>
      </c>
      <c r="B3293">
        <v>254332</v>
      </c>
      <c r="C3293">
        <v>445635</v>
      </c>
      <c r="D3293">
        <v>0</v>
      </c>
      <c r="E3293">
        <v>4013</v>
      </c>
    </row>
    <row r="3294" spans="1:5" x14ac:dyDescent="0.25">
      <c r="A3294" s="1">
        <v>42849</v>
      </c>
      <c r="B3294">
        <v>420659</v>
      </c>
      <c r="C3294">
        <v>471984</v>
      </c>
      <c r="D3294">
        <v>0</v>
      </c>
      <c r="E3294">
        <v>102</v>
      </c>
    </row>
    <row r="3295" spans="1:5" x14ac:dyDescent="0.25">
      <c r="A3295" s="1">
        <v>42850</v>
      </c>
      <c r="B3295">
        <v>265899</v>
      </c>
      <c r="C3295">
        <v>495775</v>
      </c>
      <c r="D3295">
        <v>0</v>
      </c>
      <c r="E3295">
        <v>102</v>
      </c>
    </row>
    <row r="3296" spans="1:5" x14ac:dyDescent="0.25">
      <c r="A3296" s="1">
        <v>42851</v>
      </c>
      <c r="B3296">
        <v>234165</v>
      </c>
      <c r="C3296">
        <v>502455</v>
      </c>
      <c r="D3296">
        <v>0</v>
      </c>
      <c r="E3296">
        <v>102</v>
      </c>
    </row>
    <row r="3297" spans="1:5" x14ac:dyDescent="0.25">
      <c r="A3297" s="1">
        <v>42852</v>
      </c>
      <c r="B3297">
        <v>183434</v>
      </c>
      <c r="C3297">
        <v>506024</v>
      </c>
      <c r="D3297">
        <v>0</v>
      </c>
      <c r="E3297">
        <v>102</v>
      </c>
    </row>
    <row r="3298" spans="1:5" x14ac:dyDescent="0.25">
      <c r="A3298" s="1">
        <v>42853</v>
      </c>
      <c r="B3298">
        <v>207393</v>
      </c>
      <c r="C3298">
        <v>508421</v>
      </c>
      <c r="D3298">
        <v>0</v>
      </c>
      <c r="E3298">
        <v>102</v>
      </c>
    </row>
    <row r="3299" spans="1:5" x14ac:dyDescent="0.25">
      <c r="A3299" s="1">
        <v>42856</v>
      </c>
      <c r="B3299">
        <v>226503</v>
      </c>
      <c r="C3299">
        <v>531140</v>
      </c>
      <c r="D3299">
        <v>0</v>
      </c>
      <c r="E3299">
        <v>102</v>
      </c>
    </row>
    <row r="3300" spans="1:5" x14ac:dyDescent="0.25">
      <c r="A3300" s="1">
        <v>42857</v>
      </c>
      <c r="B3300">
        <v>215722</v>
      </c>
      <c r="C3300">
        <v>542688</v>
      </c>
      <c r="D3300">
        <v>0</v>
      </c>
      <c r="E3300">
        <v>102</v>
      </c>
    </row>
    <row r="3301" spans="1:5" x14ac:dyDescent="0.25">
      <c r="A3301" s="1">
        <v>42858</v>
      </c>
      <c r="B3301">
        <v>218978</v>
      </c>
      <c r="C3301">
        <v>542440</v>
      </c>
      <c r="D3301">
        <v>6877</v>
      </c>
      <c r="E3301">
        <v>6979</v>
      </c>
    </row>
    <row r="3302" spans="1:5" x14ac:dyDescent="0.25">
      <c r="A3302" s="1">
        <v>42859</v>
      </c>
      <c r="B3302">
        <v>266892</v>
      </c>
      <c r="C3302">
        <v>557037</v>
      </c>
      <c r="D3302">
        <v>0</v>
      </c>
      <c r="E3302">
        <v>6979</v>
      </c>
    </row>
    <row r="3303" spans="1:5" x14ac:dyDescent="0.25">
      <c r="A3303" s="1">
        <v>42860</v>
      </c>
      <c r="B3303">
        <v>224029</v>
      </c>
      <c r="C3303">
        <v>563176</v>
      </c>
      <c r="D3303">
        <v>0</v>
      </c>
      <c r="E3303">
        <v>6979</v>
      </c>
    </row>
    <row r="3304" spans="1:5" x14ac:dyDescent="0.25">
      <c r="A3304" s="1">
        <v>42863</v>
      </c>
      <c r="B3304">
        <v>235786</v>
      </c>
      <c r="C3304">
        <v>585205</v>
      </c>
      <c r="D3304">
        <v>0</v>
      </c>
      <c r="E3304">
        <v>6979</v>
      </c>
    </row>
    <row r="3305" spans="1:5" x14ac:dyDescent="0.25">
      <c r="A3305" s="1">
        <v>42864</v>
      </c>
      <c r="B3305">
        <v>303438</v>
      </c>
      <c r="C3305">
        <v>599520</v>
      </c>
      <c r="D3305">
        <v>0</v>
      </c>
      <c r="E3305">
        <v>6979</v>
      </c>
    </row>
    <row r="3306" spans="1:5" x14ac:dyDescent="0.25">
      <c r="A3306" s="1">
        <v>42865</v>
      </c>
      <c r="B3306">
        <v>205936</v>
      </c>
      <c r="C3306">
        <v>615618</v>
      </c>
      <c r="D3306">
        <v>0</v>
      </c>
      <c r="E3306">
        <v>6979</v>
      </c>
    </row>
    <row r="3307" spans="1:5" x14ac:dyDescent="0.25">
      <c r="A3307" s="1">
        <v>42866</v>
      </c>
      <c r="B3307">
        <v>384647</v>
      </c>
      <c r="C3307">
        <v>607017</v>
      </c>
      <c r="D3307">
        <v>5117</v>
      </c>
      <c r="E3307">
        <v>12096</v>
      </c>
    </row>
    <row r="3308" spans="1:5" x14ac:dyDescent="0.25">
      <c r="A3308" s="1">
        <v>42867</v>
      </c>
      <c r="B3308">
        <v>287982</v>
      </c>
      <c r="C3308">
        <v>612226</v>
      </c>
      <c r="D3308">
        <v>0</v>
      </c>
      <c r="E3308">
        <v>12096</v>
      </c>
    </row>
    <row r="3309" spans="1:5" x14ac:dyDescent="0.25">
      <c r="A3309" s="1">
        <v>42870</v>
      </c>
      <c r="B3309">
        <v>278902</v>
      </c>
      <c r="C3309">
        <v>612899</v>
      </c>
      <c r="D3309">
        <v>0</v>
      </c>
      <c r="E3309">
        <v>12096</v>
      </c>
    </row>
    <row r="3310" spans="1:5" x14ac:dyDescent="0.25">
      <c r="A3310" s="1">
        <v>42871</v>
      </c>
      <c r="B3310">
        <v>368285</v>
      </c>
      <c r="C3310">
        <v>621514</v>
      </c>
      <c r="D3310">
        <v>0</v>
      </c>
      <c r="E3310">
        <v>12096</v>
      </c>
    </row>
    <row r="3311" spans="1:5" x14ac:dyDescent="0.25">
      <c r="A3311" s="1">
        <v>42872</v>
      </c>
      <c r="B3311">
        <v>741790</v>
      </c>
      <c r="C3311">
        <v>590775</v>
      </c>
      <c r="D3311">
        <v>0</v>
      </c>
      <c r="E3311">
        <v>12096</v>
      </c>
    </row>
    <row r="3312" spans="1:5" x14ac:dyDescent="0.25">
      <c r="A3312" s="1">
        <v>42873</v>
      </c>
      <c r="B3312">
        <v>537859</v>
      </c>
      <c r="C3312">
        <v>513766</v>
      </c>
      <c r="D3312">
        <v>6218</v>
      </c>
      <c r="E3312">
        <v>18314</v>
      </c>
    </row>
    <row r="3313" spans="1:5" x14ac:dyDescent="0.25">
      <c r="A3313" s="1">
        <v>42874</v>
      </c>
      <c r="B3313">
        <v>476061</v>
      </c>
      <c r="C3313">
        <v>513520</v>
      </c>
      <c r="D3313">
        <v>0</v>
      </c>
      <c r="E3313">
        <v>18314</v>
      </c>
    </row>
    <row r="3314" spans="1:5" x14ac:dyDescent="0.25">
      <c r="A3314" s="1">
        <v>42877</v>
      </c>
      <c r="B3314">
        <v>275175</v>
      </c>
      <c r="C3314">
        <v>517559</v>
      </c>
      <c r="D3314">
        <v>0</v>
      </c>
      <c r="E3314">
        <v>18212</v>
      </c>
    </row>
    <row r="3315" spans="1:5" x14ac:dyDescent="0.25">
      <c r="A3315" s="1">
        <v>42878</v>
      </c>
      <c r="B3315">
        <v>230702</v>
      </c>
      <c r="C3315">
        <v>526897</v>
      </c>
      <c r="D3315">
        <v>0</v>
      </c>
      <c r="E3315">
        <v>18212</v>
      </c>
    </row>
    <row r="3316" spans="1:5" x14ac:dyDescent="0.25">
      <c r="A3316" s="1">
        <v>42879</v>
      </c>
      <c r="B3316">
        <v>235842</v>
      </c>
      <c r="C3316">
        <v>555361</v>
      </c>
      <c r="D3316">
        <v>0</v>
      </c>
      <c r="E3316">
        <v>18212</v>
      </c>
    </row>
    <row r="3317" spans="1:5" x14ac:dyDescent="0.25">
      <c r="A3317" s="1">
        <v>42880</v>
      </c>
      <c r="B3317">
        <v>275357</v>
      </c>
      <c r="C3317">
        <v>562960</v>
      </c>
      <c r="D3317">
        <v>0</v>
      </c>
      <c r="E3317">
        <v>18212</v>
      </c>
    </row>
    <row r="3318" spans="1:5" x14ac:dyDescent="0.25">
      <c r="A3318" s="1">
        <v>42881</v>
      </c>
      <c r="B3318">
        <v>186205</v>
      </c>
      <c r="C3318">
        <v>571953</v>
      </c>
      <c r="D3318">
        <v>0</v>
      </c>
      <c r="E3318">
        <v>18212</v>
      </c>
    </row>
    <row r="3319" spans="1:5" x14ac:dyDescent="0.25">
      <c r="A3319" s="1">
        <v>42885</v>
      </c>
      <c r="B3319">
        <v>211474</v>
      </c>
      <c r="C3319">
        <v>578916</v>
      </c>
      <c r="D3319">
        <v>0</v>
      </c>
      <c r="E3319">
        <v>18212</v>
      </c>
    </row>
    <row r="3320" spans="1:5" x14ac:dyDescent="0.25">
      <c r="A3320" s="1">
        <v>42886</v>
      </c>
      <c r="B3320">
        <v>309456</v>
      </c>
      <c r="C3320">
        <v>586144</v>
      </c>
      <c r="D3320">
        <v>0</v>
      </c>
      <c r="E3320">
        <v>18212</v>
      </c>
    </row>
    <row r="3321" spans="1:5" x14ac:dyDescent="0.25">
      <c r="A3321" s="1">
        <v>42887</v>
      </c>
      <c r="B3321">
        <v>240640</v>
      </c>
      <c r="C3321">
        <v>608548</v>
      </c>
      <c r="D3321">
        <v>0</v>
      </c>
      <c r="E3321">
        <v>18212</v>
      </c>
    </row>
    <row r="3322" spans="1:5" x14ac:dyDescent="0.25">
      <c r="A3322" s="1">
        <v>42888</v>
      </c>
      <c r="B3322">
        <v>190427</v>
      </c>
      <c r="C3322">
        <v>616074</v>
      </c>
      <c r="D3322">
        <v>0</v>
      </c>
      <c r="E3322">
        <v>18212</v>
      </c>
    </row>
    <row r="3323" spans="1:5" x14ac:dyDescent="0.25">
      <c r="A3323" s="1">
        <v>42891</v>
      </c>
      <c r="B3323">
        <v>171732</v>
      </c>
      <c r="C3323">
        <v>626484</v>
      </c>
      <c r="D3323">
        <v>100</v>
      </c>
      <c r="E3323">
        <v>18112</v>
      </c>
    </row>
    <row r="3324" spans="1:5" x14ac:dyDescent="0.25">
      <c r="A3324" s="1">
        <v>42892</v>
      </c>
      <c r="B3324">
        <v>215816</v>
      </c>
      <c r="C3324">
        <v>615696</v>
      </c>
      <c r="D3324">
        <v>0</v>
      </c>
      <c r="E3324">
        <v>18112</v>
      </c>
    </row>
    <row r="3325" spans="1:5" x14ac:dyDescent="0.25">
      <c r="A3325" s="1">
        <v>42893</v>
      </c>
      <c r="B3325">
        <v>216663</v>
      </c>
      <c r="C3325">
        <v>617731</v>
      </c>
      <c r="D3325">
        <v>0</v>
      </c>
      <c r="E3325">
        <v>18112</v>
      </c>
    </row>
    <row r="3326" spans="1:5" x14ac:dyDescent="0.25">
      <c r="A3326" s="1">
        <v>42894</v>
      </c>
      <c r="B3326">
        <v>248299</v>
      </c>
      <c r="C3326">
        <v>628657</v>
      </c>
      <c r="D3326">
        <v>0</v>
      </c>
      <c r="E3326">
        <v>18112</v>
      </c>
    </row>
    <row r="3327" spans="1:5" x14ac:dyDescent="0.25">
      <c r="A3327" s="1">
        <v>42895</v>
      </c>
      <c r="B3327">
        <v>437996</v>
      </c>
      <c r="C3327">
        <v>624946</v>
      </c>
      <c r="D3327">
        <v>0</v>
      </c>
      <c r="E3327">
        <v>18112</v>
      </c>
    </row>
    <row r="3328" spans="1:5" x14ac:dyDescent="0.25">
      <c r="A3328" s="1">
        <v>42898</v>
      </c>
      <c r="B3328">
        <v>353014</v>
      </c>
      <c r="C3328">
        <v>623503</v>
      </c>
      <c r="D3328">
        <v>1024</v>
      </c>
      <c r="E3328">
        <v>19136</v>
      </c>
    </row>
    <row r="3329" spans="1:5" x14ac:dyDescent="0.25">
      <c r="A3329" s="1">
        <v>42899</v>
      </c>
      <c r="B3329">
        <v>303651</v>
      </c>
      <c r="C3329">
        <v>632984</v>
      </c>
      <c r="D3329">
        <v>0</v>
      </c>
      <c r="E3329">
        <v>19136</v>
      </c>
    </row>
    <row r="3330" spans="1:5" x14ac:dyDescent="0.25">
      <c r="A3330" s="1">
        <v>42900</v>
      </c>
      <c r="B3330">
        <v>339136</v>
      </c>
      <c r="C3330">
        <v>642102</v>
      </c>
      <c r="D3330">
        <v>0</v>
      </c>
      <c r="E3330">
        <v>19136</v>
      </c>
    </row>
    <row r="3331" spans="1:5" x14ac:dyDescent="0.25">
      <c r="A3331" s="1">
        <v>42901</v>
      </c>
      <c r="B3331">
        <v>388657</v>
      </c>
      <c r="C3331">
        <v>617696</v>
      </c>
      <c r="D3331">
        <v>0</v>
      </c>
      <c r="E3331">
        <v>19136</v>
      </c>
    </row>
    <row r="3332" spans="1:5" x14ac:dyDescent="0.25">
      <c r="A3332" s="1">
        <v>42902</v>
      </c>
      <c r="B3332">
        <v>327831</v>
      </c>
      <c r="C3332">
        <v>603113</v>
      </c>
      <c r="D3332">
        <v>626</v>
      </c>
      <c r="E3332">
        <v>19762</v>
      </c>
    </row>
    <row r="3333" spans="1:5" x14ac:dyDescent="0.25">
      <c r="A3333" s="1">
        <v>42905</v>
      </c>
      <c r="B3333">
        <v>365681</v>
      </c>
      <c r="C3333">
        <v>607407</v>
      </c>
      <c r="D3333">
        <v>0</v>
      </c>
      <c r="E3333">
        <v>1650</v>
      </c>
    </row>
    <row r="3334" spans="1:5" x14ac:dyDescent="0.25">
      <c r="A3334" s="1">
        <v>42906</v>
      </c>
      <c r="B3334">
        <v>440926</v>
      </c>
      <c r="C3334">
        <v>584524</v>
      </c>
      <c r="D3334">
        <v>0</v>
      </c>
      <c r="E3334">
        <v>1650</v>
      </c>
    </row>
    <row r="3335" spans="1:5" x14ac:dyDescent="0.25">
      <c r="A3335" s="1">
        <v>42907</v>
      </c>
      <c r="B3335">
        <v>335364</v>
      </c>
      <c r="C3335">
        <v>602796</v>
      </c>
      <c r="D3335">
        <v>0</v>
      </c>
      <c r="E3335">
        <v>1650</v>
      </c>
    </row>
    <row r="3336" spans="1:5" x14ac:dyDescent="0.25">
      <c r="A3336" s="1">
        <v>42908</v>
      </c>
      <c r="B3336">
        <v>196414</v>
      </c>
      <c r="C3336">
        <v>541685</v>
      </c>
      <c r="D3336">
        <v>0</v>
      </c>
      <c r="E3336">
        <v>1650</v>
      </c>
    </row>
    <row r="3337" spans="1:5" x14ac:dyDescent="0.25">
      <c r="A3337" s="1">
        <v>42909</v>
      </c>
      <c r="B3337">
        <v>217534</v>
      </c>
      <c r="C3337">
        <v>556817</v>
      </c>
      <c r="D3337">
        <v>0</v>
      </c>
      <c r="E3337">
        <v>1650</v>
      </c>
    </row>
    <row r="3338" spans="1:5" x14ac:dyDescent="0.25">
      <c r="A3338" s="1">
        <v>42912</v>
      </c>
      <c r="B3338">
        <v>225616</v>
      </c>
      <c r="C3338">
        <v>570279</v>
      </c>
      <c r="D3338">
        <v>0</v>
      </c>
      <c r="E3338">
        <v>1650</v>
      </c>
    </row>
    <row r="3339" spans="1:5" x14ac:dyDescent="0.25">
      <c r="A3339" s="1">
        <v>42913</v>
      </c>
      <c r="B3339">
        <v>334845</v>
      </c>
      <c r="C3339">
        <v>563040</v>
      </c>
      <c r="D3339">
        <v>0</v>
      </c>
      <c r="E3339">
        <v>1650</v>
      </c>
    </row>
    <row r="3340" spans="1:5" x14ac:dyDescent="0.25">
      <c r="A3340" s="1">
        <v>42914</v>
      </c>
      <c r="B3340">
        <v>260171</v>
      </c>
      <c r="C3340">
        <v>566707</v>
      </c>
      <c r="D3340">
        <v>0</v>
      </c>
      <c r="E3340">
        <v>1650</v>
      </c>
    </row>
    <row r="3341" spans="1:5" x14ac:dyDescent="0.25">
      <c r="A3341" s="1">
        <v>42915</v>
      </c>
      <c r="B3341">
        <v>702039</v>
      </c>
      <c r="C3341">
        <v>571033</v>
      </c>
      <c r="D3341">
        <v>0</v>
      </c>
      <c r="E3341">
        <v>1650</v>
      </c>
    </row>
    <row r="3342" spans="1:5" x14ac:dyDescent="0.25">
      <c r="A3342" s="1">
        <v>42916</v>
      </c>
      <c r="B3342">
        <v>370275</v>
      </c>
      <c r="C3342">
        <v>571729</v>
      </c>
      <c r="D3342">
        <v>0</v>
      </c>
      <c r="E3342">
        <v>1650</v>
      </c>
    </row>
    <row r="3343" spans="1:5" x14ac:dyDescent="0.25">
      <c r="A3343" s="1">
        <v>42919</v>
      </c>
      <c r="B3343">
        <v>215529</v>
      </c>
      <c r="C3343">
        <v>563584</v>
      </c>
      <c r="D3343">
        <v>0</v>
      </c>
      <c r="E3343">
        <v>1650</v>
      </c>
    </row>
    <row r="3344" spans="1:5" x14ac:dyDescent="0.25">
      <c r="A3344" s="1">
        <v>42921</v>
      </c>
      <c r="B3344">
        <v>338722</v>
      </c>
      <c r="C3344">
        <v>567925</v>
      </c>
      <c r="D3344">
        <v>0</v>
      </c>
      <c r="E3344">
        <v>1650</v>
      </c>
    </row>
    <row r="3345" spans="1:5" x14ac:dyDescent="0.25">
      <c r="A3345" s="1">
        <v>42922</v>
      </c>
      <c r="B3345">
        <v>415025</v>
      </c>
      <c r="C3345">
        <v>560454</v>
      </c>
      <c r="D3345">
        <v>2094</v>
      </c>
      <c r="E3345">
        <v>3744</v>
      </c>
    </row>
    <row r="3346" spans="1:5" x14ac:dyDescent="0.25">
      <c r="A3346" s="1">
        <v>42923</v>
      </c>
      <c r="B3346">
        <v>294998</v>
      </c>
      <c r="C3346">
        <v>564901</v>
      </c>
      <c r="D3346">
        <v>0</v>
      </c>
      <c r="E3346">
        <v>3744</v>
      </c>
    </row>
    <row r="3347" spans="1:5" x14ac:dyDescent="0.25">
      <c r="A3347" s="1">
        <v>42926</v>
      </c>
      <c r="B3347">
        <v>264864</v>
      </c>
      <c r="C3347">
        <v>570804</v>
      </c>
      <c r="D3347">
        <v>0</v>
      </c>
      <c r="E3347">
        <v>3744</v>
      </c>
    </row>
    <row r="3348" spans="1:5" x14ac:dyDescent="0.25">
      <c r="A3348" s="1">
        <v>42927</v>
      </c>
      <c r="B3348">
        <v>385427</v>
      </c>
      <c r="C3348">
        <v>576956</v>
      </c>
      <c r="D3348">
        <v>0</v>
      </c>
      <c r="E3348">
        <v>3744</v>
      </c>
    </row>
    <row r="3349" spans="1:5" x14ac:dyDescent="0.25">
      <c r="A3349" s="1">
        <v>42928</v>
      </c>
      <c r="B3349">
        <v>299861</v>
      </c>
      <c r="C3349">
        <v>603172</v>
      </c>
      <c r="D3349">
        <v>0</v>
      </c>
      <c r="E3349">
        <v>3744</v>
      </c>
    </row>
    <row r="3350" spans="1:5" x14ac:dyDescent="0.25">
      <c r="A3350" s="1">
        <v>42929</v>
      </c>
      <c r="B3350">
        <v>362337</v>
      </c>
      <c r="C3350">
        <v>607470</v>
      </c>
      <c r="D3350">
        <v>0</v>
      </c>
      <c r="E3350">
        <v>3744</v>
      </c>
    </row>
    <row r="3351" spans="1:5" x14ac:dyDescent="0.25">
      <c r="A3351" s="1">
        <v>42930</v>
      </c>
      <c r="B3351">
        <v>343664</v>
      </c>
      <c r="C3351">
        <v>611004</v>
      </c>
      <c r="D3351">
        <v>0</v>
      </c>
      <c r="E3351">
        <v>3744</v>
      </c>
    </row>
    <row r="3352" spans="1:5" x14ac:dyDescent="0.25">
      <c r="A3352" s="1">
        <v>42933</v>
      </c>
      <c r="B3352">
        <v>331892</v>
      </c>
      <c r="C3352">
        <v>616155</v>
      </c>
      <c r="D3352">
        <v>0</v>
      </c>
      <c r="E3352">
        <v>3744</v>
      </c>
    </row>
    <row r="3353" spans="1:5" x14ac:dyDescent="0.25">
      <c r="A3353" s="1">
        <v>42934</v>
      </c>
      <c r="B3353">
        <v>411910</v>
      </c>
      <c r="C3353">
        <v>618501</v>
      </c>
      <c r="D3353">
        <v>0</v>
      </c>
      <c r="E3353">
        <v>3744</v>
      </c>
    </row>
    <row r="3354" spans="1:5" x14ac:dyDescent="0.25">
      <c r="A3354" s="1">
        <v>42935</v>
      </c>
      <c r="B3354">
        <v>311478</v>
      </c>
      <c r="C3354">
        <v>650904</v>
      </c>
      <c r="D3354">
        <v>0</v>
      </c>
      <c r="E3354">
        <v>3744</v>
      </c>
    </row>
    <row r="3355" spans="1:5" x14ac:dyDescent="0.25">
      <c r="A3355" s="1">
        <v>42936</v>
      </c>
      <c r="B3355">
        <v>237931</v>
      </c>
      <c r="C3355">
        <v>598241</v>
      </c>
      <c r="D3355">
        <v>0</v>
      </c>
      <c r="E3355">
        <v>3744</v>
      </c>
    </row>
    <row r="3356" spans="1:5" x14ac:dyDescent="0.25">
      <c r="A3356" s="1">
        <v>42937</v>
      </c>
      <c r="B3356">
        <v>261782</v>
      </c>
      <c r="C3356">
        <v>592548</v>
      </c>
      <c r="D3356">
        <v>0</v>
      </c>
      <c r="E3356">
        <v>3744</v>
      </c>
    </row>
    <row r="3357" spans="1:5" x14ac:dyDescent="0.25">
      <c r="A3357" s="1">
        <v>42940</v>
      </c>
      <c r="B3357">
        <v>174278</v>
      </c>
      <c r="C3357">
        <v>602456</v>
      </c>
      <c r="D3357">
        <v>0</v>
      </c>
      <c r="E3357">
        <v>0</v>
      </c>
    </row>
    <row r="3358" spans="1:5" x14ac:dyDescent="0.25">
      <c r="A3358" s="1">
        <v>42941</v>
      </c>
      <c r="B3358">
        <v>197803</v>
      </c>
      <c r="C3358">
        <v>613259</v>
      </c>
      <c r="D3358">
        <v>0</v>
      </c>
      <c r="E3358">
        <v>0</v>
      </c>
    </row>
    <row r="3359" spans="1:5" x14ac:dyDescent="0.25">
      <c r="A3359" s="1">
        <v>42942</v>
      </c>
      <c r="B3359">
        <v>196421</v>
      </c>
      <c r="C3359">
        <v>620764</v>
      </c>
      <c r="D3359">
        <v>0</v>
      </c>
      <c r="E3359">
        <v>0</v>
      </c>
    </row>
    <row r="3360" spans="1:5" x14ac:dyDescent="0.25">
      <c r="A3360" s="1">
        <v>42943</v>
      </c>
      <c r="B3360">
        <v>382017</v>
      </c>
      <c r="C3360">
        <v>624228</v>
      </c>
      <c r="D3360">
        <v>0</v>
      </c>
      <c r="E3360">
        <v>0</v>
      </c>
    </row>
    <row r="3361" spans="1:5" x14ac:dyDescent="0.25">
      <c r="A3361" s="1">
        <v>42944</v>
      </c>
      <c r="B3361">
        <v>318940</v>
      </c>
      <c r="C3361">
        <v>622618</v>
      </c>
      <c r="D3361">
        <v>0</v>
      </c>
      <c r="E3361">
        <v>0</v>
      </c>
    </row>
    <row r="3362" spans="1:5" x14ac:dyDescent="0.25">
      <c r="A3362" s="1">
        <v>42947</v>
      </c>
      <c r="B3362">
        <v>217715</v>
      </c>
      <c r="C3362">
        <v>624346</v>
      </c>
      <c r="D3362">
        <v>0</v>
      </c>
      <c r="E3362">
        <v>0</v>
      </c>
    </row>
    <row r="3363" spans="1:5" x14ac:dyDescent="0.25">
      <c r="A3363" s="1">
        <v>42948</v>
      </c>
      <c r="B3363">
        <v>238658</v>
      </c>
      <c r="C3363">
        <v>639746</v>
      </c>
      <c r="D3363">
        <v>0</v>
      </c>
      <c r="E3363">
        <v>0</v>
      </c>
    </row>
    <row r="3364" spans="1:5" x14ac:dyDescent="0.25">
      <c r="A3364" s="1">
        <v>42949</v>
      </c>
      <c r="B3364">
        <v>280808</v>
      </c>
      <c r="C3364">
        <v>641420</v>
      </c>
      <c r="D3364">
        <v>0</v>
      </c>
      <c r="E3364">
        <v>0</v>
      </c>
    </row>
    <row r="3365" spans="1:5" x14ac:dyDescent="0.25">
      <c r="A3365" s="1">
        <v>42950</v>
      </c>
      <c r="B3365">
        <v>229560</v>
      </c>
      <c r="C3365">
        <v>649444</v>
      </c>
      <c r="D3365">
        <v>0</v>
      </c>
      <c r="E3365">
        <v>0</v>
      </c>
    </row>
    <row r="3366" spans="1:5" x14ac:dyDescent="0.25">
      <c r="A3366" s="1">
        <v>42951</v>
      </c>
      <c r="B3366">
        <v>239573</v>
      </c>
      <c r="C3366">
        <v>660871</v>
      </c>
      <c r="D3366">
        <v>0</v>
      </c>
      <c r="E3366">
        <v>0</v>
      </c>
    </row>
    <row r="3367" spans="1:5" x14ac:dyDescent="0.25">
      <c r="A3367" s="1">
        <v>42954</v>
      </c>
      <c r="B3367">
        <v>149922</v>
      </c>
      <c r="C3367">
        <v>675165</v>
      </c>
      <c r="D3367">
        <v>0</v>
      </c>
      <c r="E3367">
        <v>0</v>
      </c>
    </row>
    <row r="3368" spans="1:5" x14ac:dyDescent="0.25">
      <c r="A3368" s="1">
        <v>42955</v>
      </c>
      <c r="B3368">
        <v>521837</v>
      </c>
      <c r="C3368">
        <v>672468</v>
      </c>
      <c r="D3368">
        <v>0</v>
      </c>
      <c r="E3368">
        <v>0</v>
      </c>
    </row>
    <row r="3369" spans="1:5" x14ac:dyDescent="0.25">
      <c r="A3369" s="1">
        <v>42956</v>
      </c>
      <c r="B3369">
        <v>691150</v>
      </c>
      <c r="C3369">
        <v>666264</v>
      </c>
      <c r="D3369">
        <v>646</v>
      </c>
      <c r="E3369">
        <v>646</v>
      </c>
    </row>
    <row r="3370" spans="1:5" x14ac:dyDescent="0.25">
      <c r="A3370" s="1">
        <v>42957</v>
      </c>
      <c r="B3370">
        <v>942109</v>
      </c>
      <c r="C3370">
        <v>634220</v>
      </c>
      <c r="D3370">
        <v>0</v>
      </c>
      <c r="E3370">
        <v>646</v>
      </c>
    </row>
    <row r="3371" spans="1:5" x14ac:dyDescent="0.25">
      <c r="A3371" s="1">
        <v>42958</v>
      </c>
      <c r="B3371">
        <v>750894</v>
      </c>
      <c r="C3371">
        <v>592029</v>
      </c>
      <c r="D3371">
        <v>0</v>
      </c>
      <c r="E3371">
        <v>646</v>
      </c>
    </row>
    <row r="3372" spans="1:5" x14ac:dyDescent="0.25">
      <c r="A3372" s="1">
        <v>42961</v>
      </c>
      <c r="B3372">
        <v>502777</v>
      </c>
      <c r="C3372">
        <v>589730</v>
      </c>
      <c r="D3372">
        <v>0</v>
      </c>
      <c r="E3372">
        <v>646</v>
      </c>
    </row>
    <row r="3373" spans="1:5" x14ac:dyDescent="0.25">
      <c r="A3373" s="1">
        <v>42962</v>
      </c>
      <c r="B3373">
        <v>408675</v>
      </c>
      <c r="C3373">
        <v>604652</v>
      </c>
      <c r="D3373">
        <v>0</v>
      </c>
      <c r="E3373">
        <v>646</v>
      </c>
    </row>
    <row r="3374" spans="1:5" x14ac:dyDescent="0.25">
      <c r="A3374" s="1">
        <v>42963</v>
      </c>
      <c r="B3374">
        <v>381483</v>
      </c>
      <c r="C3374">
        <v>603138</v>
      </c>
      <c r="D3374">
        <v>0</v>
      </c>
      <c r="E3374">
        <v>646</v>
      </c>
    </row>
    <row r="3375" spans="1:5" x14ac:dyDescent="0.25">
      <c r="A3375" s="1">
        <v>42964</v>
      </c>
      <c r="B3375">
        <v>696529</v>
      </c>
      <c r="C3375">
        <v>567963</v>
      </c>
      <c r="D3375">
        <v>1512</v>
      </c>
      <c r="E3375">
        <v>2158</v>
      </c>
    </row>
    <row r="3376" spans="1:5" x14ac:dyDescent="0.25">
      <c r="A3376" s="1">
        <v>42965</v>
      </c>
      <c r="B3376">
        <v>585106</v>
      </c>
      <c r="C3376">
        <v>549231</v>
      </c>
      <c r="D3376">
        <v>4272</v>
      </c>
      <c r="E3376">
        <v>6430</v>
      </c>
    </row>
    <row r="3377" spans="1:5" x14ac:dyDescent="0.25">
      <c r="A3377" s="1">
        <v>42968</v>
      </c>
      <c r="B3377">
        <v>292959</v>
      </c>
      <c r="C3377">
        <v>557342</v>
      </c>
      <c r="D3377">
        <v>0</v>
      </c>
      <c r="E3377">
        <v>6430</v>
      </c>
    </row>
    <row r="3378" spans="1:5" x14ac:dyDescent="0.25">
      <c r="A3378" s="1">
        <v>42969</v>
      </c>
      <c r="B3378">
        <v>318988</v>
      </c>
      <c r="C3378">
        <v>557294</v>
      </c>
      <c r="D3378">
        <v>0</v>
      </c>
      <c r="E3378">
        <v>6430</v>
      </c>
    </row>
    <row r="3379" spans="1:5" x14ac:dyDescent="0.25">
      <c r="A3379" s="1">
        <v>42970</v>
      </c>
      <c r="B3379">
        <v>356338</v>
      </c>
      <c r="C3379">
        <v>564345</v>
      </c>
      <c r="D3379">
        <v>0</v>
      </c>
      <c r="E3379">
        <v>6430</v>
      </c>
    </row>
    <row r="3380" spans="1:5" x14ac:dyDescent="0.25">
      <c r="A3380" s="1">
        <v>42971</v>
      </c>
      <c r="B3380">
        <v>320632</v>
      </c>
      <c r="C3380">
        <v>573018</v>
      </c>
      <c r="D3380">
        <v>0</v>
      </c>
      <c r="E3380">
        <v>6430</v>
      </c>
    </row>
    <row r="3381" spans="1:5" x14ac:dyDescent="0.25">
      <c r="A3381" s="1">
        <v>42972</v>
      </c>
      <c r="B3381">
        <v>234590</v>
      </c>
      <c r="C3381">
        <v>584837</v>
      </c>
      <c r="D3381">
        <v>0</v>
      </c>
      <c r="E3381">
        <v>6430</v>
      </c>
    </row>
    <row r="3382" spans="1:5" x14ac:dyDescent="0.25">
      <c r="A3382" s="1">
        <v>42975</v>
      </c>
      <c r="B3382">
        <v>200750</v>
      </c>
      <c r="C3382">
        <v>581847</v>
      </c>
      <c r="D3382">
        <v>0</v>
      </c>
      <c r="E3382">
        <v>6430</v>
      </c>
    </row>
    <row r="3383" spans="1:5" x14ac:dyDescent="0.25">
      <c r="A3383" s="1">
        <v>42976</v>
      </c>
      <c r="B3383">
        <v>351870</v>
      </c>
      <c r="C3383">
        <v>579306</v>
      </c>
      <c r="D3383">
        <v>0</v>
      </c>
      <c r="E3383">
        <v>6430</v>
      </c>
    </row>
    <row r="3384" spans="1:5" x14ac:dyDescent="0.25">
      <c r="A3384" s="1">
        <v>42977</v>
      </c>
      <c r="B3384">
        <v>202255</v>
      </c>
      <c r="C3384">
        <v>578098</v>
      </c>
      <c r="D3384">
        <v>0</v>
      </c>
      <c r="E3384">
        <v>6430</v>
      </c>
    </row>
    <row r="3385" spans="1:5" x14ac:dyDescent="0.25">
      <c r="A3385" s="1">
        <v>42978</v>
      </c>
      <c r="B3385">
        <v>262414</v>
      </c>
      <c r="C3385">
        <v>598652</v>
      </c>
      <c r="D3385">
        <v>0</v>
      </c>
      <c r="E3385">
        <v>6430</v>
      </c>
    </row>
    <row r="3386" spans="1:5" x14ac:dyDescent="0.25">
      <c r="A3386" s="1">
        <v>42979</v>
      </c>
      <c r="B3386">
        <v>239014</v>
      </c>
      <c r="C3386">
        <v>615610</v>
      </c>
      <c r="D3386">
        <v>0</v>
      </c>
      <c r="E3386">
        <v>6430</v>
      </c>
    </row>
    <row r="3387" spans="1:5" x14ac:dyDescent="0.25">
      <c r="A3387" s="1">
        <v>42983</v>
      </c>
      <c r="B3387">
        <v>537193</v>
      </c>
      <c r="C3387">
        <v>619541</v>
      </c>
      <c r="D3387">
        <v>0</v>
      </c>
      <c r="E3387">
        <v>6430</v>
      </c>
    </row>
    <row r="3388" spans="1:5" x14ac:dyDescent="0.25">
      <c r="A3388" s="1">
        <v>42984</v>
      </c>
      <c r="B3388">
        <v>330259</v>
      </c>
      <c r="C3388">
        <v>602284</v>
      </c>
      <c r="D3388">
        <v>0</v>
      </c>
      <c r="E3388">
        <v>6430</v>
      </c>
    </row>
    <row r="3389" spans="1:5" x14ac:dyDescent="0.25">
      <c r="A3389" s="1">
        <v>42985</v>
      </c>
      <c r="B3389">
        <v>309247</v>
      </c>
      <c r="C3389">
        <v>599418</v>
      </c>
      <c r="D3389">
        <v>0</v>
      </c>
      <c r="E3389">
        <v>6430</v>
      </c>
    </row>
    <row r="3390" spans="1:5" x14ac:dyDescent="0.25">
      <c r="A3390" s="1">
        <v>42986</v>
      </c>
      <c r="B3390">
        <v>254762</v>
      </c>
      <c r="C3390">
        <v>594664</v>
      </c>
      <c r="D3390">
        <v>0</v>
      </c>
      <c r="E3390">
        <v>6430</v>
      </c>
    </row>
    <row r="3391" spans="1:5" x14ac:dyDescent="0.25">
      <c r="A3391" s="1">
        <v>42989</v>
      </c>
      <c r="B3391">
        <v>341740</v>
      </c>
      <c r="C3391">
        <v>620846</v>
      </c>
      <c r="D3391">
        <v>100</v>
      </c>
      <c r="E3391">
        <v>6330</v>
      </c>
    </row>
    <row r="3392" spans="1:5" x14ac:dyDescent="0.25">
      <c r="A3392" s="1">
        <v>42990</v>
      </c>
      <c r="B3392">
        <v>310776</v>
      </c>
      <c r="C3392">
        <v>641188</v>
      </c>
      <c r="D3392">
        <v>0</v>
      </c>
      <c r="E3392">
        <v>6330</v>
      </c>
    </row>
    <row r="3393" spans="1:5" x14ac:dyDescent="0.25">
      <c r="A3393" s="1">
        <v>42991</v>
      </c>
      <c r="B3393">
        <v>302282</v>
      </c>
      <c r="C3393">
        <v>649533</v>
      </c>
      <c r="D3393">
        <v>0</v>
      </c>
      <c r="E3393">
        <v>6330</v>
      </c>
    </row>
    <row r="3394" spans="1:5" x14ac:dyDescent="0.25">
      <c r="A3394" s="1">
        <v>42992</v>
      </c>
      <c r="B3394">
        <v>291289</v>
      </c>
      <c r="C3394">
        <v>660607</v>
      </c>
      <c r="D3394">
        <v>0</v>
      </c>
      <c r="E3394">
        <v>6330</v>
      </c>
    </row>
    <row r="3395" spans="1:5" x14ac:dyDescent="0.25">
      <c r="A3395" s="1">
        <v>42993</v>
      </c>
      <c r="B3395">
        <v>273051</v>
      </c>
      <c r="C3395">
        <v>661291</v>
      </c>
      <c r="D3395">
        <v>1785</v>
      </c>
      <c r="E3395">
        <v>8115</v>
      </c>
    </row>
    <row r="3396" spans="1:5" x14ac:dyDescent="0.25">
      <c r="A3396" s="1">
        <v>42996</v>
      </c>
      <c r="B3396">
        <v>402533</v>
      </c>
      <c r="C3396">
        <v>690802</v>
      </c>
      <c r="D3396">
        <v>0</v>
      </c>
      <c r="E3396">
        <v>3481</v>
      </c>
    </row>
    <row r="3397" spans="1:5" x14ac:dyDescent="0.25">
      <c r="A3397" s="1">
        <v>42997</v>
      </c>
      <c r="B3397">
        <v>390420</v>
      </c>
      <c r="C3397">
        <v>705748</v>
      </c>
      <c r="D3397">
        <v>0</v>
      </c>
      <c r="E3397">
        <v>3481</v>
      </c>
    </row>
    <row r="3398" spans="1:5" x14ac:dyDescent="0.25">
      <c r="A3398" s="1">
        <v>42998</v>
      </c>
      <c r="B3398">
        <v>298812</v>
      </c>
      <c r="C3398">
        <v>720230</v>
      </c>
      <c r="D3398">
        <v>100</v>
      </c>
      <c r="E3398">
        <v>3481</v>
      </c>
    </row>
    <row r="3399" spans="1:5" x14ac:dyDescent="0.25">
      <c r="A3399" s="1">
        <v>42999</v>
      </c>
      <c r="B3399">
        <v>209427</v>
      </c>
      <c r="C3399">
        <v>637967</v>
      </c>
      <c r="D3399">
        <v>0</v>
      </c>
      <c r="E3399">
        <v>3481</v>
      </c>
    </row>
    <row r="3400" spans="1:5" x14ac:dyDescent="0.25">
      <c r="A3400" s="1">
        <v>43000</v>
      </c>
      <c r="B3400">
        <v>187141</v>
      </c>
      <c r="C3400">
        <v>639109</v>
      </c>
      <c r="D3400">
        <v>0</v>
      </c>
      <c r="E3400">
        <v>3481</v>
      </c>
    </row>
    <row r="3401" spans="1:5" x14ac:dyDescent="0.25">
      <c r="A3401" s="1">
        <v>43003</v>
      </c>
      <c r="B3401">
        <v>307645</v>
      </c>
      <c r="C3401">
        <v>637858</v>
      </c>
      <c r="D3401">
        <v>0</v>
      </c>
      <c r="E3401">
        <v>3481</v>
      </c>
    </row>
    <row r="3402" spans="1:5" x14ac:dyDescent="0.25">
      <c r="A3402" s="1">
        <v>43004</v>
      </c>
      <c r="B3402">
        <v>178502</v>
      </c>
      <c r="C3402">
        <v>641541</v>
      </c>
      <c r="D3402">
        <v>0</v>
      </c>
      <c r="E3402">
        <v>3481</v>
      </c>
    </row>
    <row r="3403" spans="1:5" x14ac:dyDescent="0.25">
      <c r="A3403" s="1">
        <v>43005</v>
      </c>
      <c r="B3403">
        <v>181881</v>
      </c>
      <c r="C3403">
        <v>650519</v>
      </c>
      <c r="D3403">
        <v>0</v>
      </c>
      <c r="E3403">
        <v>3481</v>
      </c>
    </row>
    <row r="3404" spans="1:5" x14ac:dyDescent="0.25">
      <c r="A3404" s="1">
        <v>43006</v>
      </c>
      <c r="B3404">
        <v>151210</v>
      </c>
      <c r="C3404">
        <v>655458</v>
      </c>
      <c r="D3404">
        <v>0</v>
      </c>
      <c r="E3404">
        <v>3481</v>
      </c>
    </row>
    <row r="3405" spans="1:5" x14ac:dyDescent="0.25">
      <c r="A3405" s="1">
        <v>43007</v>
      </c>
      <c r="B3405">
        <v>224755</v>
      </c>
      <c r="C3405">
        <v>664280</v>
      </c>
      <c r="D3405">
        <v>0</v>
      </c>
      <c r="E3405">
        <v>3481</v>
      </c>
    </row>
    <row r="3406" spans="1:5" x14ac:dyDescent="0.25">
      <c r="A3406" s="1">
        <v>43010</v>
      </c>
      <c r="B3406">
        <v>226802</v>
      </c>
      <c r="C3406">
        <v>669148</v>
      </c>
      <c r="D3406">
        <v>0</v>
      </c>
      <c r="E3406">
        <v>3481</v>
      </c>
    </row>
    <row r="3407" spans="1:5" x14ac:dyDescent="0.25">
      <c r="A3407" s="1">
        <v>43011</v>
      </c>
      <c r="B3407">
        <v>194314</v>
      </c>
      <c r="C3407">
        <v>670402</v>
      </c>
      <c r="D3407">
        <v>0</v>
      </c>
      <c r="E3407">
        <v>3481</v>
      </c>
    </row>
    <row r="3408" spans="1:5" x14ac:dyDescent="0.25">
      <c r="A3408" s="1">
        <v>43012</v>
      </c>
      <c r="B3408">
        <v>183634</v>
      </c>
      <c r="C3408">
        <v>668378</v>
      </c>
      <c r="D3408">
        <v>0</v>
      </c>
      <c r="E3408">
        <v>3481</v>
      </c>
    </row>
    <row r="3409" spans="1:5" x14ac:dyDescent="0.25">
      <c r="A3409" s="1">
        <v>43013</v>
      </c>
      <c r="B3409">
        <v>218486</v>
      </c>
      <c r="C3409">
        <v>682996</v>
      </c>
      <c r="D3409">
        <v>0</v>
      </c>
      <c r="E3409">
        <v>3481</v>
      </c>
    </row>
    <row r="3410" spans="1:5" x14ac:dyDescent="0.25">
      <c r="A3410" s="1">
        <v>43014</v>
      </c>
      <c r="B3410">
        <v>266208</v>
      </c>
      <c r="C3410">
        <v>681807</v>
      </c>
      <c r="D3410">
        <v>0</v>
      </c>
      <c r="E3410">
        <v>3481</v>
      </c>
    </row>
    <row r="3411" spans="1:5" x14ac:dyDescent="0.25">
      <c r="A3411" s="1">
        <v>43017</v>
      </c>
      <c r="B3411">
        <v>199917</v>
      </c>
      <c r="C3411">
        <v>674127</v>
      </c>
      <c r="D3411">
        <v>0</v>
      </c>
      <c r="E3411">
        <v>3481</v>
      </c>
    </row>
    <row r="3412" spans="1:5" x14ac:dyDescent="0.25">
      <c r="A3412" s="1">
        <v>43018</v>
      </c>
      <c r="B3412">
        <v>283709</v>
      </c>
      <c r="C3412">
        <v>677774</v>
      </c>
      <c r="D3412">
        <v>0</v>
      </c>
      <c r="E3412">
        <v>3481</v>
      </c>
    </row>
    <row r="3413" spans="1:5" x14ac:dyDescent="0.25">
      <c r="A3413" s="1">
        <v>43019</v>
      </c>
      <c r="B3413">
        <v>269499</v>
      </c>
      <c r="C3413">
        <v>683290</v>
      </c>
      <c r="D3413">
        <v>0</v>
      </c>
      <c r="E3413">
        <v>3481</v>
      </c>
    </row>
    <row r="3414" spans="1:5" x14ac:dyDescent="0.25">
      <c r="A3414" s="1">
        <v>43020</v>
      </c>
      <c r="B3414">
        <v>279192</v>
      </c>
      <c r="C3414">
        <v>691474</v>
      </c>
      <c r="D3414">
        <v>0</v>
      </c>
      <c r="E3414">
        <v>3481</v>
      </c>
    </row>
    <row r="3415" spans="1:5" x14ac:dyDescent="0.25">
      <c r="A3415" s="1">
        <v>43021</v>
      </c>
      <c r="B3415">
        <v>284628</v>
      </c>
      <c r="C3415">
        <v>698800</v>
      </c>
      <c r="D3415">
        <v>0</v>
      </c>
      <c r="E3415">
        <v>3481</v>
      </c>
    </row>
    <row r="3416" spans="1:5" x14ac:dyDescent="0.25">
      <c r="A3416" s="1">
        <v>43024</v>
      </c>
      <c r="B3416">
        <v>286213</v>
      </c>
      <c r="C3416">
        <v>703690</v>
      </c>
      <c r="D3416">
        <v>0</v>
      </c>
      <c r="E3416">
        <v>3481</v>
      </c>
    </row>
    <row r="3417" spans="1:5" x14ac:dyDescent="0.25">
      <c r="A3417" s="1">
        <v>43025</v>
      </c>
      <c r="B3417">
        <v>344405</v>
      </c>
      <c r="C3417">
        <v>702925</v>
      </c>
      <c r="D3417">
        <v>0</v>
      </c>
      <c r="E3417">
        <v>3481</v>
      </c>
    </row>
    <row r="3418" spans="1:5" x14ac:dyDescent="0.25">
      <c r="A3418" s="1">
        <v>43026</v>
      </c>
      <c r="B3418">
        <v>188141</v>
      </c>
      <c r="C3418">
        <v>708150</v>
      </c>
      <c r="D3418">
        <v>0</v>
      </c>
      <c r="E3418">
        <v>3481</v>
      </c>
    </row>
    <row r="3419" spans="1:5" x14ac:dyDescent="0.25">
      <c r="A3419" s="1">
        <v>43027</v>
      </c>
      <c r="B3419">
        <v>281474</v>
      </c>
      <c r="C3419">
        <v>647791</v>
      </c>
      <c r="D3419">
        <v>3764</v>
      </c>
      <c r="E3419">
        <v>7245</v>
      </c>
    </row>
    <row r="3420" spans="1:5" x14ac:dyDescent="0.25">
      <c r="A3420" s="1">
        <v>43028</v>
      </c>
      <c r="B3420">
        <v>164667</v>
      </c>
      <c r="C3420">
        <v>649905</v>
      </c>
      <c r="D3420">
        <v>0</v>
      </c>
      <c r="E3420">
        <v>7245</v>
      </c>
    </row>
    <row r="3421" spans="1:5" x14ac:dyDescent="0.25">
      <c r="A3421" s="1">
        <v>43031</v>
      </c>
      <c r="B3421">
        <v>241658</v>
      </c>
      <c r="C3421">
        <v>625929</v>
      </c>
      <c r="D3421">
        <v>0</v>
      </c>
      <c r="E3421">
        <v>3764</v>
      </c>
    </row>
    <row r="3422" spans="1:5" x14ac:dyDescent="0.25">
      <c r="A3422" s="1">
        <v>43032</v>
      </c>
      <c r="B3422">
        <v>294160</v>
      </c>
      <c r="C3422">
        <v>618216</v>
      </c>
      <c r="D3422">
        <v>224</v>
      </c>
      <c r="E3422">
        <v>3988</v>
      </c>
    </row>
    <row r="3423" spans="1:5" x14ac:dyDescent="0.25">
      <c r="A3423" s="1">
        <v>43033</v>
      </c>
      <c r="B3423">
        <v>576503</v>
      </c>
      <c r="C3423">
        <v>609855</v>
      </c>
      <c r="D3423">
        <v>2034</v>
      </c>
      <c r="E3423">
        <v>6022</v>
      </c>
    </row>
    <row r="3424" spans="1:5" x14ac:dyDescent="0.25">
      <c r="A3424" s="1">
        <v>43034</v>
      </c>
      <c r="B3424">
        <v>280529</v>
      </c>
      <c r="C3424">
        <v>611656</v>
      </c>
      <c r="D3424">
        <v>0</v>
      </c>
      <c r="E3424">
        <v>6022</v>
      </c>
    </row>
    <row r="3425" spans="1:5" x14ac:dyDescent="0.25">
      <c r="A3425" s="1">
        <v>43035</v>
      </c>
      <c r="B3425">
        <v>273667</v>
      </c>
      <c r="C3425">
        <v>620952</v>
      </c>
      <c r="D3425">
        <v>0</v>
      </c>
      <c r="E3425">
        <v>6022</v>
      </c>
    </row>
    <row r="3426" spans="1:5" x14ac:dyDescent="0.25">
      <c r="A3426" s="1">
        <v>43038</v>
      </c>
      <c r="B3426">
        <v>297875</v>
      </c>
      <c r="C3426">
        <v>613696</v>
      </c>
      <c r="D3426">
        <v>0</v>
      </c>
      <c r="E3426">
        <v>6022</v>
      </c>
    </row>
    <row r="3427" spans="1:5" x14ac:dyDescent="0.25">
      <c r="A3427" s="1">
        <v>43039</v>
      </c>
      <c r="B3427">
        <v>224928</v>
      </c>
      <c r="C3427">
        <v>628920</v>
      </c>
      <c r="D3427">
        <v>0</v>
      </c>
      <c r="E3427">
        <v>6022</v>
      </c>
    </row>
    <row r="3428" spans="1:5" x14ac:dyDescent="0.25">
      <c r="A3428" s="1">
        <v>43040</v>
      </c>
      <c r="B3428">
        <v>269376</v>
      </c>
      <c r="C3428">
        <v>646758</v>
      </c>
      <c r="D3428">
        <v>0</v>
      </c>
      <c r="E3428">
        <v>6022</v>
      </c>
    </row>
    <row r="3429" spans="1:5" x14ac:dyDescent="0.25">
      <c r="A3429" s="1">
        <v>43041</v>
      </c>
      <c r="B3429">
        <v>266730</v>
      </c>
      <c r="C3429">
        <v>656826</v>
      </c>
      <c r="D3429">
        <v>0</v>
      </c>
      <c r="E3429">
        <v>6022</v>
      </c>
    </row>
    <row r="3430" spans="1:5" x14ac:dyDescent="0.25">
      <c r="A3430" s="1">
        <v>43042</v>
      </c>
      <c r="B3430">
        <v>251775</v>
      </c>
      <c r="C3430">
        <v>661317</v>
      </c>
      <c r="D3430">
        <v>0</v>
      </c>
      <c r="E3430">
        <v>6022</v>
      </c>
    </row>
    <row r="3431" spans="1:5" x14ac:dyDescent="0.25">
      <c r="A3431" s="1">
        <v>43045</v>
      </c>
      <c r="B3431">
        <v>204374</v>
      </c>
      <c r="C3431">
        <v>670605</v>
      </c>
      <c r="D3431">
        <v>0</v>
      </c>
      <c r="E3431">
        <v>6022</v>
      </c>
    </row>
    <row r="3432" spans="1:5" x14ac:dyDescent="0.25">
      <c r="A3432" s="1">
        <v>43046</v>
      </c>
      <c r="B3432">
        <v>377914</v>
      </c>
      <c r="C3432">
        <v>660010</v>
      </c>
      <c r="D3432">
        <v>0</v>
      </c>
      <c r="E3432">
        <v>6022</v>
      </c>
    </row>
    <row r="3433" spans="1:5" x14ac:dyDescent="0.25">
      <c r="A3433" s="1">
        <v>43047</v>
      </c>
      <c r="B3433">
        <v>282982</v>
      </c>
      <c r="C3433">
        <v>669605</v>
      </c>
      <c r="D3433">
        <v>0</v>
      </c>
      <c r="E3433">
        <v>6022</v>
      </c>
    </row>
    <row r="3434" spans="1:5" x14ac:dyDescent="0.25">
      <c r="A3434" s="1">
        <v>43048</v>
      </c>
      <c r="B3434">
        <v>666300</v>
      </c>
      <c r="C3434">
        <v>698455</v>
      </c>
      <c r="D3434">
        <v>1355</v>
      </c>
      <c r="E3434">
        <v>7377</v>
      </c>
    </row>
    <row r="3435" spans="1:5" x14ac:dyDescent="0.25">
      <c r="A3435" s="1">
        <v>43049</v>
      </c>
      <c r="B3435">
        <v>409404</v>
      </c>
      <c r="C3435">
        <v>687178</v>
      </c>
      <c r="D3435">
        <v>2344</v>
      </c>
      <c r="E3435">
        <v>9721</v>
      </c>
    </row>
    <row r="3436" spans="1:5" x14ac:dyDescent="0.25">
      <c r="A3436" s="1">
        <v>43052</v>
      </c>
      <c r="B3436">
        <v>323688</v>
      </c>
      <c r="C3436">
        <v>674406</v>
      </c>
      <c r="D3436">
        <v>0</v>
      </c>
      <c r="E3436">
        <v>9721</v>
      </c>
    </row>
    <row r="3437" spans="1:5" x14ac:dyDescent="0.25">
      <c r="A3437" s="1">
        <v>43053</v>
      </c>
      <c r="B3437">
        <v>484140</v>
      </c>
      <c r="C3437">
        <v>658844</v>
      </c>
      <c r="D3437">
        <v>0</v>
      </c>
      <c r="E3437">
        <v>9721</v>
      </c>
    </row>
    <row r="3438" spans="1:5" x14ac:dyDescent="0.25">
      <c r="A3438" s="1">
        <v>43054</v>
      </c>
      <c r="B3438">
        <v>397456</v>
      </c>
      <c r="C3438">
        <v>662509</v>
      </c>
      <c r="D3438">
        <v>3722</v>
      </c>
      <c r="E3438">
        <v>13443</v>
      </c>
    </row>
    <row r="3439" spans="1:5" x14ac:dyDescent="0.25">
      <c r="A3439" s="1">
        <v>43055</v>
      </c>
      <c r="B3439">
        <v>280489</v>
      </c>
      <c r="C3439">
        <v>616972</v>
      </c>
      <c r="D3439">
        <v>0</v>
      </c>
      <c r="E3439">
        <v>13443</v>
      </c>
    </row>
    <row r="3440" spans="1:5" x14ac:dyDescent="0.25">
      <c r="A3440" s="1">
        <v>43056</v>
      </c>
      <c r="B3440">
        <v>239227</v>
      </c>
      <c r="C3440">
        <v>619368</v>
      </c>
      <c r="D3440">
        <v>0</v>
      </c>
      <c r="E3440">
        <v>13443</v>
      </c>
    </row>
    <row r="3441" spans="1:56" x14ac:dyDescent="0.25">
      <c r="A3441" s="1">
        <v>43059</v>
      </c>
      <c r="B3441">
        <v>235694</v>
      </c>
      <c r="C3441">
        <v>628750</v>
      </c>
      <c r="D3441">
        <v>0</v>
      </c>
      <c r="E3441">
        <v>7421</v>
      </c>
    </row>
    <row r="3442" spans="1:56" x14ac:dyDescent="0.25">
      <c r="A3442" s="1">
        <v>43060</v>
      </c>
      <c r="B3442">
        <v>258898</v>
      </c>
      <c r="C3442">
        <v>629776</v>
      </c>
      <c r="D3442">
        <v>3939</v>
      </c>
      <c r="E3442">
        <v>11360</v>
      </c>
    </row>
    <row r="3443" spans="1:56" x14ac:dyDescent="0.25">
      <c r="A3443" s="1">
        <v>43061</v>
      </c>
      <c r="B3443">
        <v>213702</v>
      </c>
      <c r="C3443">
        <v>629967</v>
      </c>
      <c r="D3443">
        <v>0</v>
      </c>
      <c r="E3443">
        <v>11360</v>
      </c>
    </row>
    <row r="3444" spans="1:56" x14ac:dyDescent="0.25">
      <c r="A3444" s="1">
        <v>43063</v>
      </c>
      <c r="B3444">
        <v>112425</v>
      </c>
      <c r="C3444">
        <v>636432</v>
      </c>
      <c r="D3444">
        <v>0</v>
      </c>
      <c r="E3444">
        <v>11360</v>
      </c>
    </row>
    <row r="3445" spans="1:56" x14ac:dyDescent="0.25">
      <c r="A3445" s="1">
        <v>43066</v>
      </c>
      <c r="B3445">
        <v>169256</v>
      </c>
      <c r="C3445">
        <v>625696</v>
      </c>
      <c r="D3445">
        <v>0</v>
      </c>
      <c r="E3445">
        <v>11360</v>
      </c>
    </row>
    <row r="3446" spans="1:56" x14ac:dyDescent="0.25">
      <c r="A3446" s="1">
        <v>43067</v>
      </c>
      <c r="B3446">
        <v>245904</v>
      </c>
      <c r="C3446">
        <v>632900</v>
      </c>
      <c r="D3446">
        <v>0</v>
      </c>
      <c r="E3446">
        <v>11360</v>
      </c>
    </row>
    <row r="3447" spans="1:56" x14ac:dyDescent="0.25">
      <c r="A3447" s="1">
        <v>43068</v>
      </c>
      <c r="B3447">
        <v>292972</v>
      </c>
      <c r="C3447">
        <v>628435</v>
      </c>
      <c r="D3447">
        <v>0</v>
      </c>
      <c r="E3447">
        <v>11360</v>
      </c>
    </row>
    <row r="3448" spans="1:56" x14ac:dyDescent="0.25">
      <c r="A3448" s="1">
        <v>43069</v>
      </c>
      <c r="B3448">
        <v>344347</v>
      </c>
      <c r="C3448">
        <v>634070</v>
      </c>
      <c r="D3448">
        <v>0</v>
      </c>
      <c r="E3448">
        <v>11360</v>
      </c>
    </row>
    <row r="3449" spans="1:56" x14ac:dyDescent="0.25">
      <c r="A3449" s="1">
        <v>43070</v>
      </c>
      <c r="B3449">
        <v>718100</v>
      </c>
      <c r="C3449">
        <v>623303</v>
      </c>
      <c r="D3449">
        <v>16786</v>
      </c>
      <c r="E3449">
        <v>28146</v>
      </c>
    </row>
    <row r="3450" spans="1:56" x14ac:dyDescent="0.25">
      <c r="A3450" s="1">
        <v>43073</v>
      </c>
      <c r="B3450">
        <v>433212</v>
      </c>
      <c r="C3450">
        <v>629400</v>
      </c>
      <c r="D3450">
        <v>0</v>
      </c>
      <c r="E3450">
        <v>28146</v>
      </c>
    </row>
    <row r="3451" spans="1:56" x14ac:dyDescent="0.25">
      <c r="A3451" s="1">
        <v>43074</v>
      </c>
      <c r="B3451">
        <v>336408</v>
      </c>
      <c r="C3451">
        <v>623644</v>
      </c>
      <c r="D3451">
        <v>0</v>
      </c>
      <c r="E3451">
        <v>28146</v>
      </c>
    </row>
    <row r="3452" spans="1:56" x14ac:dyDescent="0.25">
      <c r="A3452" s="1">
        <v>43075</v>
      </c>
      <c r="B3452">
        <v>251604</v>
      </c>
      <c r="C3452">
        <v>620114</v>
      </c>
      <c r="D3452">
        <v>0</v>
      </c>
      <c r="E3452">
        <v>28146</v>
      </c>
    </row>
    <row r="3453" spans="1:56" x14ac:dyDescent="0.25">
      <c r="A3453" s="1">
        <v>43076</v>
      </c>
      <c r="B3453">
        <v>257159</v>
      </c>
      <c r="C3453">
        <v>626021</v>
      </c>
      <c r="D3453">
        <v>0</v>
      </c>
      <c r="E3453">
        <v>28146</v>
      </c>
    </row>
    <row r="3454" spans="1:56" x14ac:dyDescent="0.25">
      <c r="A3454" s="1">
        <v>43077</v>
      </c>
      <c r="B3454">
        <v>328910</v>
      </c>
      <c r="C3454">
        <v>648234</v>
      </c>
      <c r="D3454">
        <v>0</v>
      </c>
      <c r="E3454">
        <v>28146</v>
      </c>
    </row>
    <row r="3455" spans="1:56" x14ac:dyDescent="0.25">
      <c r="A3455" s="1">
        <v>43080</v>
      </c>
      <c r="B3455">
        <v>251363</v>
      </c>
      <c r="C3455">
        <v>650765</v>
      </c>
      <c r="D3455">
        <v>0</v>
      </c>
      <c r="E3455">
        <v>28146</v>
      </c>
      <c r="F3455">
        <v>4127</v>
      </c>
      <c r="G3455">
        <v>1372</v>
      </c>
    </row>
    <row r="3456" spans="1:56" x14ac:dyDescent="0.25">
      <c r="A3456" s="1">
        <v>43081</v>
      </c>
      <c r="B3456">
        <v>269017</v>
      </c>
      <c r="C3456">
        <v>651549</v>
      </c>
      <c r="D3456">
        <v>0</v>
      </c>
      <c r="E3456">
        <v>28146</v>
      </c>
      <c r="F3456">
        <v>1701</v>
      </c>
      <c r="G3456">
        <v>1640</v>
      </c>
      <c r="BB3456" s="13"/>
      <c r="BD3456" s="10"/>
    </row>
    <row r="3457" spans="1:7" x14ac:dyDescent="0.25">
      <c r="A3457" s="1">
        <v>43082</v>
      </c>
      <c r="B3457">
        <v>303487</v>
      </c>
      <c r="C3457">
        <v>660514</v>
      </c>
      <c r="D3457">
        <v>0</v>
      </c>
      <c r="E3457">
        <v>28146</v>
      </c>
      <c r="F3457">
        <v>1757</v>
      </c>
      <c r="G3457">
        <v>1805</v>
      </c>
    </row>
    <row r="3458" spans="1:7" x14ac:dyDescent="0.25">
      <c r="A3458" s="1">
        <v>43083</v>
      </c>
      <c r="B3458">
        <v>322632</v>
      </c>
      <c r="C3458">
        <v>653497</v>
      </c>
      <c r="D3458">
        <v>1691</v>
      </c>
      <c r="E3458">
        <v>29837</v>
      </c>
      <c r="F3458">
        <v>1249</v>
      </c>
      <c r="G3458">
        <v>2044</v>
      </c>
    </row>
    <row r="3459" spans="1:7" x14ac:dyDescent="0.25">
      <c r="A3459" s="1">
        <v>43084</v>
      </c>
      <c r="B3459">
        <v>331906</v>
      </c>
      <c r="C3459">
        <v>643183</v>
      </c>
      <c r="D3459">
        <v>0</v>
      </c>
      <c r="E3459">
        <v>29837</v>
      </c>
      <c r="F3459">
        <v>1860</v>
      </c>
      <c r="G3459">
        <v>2419</v>
      </c>
    </row>
    <row r="3460" spans="1:7" x14ac:dyDescent="0.25">
      <c r="A3460" s="1">
        <v>43087</v>
      </c>
      <c r="B3460">
        <v>353712</v>
      </c>
      <c r="C3460">
        <v>649031</v>
      </c>
      <c r="D3460">
        <v>0</v>
      </c>
      <c r="E3460">
        <v>10240</v>
      </c>
      <c r="F3460">
        <v>4258</v>
      </c>
      <c r="G3460">
        <v>2788</v>
      </c>
    </row>
    <row r="3461" spans="1:7" x14ac:dyDescent="0.25">
      <c r="A3461" s="1">
        <v>43088</v>
      </c>
      <c r="B3461">
        <v>323420</v>
      </c>
      <c r="C3461">
        <v>646591</v>
      </c>
      <c r="D3461">
        <v>0</v>
      </c>
      <c r="E3461">
        <v>10240</v>
      </c>
      <c r="F3461">
        <v>2815</v>
      </c>
      <c r="G3461">
        <v>2821</v>
      </c>
    </row>
    <row r="3462" spans="1:7" x14ac:dyDescent="0.25">
      <c r="A3462" s="1">
        <v>43089</v>
      </c>
      <c r="B3462">
        <v>242239</v>
      </c>
      <c r="C3462">
        <v>637898</v>
      </c>
      <c r="D3462">
        <v>0</v>
      </c>
      <c r="E3462">
        <v>10240</v>
      </c>
      <c r="F3462">
        <v>4564</v>
      </c>
      <c r="G3462">
        <v>2711</v>
      </c>
    </row>
    <row r="3463" spans="1:7" x14ac:dyDescent="0.25">
      <c r="A3463" s="1">
        <v>43090</v>
      </c>
      <c r="B3463">
        <v>199173</v>
      </c>
      <c r="C3463">
        <v>562338</v>
      </c>
      <c r="D3463">
        <v>0</v>
      </c>
      <c r="E3463">
        <v>10240</v>
      </c>
      <c r="F3463">
        <v>5000</v>
      </c>
      <c r="G3463">
        <v>2943</v>
      </c>
    </row>
    <row r="3464" spans="1:7" x14ac:dyDescent="0.25">
      <c r="A3464" s="1">
        <v>43091</v>
      </c>
      <c r="B3464">
        <v>181608</v>
      </c>
      <c r="C3464">
        <v>551399</v>
      </c>
      <c r="D3464">
        <v>0</v>
      </c>
      <c r="E3464">
        <v>10240</v>
      </c>
      <c r="F3464">
        <v>13873</v>
      </c>
      <c r="G3464">
        <v>3832</v>
      </c>
    </row>
    <row r="3465" spans="1:7" x14ac:dyDescent="0.25">
      <c r="A3465" s="1">
        <v>43095</v>
      </c>
      <c r="B3465">
        <v>136028</v>
      </c>
      <c r="C3465">
        <v>552100</v>
      </c>
      <c r="D3465">
        <v>0</v>
      </c>
      <c r="E3465">
        <v>10240</v>
      </c>
      <c r="F3465">
        <v>2685</v>
      </c>
      <c r="G3465">
        <v>3737</v>
      </c>
    </row>
    <row r="3466" spans="1:7" x14ac:dyDescent="0.25">
      <c r="A3466" s="1">
        <v>43096</v>
      </c>
      <c r="B3466">
        <v>168647</v>
      </c>
      <c r="C3466">
        <v>550126</v>
      </c>
      <c r="D3466">
        <v>0</v>
      </c>
      <c r="E3466">
        <v>10240</v>
      </c>
      <c r="F3466">
        <v>3167</v>
      </c>
      <c r="G3466">
        <v>3696</v>
      </c>
    </row>
    <row r="3467" spans="1:7" x14ac:dyDescent="0.25">
      <c r="A3467" s="1">
        <v>43097</v>
      </c>
      <c r="B3467">
        <v>120037</v>
      </c>
      <c r="C3467">
        <v>548443</v>
      </c>
      <c r="D3467">
        <v>0</v>
      </c>
      <c r="E3467">
        <v>10240</v>
      </c>
      <c r="F3467">
        <v>3749</v>
      </c>
      <c r="G3467">
        <v>4169</v>
      </c>
    </row>
    <row r="3468" spans="1:7" x14ac:dyDescent="0.25">
      <c r="A3468" s="1">
        <v>43098</v>
      </c>
      <c r="B3468">
        <v>176164</v>
      </c>
      <c r="C3468">
        <v>551703</v>
      </c>
      <c r="D3468">
        <v>0</v>
      </c>
      <c r="E3468">
        <v>10240</v>
      </c>
      <c r="F3468">
        <v>5287</v>
      </c>
      <c r="G3468">
        <v>4051</v>
      </c>
    </row>
    <row r="3469" spans="1:7" x14ac:dyDescent="0.25">
      <c r="A3469" s="1">
        <v>43102</v>
      </c>
      <c r="B3469">
        <v>251756</v>
      </c>
      <c r="C3469">
        <v>562813</v>
      </c>
      <c r="D3469">
        <v>0</v>
      </c>
      <c r="E3469">
        <v>10240</v>
      </c>
      <c r="F3469">
        <v>3530</v>
      </c>
      <c r="G3469">
        <v>4065</v>
      </c>
    </row>
    <row r="3470" spans="1:7" x14ac:dyDescent="0.25">
      <c r="A3470" s="1">
        <v>43103</v>
      </c>
      <c r="B3470">
        <v>262791</v>
      </c>
      <c r="C3470">
        <v>586223</v>
      </c>
      <c r="D3470">
        <v>0</v>
      </c>
      <c r="E3470">
        <v>10240</v>
      </c>
      <c r="F3470">
        <v>2833</v>
      </c>
      <c r="G3470">
        <v>4037</v>
      </c>
    </row>
    <row r="3471" spans="1:7" x14ac:dyDescent="0.25">
      <c r="A3471" s="1">
        <v>43104</v>
      </c>
      <c r="B3471">
        <v>241356</v>
      </c>
      <c r="C3471">
        <v>614724</v>
      </c>
      <c r="D3471">
        <v>0</v>
      </c>
      <c r="E3471">
        <v>10240</v>
      </c>
      <c r="F3471">
        <v>3648</v>
      </c>
      <c r="G3471">
        <v>4011</v>
      </c>
    </row>
    <row r="3472" spans="1:7" x14ac:dyDescent="0.25">
      <c r="A3472" s="1">
        <v>43105</v>
      </c>
      <c r="B3472">
        <v>200748</v>
      </c>
      <c r="C3472">
        <v>619426</v>
      </c>
      <c r="D3472">
        <v>0</v>
      </c>
      <c r="E3472">
        <v>10240</v>
      </c>
      <c r="F3472">
        <v>4079</v>
      </c>
      <c r="G3472">
        <v>4043</v>
      </c>
    </row>
    <row r="3473" spans="1:7" x14ac:dyDescent="0.25">
      <c r="A3473" s="1">
        <v>43108</v>
      </c>
      <c r="B3473">
        <v>193239</v>
      </c>
      <c r="C3473">
        <v>591715</v>
      </c>
      <c r="D3473">
        <v>0</v>
      </c>
      <c r="E3473">
        <v>10240</v>
      </c>
      <c r="F3473">
        <v>6018</v>
      </c>
      <c r="G3473">
        <v>4537</v>
      </c>
    </row>
    <row r="3474" spans="1:7" x14ac:dyDescent="0.25">
      <c r="A3474" s="1">
        <v>43109</v>
      </c>
      <c r="B3474">
        <v>303089</v>
      </c>
      <c r="C3474">
        <v>602519</v>
      </c>
      <c r="D3474">
        <v>0</v>
      </c>
      <c r="E3474">
        <v>10240</v>
      </c>
      <c r="F3474">
        <v>3210</v>
      </c>
      <c r="G3474">
        <v>4624</v>
      </c>
    </row>
    <row r="3475" spans="1:7" x14ac:dyDescent="0.25">
      <c r="A3475" s="1">
        <v>43110</v>
      </c>
      <c r="B3475">
        <v>315809</v>
      </c>
      <c r="C3475">
        <v>613525</v>
      </c>
      <c r="D3475">
        <v>0</v>
      </c>
      <c r="E3475">
        <v>10240</v>
      </c>
      <c r="F3475">
        <v>4866</v>
      </c>
      <c r="G3475">
        <v>4704</v>
      </c>
    </row>
    <row r="3476" spans="1:7" x14ac:dyDescent="0.25">
      <c r="A3476" s="1">
        <v>43111</v>
      </c>
      <c r="B3476">
        <v>236706</v>
      </c>
      <c r="C3476">
        <v>632244</v>
      </c>
      <c r="D3476">
        <v>0</v>
      </c>
      <c r="E3476">
        <v>10240</v>
      </c>
      <c r="F3476">
        <v>6757</v>
      </c>
      <c r="G3476">
        <v>4733</v>
      </c>
    </row>
    <row r="3477" spans="1:7" x14ac:dyDescent="0.25">
      <c r="A3477" s="1">
        <v>43112</v>
      </c>
      <c r="B3477">
        <v>425118</v>
      </c>
      <c r="C3477">
        <v>643504</v>
      </c>
      <c r="D3477">
        <v>0</v>
      </c>
      <c r="E3477">
        <v>10240</v>
      </c>
      <c r="F3477">
        <v>3759</v>
      </c>
      <c r="G3477">
        <v>4901</v>
      </c>
    </row>
    <row r="3478" spans="1:7" x14ac:dyDescent="0.25">
      <c r="A3478" s="1">
        <v>43116</v>
      </c>
      <c r="B3478">
        <v>607733</v>
      </c>
      <c r="C3478">
        <v>654223</v>
      </c>
      <c r="D3478">
        <v>3356</v>
      </c>
      <c r="E3478">
        <v>13596</v>
      </c>
      <c r="F3478">
        <v>13918</v>
      </c>
      <c r="G3478">
        <v>4736</v>
      </c>
    </row>
    <row r="3479" spans="1:7" x14ac:dyDescent="0.25">
      <c r="A3479" s="1">
        <v>43117</v>
      </c>
      <c r="B3479">
        <v>426856</v>
      </c>
      <c r="C3479">
        <v>678572</v>
      </c>
      <c r="D3479">
        <v>0</v>
      </c>
      <c r="E3479">
        <v>13596</v>
      </c>
      <c r="F3479">
        <v>15424</v>
      </c>
      <c r="G3479">
        <v>5306</v>
      </c>
    </row>
    <row r="3480" spans="1:7" x14ac:dyDescent="0.25">
      <c r="A3480" s="1">
        <v>43118</v>
      </c>
      <c r="B3480">
        <v>429500</v>
      </c>
      <c r="C3480">
        <v>630636</v>
      </c>
      <c r="D3480">
        <v>0</v>
      </c>
      <c r="E3480">
        <v>13596</v>
      </c>
      <c r="F3480">
        <v>10208</v>
      </c>
      <c r="G3480">
        <v>4812</v>
      </c>
    </row>
    <row r="3481" spans="1:7" x14ac:dyDescent="0.25">
      <c r="A3481" s="1">
        <v>43119</v>
      </c>
      <c r="B3481">
        <v>295492</v>
      </c>
      <c r="C3481">
        <v>624293</v>
      </c>
      <c r="D3481">
        <v>2124</v>
      </c>
      <c r="E3481">
        <v>15720</v>
      </c>
      <c r="F3481">
        <v>7270</v>
      </c>
      <c r="G3481">
        <v>4795</v>
      </c>
    </row>
    <row r="3482" spans="1:7" x14ac:dyDescent="0.25">
      <c r="A3482" s="1">
        <v>43122</v>
      </c>
      <c r="B3482">
        <v>237297</v>
      </c>
      <c r="C3482">
        <v>626209</v>
      </c>
      <c r="D3482">
        <v>0</v>
      </c>
      <c r="E3482">
        <v>6468</v>
      </c>
      <c r="F3482">
        <v>9356</v>
      </c>
      <c r="G3482">
        <v>5038</v>
      </c>
    </row>
    <row r="3483" spans="1:7" x14ac:dyDescent="0.25">
      <c r="A3483" s="1">
        <v>43123</v>
      </c>
      <c r="B3483">
        <v>284953</v>
      </c>
      <c r="C3483">
        <v>631607</v>
      </c>
      <c r="D3483">
        <v>0</v>
      </c>
      <c r="E3483">
        <v>6468</v>
      </c>
      <c r="F3483">
        <v>11709</v>
      </c>
      <c r="G3483">
        <v>5193</v>
      </c>
    </row>
    <row r="3484" spans="1:7" x14ac:dyDescent="0.25">
      <c r="A3484" s="1">
        <v>43124</v>
      </c>
      <c r="B3484">
        <v>415506</v>
      </c>
      <c r="C3484">
        <v>634782</v>
      </c>
      <c r="D3484">
        <v>0</v>
      </c>
      <c r="E3484">
        <v>6468</v>
      </c>
      <c r="F3484">
        <v>7778</v>
      </c>
      <c r="G3484">
        <v>5406</v>
      </c>
    </row>
    <row r="3485" spans="1:7" x14ac:dyDescent="0.25">
      <c r="A3485" s="1">
        <v>43125</v>
      </c>
      <c r="B3485">
        <v>298761</v>
      </c>
      <c r="C3485">
        <v>628653</v>
      </c>
      <c r="D3485">
        <v>0</v>
      </c>
      <c r="E3485">
        <v>6468</v>
      </c>
      <c r="F3485">
        <v>7617</v>
      </c>
      <c r="G3485">
        <v>5673</v>
      </c>
    </row>
    <row r="3486" spans="1:7" x14ac:dyDescent="0.25">
      <c r="A3486" s="1">
        <v>43126</v>
      </c>
      <c r="B3486">
        <v>246162</v>
      </c>
      <c r="C3486">
        <v>630090</v>
      </c>
      <c r="D3486">
        <v>0</v>
      </c>
      <c r="E3486">
        <v>6468</v>
      </c>
      <c r="F3486">
        <v>7846</v>
      </c>
      <c r="G3486">
        <v>5375</v>
      </c>
    </row>
    <row r="3487" spans="1:7" x14ac:dyDescent="0.25">
      <c r="A3487" s="1">
        <v>43129</v>
      </c>
      <c r="B3487">
        <v>457387</v>
      </c>
      <c r="C3487">
        <v>637699</v>
      </c>
      <c r="D3487">
        <v>2827</v>
      </c>
      <c r="E3487">
        <v>9295</v>
      </c>
      <c r="F3487">
        <v>6220</v>
      </c>
      <c r="G3487">
        <v>5845</v>
      </c>
    </row>
    <row r="3488" spans="1:7" x14ac:dyDescent="0.25">
      <c r="A3488" s="1">
        <v>43130</v>
      </c>
      <c r="B3488">
        <v>658259</v>
      </c>
      <c r="C3488">
        <v>630871</v>
      </c>
      <c r="D3488">
        <v>0</v>
      </c>
      <c r="E3488">
        <v>9295</v>
      </c>
      <c r="F3488">
        <v>8675</v>
      </c>
      <c r="G3488">
        <v>5738</v>
      </c>
    </row>
    <row r="3489" spans="1:7" x14ac:dyDescent="0.25">
      <c r="A3489" s="1">
        <v>43131</v>
      </c>
      <c r="B3489">
        <v>404258</v>
      </c>
      <c r="C3489">
        <v>630146</v>
      </c>
      <c r="D3489">
        <v>0</v>
      </c>
      <c r="E3489">
        <v>9295</v>
      </c>
      <c r="F3489">
        <v>5685</v>
      </c>
      <c r="G3489">
        <v>5697</v>
      </c>
    </row>
    <row r="3490" spans="1:7" x14ac:dyDescent="0.25">
      <c r="A3490" s="1">
        <v>43132</v>
      </c>
      <c r="B3490">
        <v>450755</v>
      </c>
      <c r="C3490">
        <v>636649</v>
      </c>
      <c r="D3490">
        <v>0</v>
      </c>
      <c r="E3490">
        <v>9295</v>
      </c>
      <c r="F3490">
        <v>9341</v>
      </c>
      <c r="G3490">
        <v>6012</v>
      </c>
    </row>
    <row r="3491" spans="1:7" x14ac:dyDescent="0.25">
      <c r="A3491" s="1">
        <v>43133</v>
      </c>
      <c r="B3491">
        <v>844322</v>
      </c>
      <c r="C3491">
        <v>649150</v>
      </c>
      <c r="D3491">
        <v>0</v>
      </c>
      <c r="E3491">
        <v>9295</v>
      </c>
      <c r="F3491">
        <v>11118</v>
      </c>
      <c r="G3491">
        <v>6683</v>
      </c>
    </row>
    <row r="3492" spans="1:7" x14ac:dyDescent="0.25">
      <c r="A3492" s="1">
        <v>43136</v>
      </c>
      <c r="B3492">
        <v>1336246</v>
      </c>
      <c r="C3492">
        <v>715544</v>
      </c>
      <c r="D3492">
        <v>2249</v>
      </c>
      <c r="E3492">
        <v>11544</v>
      </c>
      <c r="F3492">
        <v>12319</v>
      </c>
      <c r="G3492">
        <v>7360</v>
      </c>
    </row>
    <row r="3493" spans="1:7" x14ac:dyDescent="0.25">
      <c r="A3493" s="1">
        <v>43137</v>
      </c>
      <c r="B3493">
        <v>1455081</v>
      </c>
      <c r="C3493">
        <v>616176</v>
      </c>
      <c r="D3493">
        <v>0</v>
      </c>
      <c r="E3493">
        <v>11544</v>
      </c>
      <c r="F3493">
        <v>11502</v>
      </c>
      <c r="G3493">
        <v>6932</v>
      </c>
    </row>
    <row r="3494" spans="1:7" x14ac:dyDescent="0.25">
      <c r="A3494" s="1">
        <v>43138</v>
      </c>
      <c r="B3494">
        <v>678781</v>
      </c>
      <c r="C3494">
        <v>544091</v>
      </c>
      <c r="D3494">
        <v>200</v>
      </c>
      <c r="E3494">
        <v>11644</v>
      </c>
      <c r="F3494">
        <v>7200</v>
      </c>
      <c r="G3494">
        <v>6713</v>
      </c>
    </row>
    <row r="3495" spans="1:7" x14ac:dyDescent="0.25">
      <c r="A3495" s="1">
        <v>43139</v>
      </c>
      <c r="B3495">
        <v>674016</v>
      </c>
      <c r="C3495">
        <v>533572</v>
      </c>
      <c r="D3495">
        <v>0</v>
      </c>
      <c r="E3495">
        <v>11644</v>
      </c>
      <c r="F3495">
        <v>5252</v>
      </c>
      <c r="G3495">
        <v>6492</v>
      </c>
    </row>
    <row r="3496" spans="1:7" x14ac:dyDescent="0.25">
      <c r="A3496" s="1">
        <v>43140</v>
      </c>
      <c r="B3496">
        <v>579704</v>
      </c>
      <c r="C3496">
        <v>521857</v>
      </c>
      <c r="D3496">
        <v>0</v>
      </c>
      <c r="E3496">
        <v>11644</v>
      </c>
      <c r="F3496">
        <v>4856</v>
      </c>
      <c r="G3496">
        <v>6345</v>
      </c>
    </row>
    <row r="3497" spans="1:7" x14ac:dyDescent="0.25">
      <c r="A3497" s="1">
        <v>43143</v>
      </c>
      <c r="B3497">
        <v>387520</v>
      </c>
      <c r="C3497">
        <v>512739</v>
      </c>
      <c r="D3497">
        <v>0</v>
      </c>
      <c r="E3497">
        <v>11644</v>
      </c>
      <c r="F3497">
        <v>4208</v>
      </c>
      <c r="G3497">
        <v>5991</v>
      </c>
    </row>
    <row r="3498" spans="1:7" x14ac:dyDescent="0.25">
      <c r="A3498" s="1">
        <v>43144</v>
      </c>
      <c r="B3498">
        <v>292737</v>
      </c>
      <c r="C3498">
        <v>510398</v>
      </c>
      <c r="D3498">
        <v>236</v>
      </c>
      <c r="E3498">
        <v>11880</v>
      </c>
      <c r="F3498">
        <v>4498</v>
      </c>
      <c r="G3498">
        <v>5704</v>
      </c>
    </row>
    <row r="3499" spans="1:7" x14ac:dyDescent="0.25">
      <c r="A3499" s="1">
        <v>43145</v>
      </c>
      <c r="B3499">
        <v>334356</v>
      </c>
      <c r="C3499">
        <v>505778</v>
      </c>
      <c r="D3499">
        <v>0</v>
      </c>
      <c r="E3499">
        <v>11880</v>
      </c>
      <c r="F3499">
        <v>5239</v>
      </c>
      <c r="G3499">
        <v>5550</v>
      </c>
    </row>
    <row r="3500" spans="1:7" x14ac:dyDescent="0.25">
      <c r="A3500" s="1">
        <v>43146</v>
      </c>
      <c r="B3500">
        <v>245873</v>
      </c>
      <c r="C3500">
        <v>429757</v>
      </c>
      <c r="D3500">
        <v>0</v>
      </c>
      <c r="E3500">
        <v>11880</v>
      </c>
      <c r="F3500">
        <v>6007</v>
      </c>
      <c r="G3500">
        <v>4898</v>
      </c>
    </row>
    <row r="3501" spans="1:7" x14ac:dyDescent="0.25">
      <c r="A3501" s="1">
        <v>43147</v>
      </c>
      <c r="B3501">
        <v>210545</v>
      </c>
      <c r="C3501">
        <v>427391</v>
      </c>
      <c r="D3501">
        <v>1042</v>
      </c>
      <c r="E3501">
        <v>12922</v>
      </c>
      <c r="F3501">
        <v>4358</v>
      </c>
      <c r="G3501">
        <v>5271</v>
      </c>
    </row>
    <row r="3502" spans="1:7" x14ac:dyDescent="0.25">
      <c r="A3502" s="1">
        <v>43151</v>
      </c>
      <c r="B3502">
        <v>197271</v>
      </c>
      <c r="C3502">
        <v>426093</v>
      </c>
      <c r="D3502">
        <v>0</v>
      </c>
      <c r="E3502">
        <v>5727</v>
      </c>
      <c r="F3502">
        <v>8681</v>
      </c>
      <c r="G3502">
        <v>6050</v>
      </c>
    </row>
    <row r="3503" spans="1:7" x14ac:dyDescent="0.25">
      <c r="A3503" s="1">
        <v>43152</v>
      </c>
      <c r="B3503">
        <v>231972</v>
      </c>
      <c r="C3503">
        <v>425282</v>
      </c>
      <c r="D3503">
        <v>0</v>
      </c>
      <c r="E3503">
        <v>5727</v>
      </c>
      <c r="F3503">
        <v>9128</v>
      </c>
      <c r="G3503">
        <v>5796</v>
      </c>
    </row>
    <row r="3504" spans="1:7" x14ac:dyDescent="0.25">
      <c r="A3504" s="1">
        <v>43153</v>
      </c>
      <c r="B3504">
        <v>177091</v>
      </c>
      <c r="C3504">
        <v>417067</v>
      </c>
      <c r="D3504">
        <v>0</v>
      </c>
      <c r="E3504">
        <v>5727</v>
      </c>
      <c r="F3504">
        <v>6959</v>
      </c>
      <c r="G3504">
        <v>5777</v>
      </c>
    </row>
    <row r="3505" spans="1:7" x14ac:dyDescent="0.25">
      <c r="A3505" s="1">
        <v>43154</v>
      </c>
      <c r="B3505">
        <v>205720</v>
      </c>
      <c r="C3505">
        <v>415363</v>
      </c>
      <c r="D3505">
        <v>0</v>
      </c>
      <c r="E3505">
        <v>5727</v>
      </c>
      <c r="F3505">
        <v>6758</v>
      </c>
      <c r="G3505">
        <v>5987</v>
      </c>
    </row>
    <row r="3506" spans="1:7" x14ac:dyDescent="0.25">
      <c r="A3506" s="1">
        <v>43157</v>
      </c>
      <c r="B3506">
        <v>160197</v>
      </c>
      <c r="C3506">
        <v>423185</v>
      </c>
      <c r="D3506">
        <v>0</v>
      </c>
      <c r="E3506">
        <v>5727</v>
      </c>
      <c r="F3506">
        <v>2959</v>
      </c>
      <c r="G3506">
        <v>6101</v>
      </c>
    </row>
    <row r="3507" spans="1:7" x14ac:dyDescent="0.25">
      <c r="A3507" s="1">
        <v>43158</v>
      </c>
      <c r="B3507">
        <v>331976</v>
      </c>
      <c r="C3507">
        <v>410384</v>
      </c>
      <c r="D3507">
        <v>1</v>
      </c>
      <c r="E3507">
        <v>6246</v>
      </c>
      <c r="F3507">
        <v>3318</v>
      </c>
      <c r="G3507">
        <v>6032</v>
      </c>
    </row>
    <row r="3508" spans="1:7" x14ac:dyDescent="0.25">
      <c r="A3508" s="1">
        <v>43159</v>
      </c>
      <c r="B3508">
        <v>278064</v>
      </c>
      <c r="C3508">
        <v>415480</v>
      </c>
      <c r="D3508">
        <v>0</v>
      </c>
      <c r="E3508">
        <v>6246</v>
      </c>
      <c r="F3508">
        <v>5671</v>
      </c>
      <c r="G3508">
        <v>5857</v>
      </c>
    </row>
    <row r="3509" spans="1:7" x14ac:dyDescent="0.25">
      <c r="A3509" s="1">
        <v>43160</v>
      </c>
      <c r="B3509">
        <v>374752</v>
      </c>
      <c r="C3509">
        <v>416039</v>
      </c>
      <c r="D3509">
        <v>0</v>
      </c>
      <c r="E3509">
        <v>6246</v>
      </c>
      <c r="F3509">
        <v>6323</v>
      </c>
      <c r="G3509">
        <v>5727</v>
      </c>
    </row>
    <row r="3510" spans="1:7" x14ac:dyDescent="0.25">
      <c r="A3510" s="1">
        <v>43161</v>
      </c>
      <c r="B3510">
        <v>300645</v>
      </c>
      <c r="C3510">
        <v>403912</v>
      </c>
      <c r="D3510">
        <v>0</v>
      </c>
      <c r="E3510">
        <v>6246</v>
      </c>
      <c r="F3510">
        <v>4451</v>
      </c>
      <c r="G3510">
        <v>5638</v>
      </c>
    </row>
    <row r="3511" spans="1:7" x14ac:dyDescent="0.25">
      <c r="A3511" s="1">
        <v>43164</v>
      </c>
      <c r="B3511">
        <v>188873</v>
      </c>
      <c r="C3511">
        <v>394803</v>
      </c>
      <c r="D3511">
        <v>0</v>
      </c>
      <c r="E3511">
        <v>6246</v>
      </c>
      <c r="F3511">
        <v>3358</v>
      </c>
      <c r="G3511">
        <v>5938</v>
      </c>
    </row>
    <row r="3512" spans="1:7" x14ac:dyDescent="0.25">
      <c r="A3512" s="1">
        <v>43165</v>
      </c>
      <c r="B3512">
        <v>159420</v>
      </c>
      <c r="C3512">
        <v>398367</v>
      </c>
      <c r="D3512">
        <v>0</v>
      </c>
      <c r="E3512">
        <v>6246</v>
      </c>
      <c r="F3512">
        <v>4562</v>
      </c>
      <c r="G3512">
        <v>5564</v>
      </c>
    </row>
    <row r="3513" spans="1:7" x14ac:dyDescent="0.25">
      <c r="A3513" s="1">
        <v>43166</v>
      </c>
      <c r="B3513">
        <v>226742</v>
      </c>
      <c r="C3513">
        <v>401905</v>
      </c>
      <c r="D3513">
        <v>0</v>
      </c>
      <c r="E3513">
        <v>6246</v>
      </c>
      <c r="F3513">
        <v>10226</v>
      </c>
      <c r="G3513">
        <v>6099</v>
      </c>
    </row>
    <row r="3514" spans="1:7" x14ac:dyDescent="0.25">
      <c r="A3514" s="1">
        <v>43167</v>
      </c>
      <c r="B3514">
        <v>229225</v>
      </c>
      <c r="C3514">
        <v>398990</v>
      </c>
      <c r="D3514">
        <v>0</v>
      </c>
      <c r="E3514">
        <v>6246</v>
      </c>
      <c r="F3514">
        <v>9223</v>
      </c>
      <c r="G3514">
        <v>6372</v>
      </c>
    </row>
    <row r="3515" spans="1:7" x14ac:dyDescent="0.25">
      <c r="A3515" s="1">
        <v>43168</v>
      </c>
      <c r="B3515">
        <v>282117</v>
      </c>
      <c r="C3515">
        <v>402693</v>
      </c>
      <c r="D3515">
        <v>0</v>
      </c>
      <c r="E3515">
        <v>6246</v>
      </c>
      <c r="F3515">
        <v>9357</v>
      </c>
      <c r="G3515">
        <v>6632</v>
      </c>
    </row>
    <row r="3516" spans="1:7" x14ac:dyDescent="0.25">
      <c r="A3516" s="1">
        <v>43171</v>
      </c>
      <c r="B3516">
        <v>197013</v>
      </c>
      <c r="C3516">
        <v>400183</v>
      </c>
      <c r="D3516">
        <v>0</v>
      </c>
      <c r="E3516">
        <v>6246</v>
      </c>
      <c r="F3516">
        <v>10164</v>
      </c>
      <c r="G3516">
        <v>6675</v>
      </c>
    </row>
    <row r="3517" spans="1:7" x14ac:dyDescent="0.25">
      <c r="A3517" s="1">
        <v>43172</v>
      </c>
      <c r="B3517">
        <v>255213</v>
      </c>
      <c r="C3517">
        <v>400703</v>
      </c>
      <c r="D3517">
        <v>0</v>
      </c>
      <c r="E3517">
        <v>6246</v>
      </c>
      <c r="F3517">
        <v>13244</v>
      </c>
      <c r="G3517">
        <v>6433</v>
      </c>
    </row>
    <row r="3518" spans="1:7" x14ac:dyDescent="0.25">
      <c r="A3518" s="1">
        <v>43173</v>
      </c>
      <c r="B3518">
        <v>242912</v>
      </c>
      <c r="C3518">
        <v>403256</v>
      </c>
      <c r="D3518">
        <v>0</v>
      </c>
      <c r="E3518">
        <v>6246</v>
      </c>
      <c r="F3518">
        <v>11426</v>
      </c>
      <c r="G3518">
        <v>6743</v>
      </c>
    </row>
    <row r="3519" spans="1:7" x14ac:dyDescent="0.25">
      <c r="A3519" s="1">
        <v>43174</v>
      </c>
      <c r="B3519">
        <v>209735</v>
      </c>
      <c r="C3519">
        <v>410192</v>
      </c>
      <c r="D3519">
        <v>0</v>
      </c>
      <c r="E3519">
        <v>6246</v>
      </c>
      <c r="F3519">
        <v>14466</v>
      </c>
      <c r="G3519">
        <v>5933</v>
      </c>
    </row>
    <row r="3520" spans="1:7" x14ac:dyDescent="0.25">
      <c r="A3520" s="1">
        <v>43175</v>
      </c>
      <c r="B3520">
        <v>226445</v>
      </c>
      <c r="C3520">
        <v>412472</v>
      </c>
      <c r="D3520">
        <v>0</v>
      </c>
      <c r="E3520">
        <v>6246</v>
      </c>
      <c r="F3520">
        <v>9726</v>
      </c>
      <c r="G3520">
        <v>6113</v>
      </c>
    </row>
    <row r="3521" spans="1:7" x14ac:dyDescent="0.25">
      <c r="A3521" s="1">
        <v>43178</v>
      </c>
      <c r="B3521">
        <v>429156</v>
      </c>
      <c r="C3521">
        <v>420020</v>
      </c>
      <c r="D3521">
        <v>12</v>
      </c>
      <c r="E3521">
        <v>2242</v>
      </c>
      <c r="F3521">
        <v>7840</v>
      </c>
      <c r="G3521">
        <v>6271</v>
      </c>
    </row>
    <row r="3522" spans="1:7" x14ac:dyDescent="0.25">
      <c r="A3522" s="1">
        <v>43179</v>
      </c>
      <c r="B3522">
        <v>257932</v>
      </c>
      <c r="C3522">
        <v>421567</v>
      </c>
      <c r="D3522">
        <v>0</v>
      </c>
      <c r="E3522">
        <v>2242</v>
      </c>
      <c r="F3522">
        <v>6504</v>
      </c>
      <c r="G3522">
        <v>6261</v>
      </c>
    </row>
    <row r="3523" spans="1:7" x14ac:dyDescent="0.25">
      <c r="A3523" s="1">
        <v>43180</v>
      </c>
      <c r="B3523">
        <v>255632</v>
      </c>
      <c r="C3523">
        <v>418516</v>
      </c>
      <c r="D3523">
        <v>0</v>
      </c>
      <c r="E3523">
        <v>2242</v>
      </c>
      <c r="F3523">
        <v>4468</v>
      </c>
      <c r="G3523">
        <v>6268</v>
      </c>
    </row>
    <row r="3524" spans="1:7" x14ac:dyDescent="0.25">
      <c r="A3524" s="1">
        <v>43181</v>
      </c>
      <c r="B3524">
        <v>449563</v>
      </c>
      <c r="C3524">
        <v>391744</v>
      </c>
      <c r="D3524">
        <v>6</v>
      </c>
      <c r="E3524">
        <v>2814</v>
      </c>
      <c r="F3524">
        <v>4396</v>
      </c>
      <c r="G3524">
        <v>6142</v>
      </c>
    </row>
    <row r="3525" spans="1:7" x14ac:dyDescent="0.25">
      <c r="A3525" s="1">
        <v>43182</v>
      </c>
      <c r="B3525">
        <v>387913</v>
      </c>
      <c r="C3525">
        <v>406459</v>
      </c>
      <c r="D3525">
        <v>5</v>
      </c>
      <c r="E3525">
        <v>3291</v>
      </c>
      <c r="F3525">
        <v>3993</v>
      </c>
      <c r="G3525">
        <v>6063</v>
      </c>
    </row>
    <row r="3526" spans="1:7" x14ac:dyDescent="0.25">
      <c r="A3526" s="1">
        <v>43185</v>
      </c>
      <c r="B3526">
        <v>267840</v>
      </c>
      <c r="C3526">
        <v>392894</v>
      </c>
      <c r="D3526">
        <v>0</v>
      </c>
      <c r="E3526">
        <v>3291</v>
      </c>
      <c r="F3526">
        <v>4128</v>
      </c>
      <c r="G3526">
        <v>6147</v>
      </c>
    </row>
    <row r="3527" spans="1:7" x14ac:dyDescent="0.25">
      <c r="A3527" s="1">
        <v>43186</v>
      </c>
      <c r="B3527">
        <v>276287</v>
      </c>
      <c r="C3527">
        <v>395326</v>
      </c>
      <c r="D3527">
        <v>0</v>
      </c>
      <c r="E3527">
        <v>3291</v>
      </c>
      <c r="F3527">
        <v>5892</v>
      </c>
      <c r="G3527">
        <v>6322</v>
      </c>
    </row>
    <row r="3528" spans="1:7" x14ac:dyDescent="0.25">
      <c r="A3528" s="1">
        <v>43187</v>
      </c>
      <c r="B3528">
        <v>327554</v>
      </c>
      <c r="C3528">
        <v>392180</v>
      </c>
      <c r="D3528">
        <v>0</v>
      </c>
      <c r="E3528">
        <v>3291</v>
      </c>
      <c r="F3528">
        <v>4318</v>
      </c>
      <c r="G3528">
        <v>6109</v>
      </c>
    </row>
    <row r="3529" spans="1:7" x14ac:dyDescent="0.25">
      <c r="A3529" s="1">
        <v>43188</v>
      </c>
      <c r="B3529">
        <v>236330</v>
      </c>
      <c r="C3529">
        <v>374674</v>
      </c>
      <c r="D3529">
        <v>0</v>
      </c>
      <c r="E3529">
        <v>3291</v>
      </c>
      <c r="F3529">
        <v>5193</v>
      </c>
      <c r="G3529">
        <v>6113</v>
      </c>
    </row>
    <row r="3530" spans="1:7" x14ac:dyDescent="0.25">
      <c r="A3530" s="1">
        <v>43192</v>
      </c>
      <c r="B3530">
        <v>328348</v>
      </c>
      <c r="C3530">
        <v>384681</v>
      </c>
      <c r="D3530">
        <v>0</v>
      </c>
      <c r="E3530">
        <v>3291</v>
      </c>
      <c r="F3530">
        <v>4642</v>
      </c>
      <c r="G3530">
        <v>6049</v>
      </c>
    </row>
    <row r="3531" spans="1:7" x14ac:dyDescent="0.25">
      <c r="A3531" s="1">
        <v>43193</v>
      </c>
      <c r="B3531">
        <v>281545</v>
      </c>
      <c r="C3531">
        <v>378309</v>
      </c>
      <c r="D3531">
        <v>0</v>
      </c>
      <c r="E3531">
        <v>3291</v>
      </c>
      <c r="F3531">
        <v>3663</v>
      </c>
      <c r="G3531">
        <v>6198</v>
      </c>
    </row>
    <row r="3532" spans="1:7" x14ac:dyDescent="0.25">
      <c r="A3532" s="1">
        <v>43194</v>
      </c>
      <c r="B3532">
        <v>298402</v>
      </c>
      <c r="C3532">
        <v>382096</v>
      </c>
      <c r="D3532">
        <v>0</v>
      </c>
      <c r="E3532">
        <v>3291</v>
      </c>
      <c r="F3532">
        <v>6164</v>
      </c>
      <c r="G3532">
        <v>6413</v>
      </c>
    </row>
    <row r="3533" spans="1:7" x14ac:dyDescent="0.25">
      <c r="A3533" s="1">
        <v>43195</v>
      </c>
      <c r="B3533">
        <v>220313</v>
      </c>
      <c r="C3533">
        <v>382013</v>
      </c>
      <c r="D3533">
        <v>0</v>
      </c>
      <c r="E3533">
        <v>3291</v>
      </c>
      <c r="F3533">
        <v>6379</v>
      </c>
      <c r="G3533">
        <v>6572</v>
      </c>
    </row>
    <row r="3534" spans="1:7" x14ac:dyDescent="0.25">
      <c r="A3534" s="1">
        <v>43196</v>
      </c>
      <c r="B3534">
        <v>308848</v>
      </c>
      <c r="C3534">
        <v>390594</v>
      </c>
      <c r="D3534">
        <v>0</v>
      </c>
      <c r="E3534">
        <v>3291</v>
      </c>
      <c r="F3534">
        <v>4095</v>
      </c>
      <c r="G3534">
        <v>6518</v>
      </c>
    </row>
    <row r="3535" spans="1:7" x14ac:dyDescent="0.25">
      <c r="A3535" s="1">
        <v>43199</v>
      </c>
      <c r="B3535">
        <v>214379</v>
      </c>
      <c r="C3535">
        <v>386071</v>
      </c>
      <c r="D3535">
        <v>0</v>
      </c>
      <c r="E3535">
        <v>3291</v>
      </c>
      <c r="F3535">
        <v>5303</v>
      </c>
      <c r="G3535">
        <v>6723</v>
      </c>
    </row>
    <row r="3536" spans="1:7" x14ac:dyDescent="0.25">
      <c r="A3536" s="1">
        <v>43200</v>
      </c>
      <c r="B3536">
        <v>250893</v>
      </c>
      <c r="C3536">
        <v>380174</v>
      </c>
      <c r="D3536">
        <v>0</v>
      </c>
      <c r="E3536">
        <v>3291</v>
      </c>
      <c r="F3536">
        <v>2534</v>
      </c>
      <c r="G3536">
        <v>6617</v>
      </c>
    </row>
    <row r="3537" spans="1:7" x14ac:dyDescent="0.25">
      <c r="A3537" s="1">
        <v>43201</v>
      </c>
      <c r="B3537">
        <v>217250</v>
      </c>
      <c r="C3537">
        <v>380758</v>
      </c>
      <c r="D3537">
        <v>0</v>
      </c>
      <c r="E3537">
        <v>3291</v>
      </c>
      <c r="F3537">
        <v>2438</v>
      </c>
      <c r="G3537">
        <v>6587</v>
      </c>
    </row>
    <row r="3538" spans="1:7" x14ac:dyDescent="0.25">
      <c r="A3538" s="1">
        <v>43202</v>
      </c>
      <c r="B3538">
        <v>236814</v>
      </c>
      <c r="C3538">
        <v>373876</v>
      </c>
      <c r="D3538">
        <v>0</v>
      </c>
      <c r="E3538">
        <v>3291</v>
      </c>
      <c r="F3538">
        <v>9644</v>
      </c>
      <c r="G3538">
        <v>6343</v>
      </c>
    </row>
    <row r="3539" spans="1:7" x14ac:dyDescent="0.25">
      <c r="A3539" s="1">
        <v>43203</v>
      </c>
      <c r="B3539">
        <v>280018</v>
      </c>
      <c r="C3539">
        <v>387146</v>
      </c>
      <c r="D3539">
        <v>0</v>
      </c>
      <c r="E3539">
        <v>3291</v>
      </c>
      <c r="F3539">
        <v>5576</v>
      </c>
      <c r="G3539">
        <v>6389</v>
      </c>
    </row>
    <row r="3540" spans="1:7" x14ac:dyDescent="0.25">
      <c r="A3540" s="1">
        <v>43206</v>
      </c>
      <c r="B3540">
        <v>288381</v>
      </c>
      <c r="C3540">
        <v>384317</v>
      </c>
      <c r="D3540">
        <v>0</v>
      </c>
      <c r="E3540">
        <v>3291</v>
      </c>
      <c r="F3540">
        <v>6614</v>
      </c>
      <c r="G3540">
        <v>6359</v>
      </c>
    </row>
    <row r="3541" spans="1:7" x14ac:dyDescent="0.25">
      <c r="A3541" s="1">
        <v>43207</v>
      </c>
      <c r="B3541">
        <v>366664</v>
      </c>
      <c r="C3541">
        <v>396304</v>
      </c>
      <c r="D3541">
        <v>0</v>
      </c>
      <c r="E3541">
        <v>3291</v>
      </c>
      <c r="F3541">
        <v>6182</v>
      </c>
      <c r="G3541">
        <v>6433</v>
      </c>
    </row>
    <row r="3542" spans="1:7" x14ac:dyDescent="0.25">
      <c r="A3542" s="1">
        <v>43208</v>
      </c>
      <c r="B3542">
        <v>258668</v>
      </c>
      <c r="C3542">
        <v>384726</v>
      </c>
      <c r="D3542">
        <v>0</v>
      </c>
      <c r="E3542">
        <v>3291</v>
      </c>
      <c r="F3542">
        <v>6232</v>
      </c>
      <c r="G3542">
        <v>6314</v>
      </c>
    </row>
    <row r="3543" spans="1:7" x14ac:dyDescent="0.25">
      <c r="A3543" s="1">
        <v>43209</v>
      </c>
      <c r="B3543">
        <v>199363</v>
      </c>
      <c r="C3543">
        <v>345233</v>
      </c>
      <c r="D3543">
        <v>0</v>
      </c>
      <c r="E3543">
        <v>3291</v>
      </c>
      <c r="F3543">
        <v>4148</v>
      </c>
      <c r="G3543">
        <v>5424</v>
      </c>
    </row>
    <row r="3544" spans="1:7" x14ac:dyDescent="0.25">
      <c r="A3544" s="1">
        <v>43210</v>
      </c>
      <c r="B3544">
        <v>228318</v>
      </c>
      <c r="C3544">
        <v>346353</v>
      </c>
      <c r="D3544">
        <v>0</v>
      </c>
      <c r="E3544">
        <v>3291</v>
      </c>
      <c r="F3544">
        <v>3576</v>
      </c>
      <c r="G3544">
        <v>5565</v>
      </c>
    </row>
    <row r="3545" spans="1:7" x14ac:dyDescent="0.25">
      <c r="A3545" s="1">
        <v>43213</v>
      </c>
      <c r="B3545">
        <v>166855</v>
      </c>
      <c r="C3545">
        <v>355256</v>
      </c>
      <c r="D3545">
        <v>0</v>
      </c>
      <c r="E3545">
        <v>0</v>
      </c>
      <c r="F3545">
        <v>4006</v>
      </c>
      <c r="G3545">
        <v>5673</v>
      </c>
    </row>
    <row r="3546" spans="1:7" x14ac:dyDescent="0.25">
      <c r="A3546" s="1">
        <v>43214</v>
      </c>
      <c r="B3546">
        <v>313187</v>
      </c>
      <c r="C3546">
        <v>357149</v>
      </c>
      <c r="D3546">
        <v>11</v>
      </c>
      <c r="E3546">
        <v>451</v>
      </c>
      <c r="F3546">
        <v>6907</v>
      </c>
      <c r="G3546">
        <v>5753</v>
      </c>
    </row>
    <row r="3547" spans="1:7" x14ac:dyDescent="0.25">
      <c r="A3547" s="1">
        <v>43215</v>
      </c>
      <c r="B3547">
        <v>259332</v>
      </c>
      <c r="C3547">
        <v>368781</v>
      </c>
      <c r="D3547">
        <v>0</v>
      </c>
      <c r="E3547">
        <v>451</v>
      </c>
      <c r="F3547">
        <v>19000</v>
      </c>
      <c r="G3547">
        <v>5648</v>
      </c>
    </row>
    <row r="3548" spans="1:7" x14ac:dyDescent="0.25">
      <c r="A3548" s="1">
        <v>43216</v>
      </c>
      <c r="B3548">
        <v>208457</v>
      </c>
      <c r="C3548">
        <v>362441</v>
      </c>
      <c r="D3548">
        <v>0</v>
      </c>
      <c r="E3548">
        <v>451</v>
      </c>
      <c r="F3548">
        <v>6700</v>
      </c>
      <c r="G3548">
        <v>5723</v>
      </c>
    </row>
    <row r="3549" spans="1:7" x14ac:dyDescent="0.25">
      <c r="A3549" s="1">
        <v>43217</v>
      </c>
      <c r="B3549">
        <v>203030</v>
      </c>
      <c r="C3549">
        <v>369184</v>
      </c>
      <c r="D3549">
        <v>0</v>
      </c>
      <c r="E3549">
        <v>451</v>
      </c>
      <c r="F3549">
        <v>4154</v>
      </c>
      <c r="G3549">
        <v>5720</v>
      </c>
    </row>
    <row r="3550" spans="1:7" x14ac:dyDescent="0.25">
      <c r="A3550" s="1">
        <v>43220</v>
      </c>
      <c r="B3550">
        <v>234358</v>
      </c>
      <c r="C3550">
        <v>366707</v>
      </c>
      <c r="D3550">
        <v>0</v>
      </c>
      <c r="E3550">
        <v>451</v>
      </c>
      <c r="F3550">
        <v>3393</v>
      </c>
      <c r="G3550">
        <v>5697</v>
      </c>
    </row>
    <row r="3551" spans="1:7" x14ac:dyDescent="0.25">
      <c r="A3551" s="1">
        <v>43221</v>
      </c>
      <c r="B3551">
        <v>211619</v>
      </c>
      <c r="C3551">
        <v>372404</v>
      </c>
      <c r="D3551">
        <v>0</v>
      </c>
      <c r="E3551">
        <v>451</v>
      </c>
      <c r="F3551">
        <v>3531</v>
      </c>
      <c r="G3551">
        <v>5818</v>
      </c>
    </row>
    <row r="3552" spans="1:7" x14ac:dyDescent="0.25">
      <c r="A3552" s="1">
        <v>43222</v>
      </c>
      <c r="B3552">
        <v>218903</v>
      </c>
      <c r="C3552">
        <v>371190</v>
      </c>
      <c r="D3552">
        <v>0</v>
      </c>
      <c r="E3552">
        <v>451</v>
      </c>
      <c r="F3552">
        <v>1622</v>
      </c>
      <c r="G3552">
        <v>5785</v>
      </c>
    </row>
    <row r="3553" spans="1:7" x14ac:dyDescent="0.25">
      <c r="A3553" s="1">
        <v>43223</v>
      </c>
      <c r="B3553">
        <v>307359</v>
      </c>
      <c r="C3553">
        <v>372404</v>
      </c>
      <c r="D3553">
        <v>0</v>
      </c>
      <c r="E3553">
        <v>451</v>
      </c>
      <c r="F3553">
        <v>4406</v>
      </c>
      <c r="G3553">
        <v>5918</v>
      </c>
    </row>
  </sheetData>
  <mergeCells count="1">
    <mergeCell ref="A1:O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60255-D0C1-455B-9C98-A664F43EAA71}">
  <dimension ref="A1:C1316"/>
  <sheetViews>
    <sheetView workbookViewId="0">
      <selection activeCell="C1133" sqref="C1133"/>
    </sheetView>
  </sheetViews>
  <sheetFormatPr defaultColWidth="20.7109375" defaultRowHeight="12.75" x14ac:dyDescent="0.2"/>
  <cols>
    <col min="1" max="1" width="20.7109375" style="51" customWidth="1"/>
    <col min="2" max="16384" width="20.7109375" style="51"/>
  </cols>
  <sheetData>
    <row r="1" spans="1:3" x14ac:dyDescent="0.2">
      <c r="A1" s="51" t="s">
        <v>268</v>
      </c>
    </row>
    <row r="2" spans="1:3" x14ac:dyDescent="0.2">
      <c r="A2" s="51" t="s">
        <v>269</v>
      </c>
    </row>
    <row r="3" spans="1:3" x14ac:dyDescent="0.2">
      <c r="A3" s="51" t="s">
        <v>270</v>
      </c>
    </row>
    <row r="4" spans="1:3" x14ac:dyDescent="0.2">
      <c r="A4" s="51" t="s">
        <v>271</v>
      </c>
    </row>
    <row r="5" spans="1:3" x14ac:dyDescent="0.2">
      <c r="A5" s="51" t="s">
        <v>272</v>
      </c>
    </row>
    <row r="6" spans="1:3" x14ac:dyDescent="0.2">
      <c r="A6" s="51" t="s">
        <v>273</v>
      </c>
    </row>
    <row r="8" spans="1:3" x14ac:dyDescent="0.2">
      <c r="A8" s="51" t="s">
        <v>274</v>
      </c>
      <c r="B8" s="51" t="s">
        <v>275</v>
      </c>
    </row>
    <row r="10" spans="1:3" x14ac:dyDescent="0.2">
      <c r="A10" s="51" t="s">
        <v>276</v>
      </c>
    </row>
    <row r="11" spans="1:3" x14ac:dyDescent="0.2">
      <c r="A11" s="51" t="s">
        <v>277</v>
      </c>
      <c r="B11" s="51" t="s">
        <v>274</v>
      </c>
      <c r="C11" s="51" t="s">
        <v>278</v>
      </c>
    </row>
    <row r="12" spans="1:3" hidden="1" x14ac:dyDescent="0.2">
      <c r="A12" s="52">
        <v>41554</v>
      </c>
      <c r="B12" s="53">
        <v>1323.5</v>
      </c>
    </row>
    <row r="13" spans="1:3" hidden="1" x14ac:dyDescent="0.2">
      <c r="A13" s="52">
        <v>41555</v>
      </c>
      <c r="B13" s="53">
        <v>1329.5</v>
      </c>
      <c r="C13" s="55">
        <f>B13-B12</f>
        <v>6</v>
      </c>
    </row>
    <row r="14" spans="1:3" hidden="1" x14ac:dyDescent="0.2">
      <c r="A14" s="52">
        <v>41556</v>
      </c>
      <c r="B14" s="53">
        <v>1304</v>
      </c>
      <c r="C14" s="55">
        <f t="shared" ref="C14:C77" si="0">B14-B13</f>
        <v>-25.5</v>
      </c>
    </row>
    <row r="15" spans="1:3" hidden="1" x14ac:dyDescent="0.2">
      <c r="A15" s="52">
        <v>41557</v>
      </c>
      <c r="B15" s="53">
        <v>1298.5</v>
      </c>
      <c r="C15" s="55">
        <f t="shared" si="0"/>
        <v>-5.5</v>
      </c>
    </row>
    <row r="16" spans="1:3" hidden="1" x14ac:dyDescent="0.2">
      <c r="A16" s="52">
        <v>41558</v>
      </c>
      <c r="B16" s="53">
        <v>1265.5</v>
      </c>
      <c r="C16" s="55">
        <f t="shared" si="0"/>
        <v>-33</v>
      </c>
    </row>
    <row r="17" spans="1:3" hidden="1" x14ac:dyDescent="0.2">
      <c r="A17" s="52">
        <v>41561</v>
      </c>
      <c r="B17" s="53">
        <v>1285.5</v>
      </c>
      <c r="C17" s="55">
        <f t="shared" si="0"/>
        <v>20</v>
      </c>
    </row>
    <row r="18" spans="1:3" hidden="1" x14ac:dyDescent="0.2">
      <c r="A18" s="52">
        <v>41562</v>
      </c>
      <c r="B18" s="53">
        <v>1270.5</v>
      </c>
      <c r="C18" s="55">
        <f t="shared" si="0"/>
        <v>-15</v>
      </c>
    </row>
    <row r="19" spans="1:3" hidden="1" x14ac:dyDescent="0.2">
      <c r="A19" s="52">
        <v>41563</v>
      </c>
      <c r="B19" s="53">
        <v>1273.5</v>
      </c>
      <c r="C19" s="55">
        <f t="shared" si="0"/>
        <v>3</v>
      </c>
    </row>
    <row r="20" spans="1:3" hidden="1" x14ac:dyDescent="0.2">
      <c r="A20" s="52">
        <v>41564</v>
      </c>
      <c r="B20" s="53">
        <v>1319.25</v>
      </c>
      <c r="C20" s="55">
        <f t="shared" si="0"/>
        <v>45.75</v>
      </c>
    </row>
    <row r="21" spans="1:3" hidden="1" x14ac:dyDescent="0.2">
      <c r="A21" s="52">
        <v>41565</v>
      </c>
      <c r="B21" s="53">
        <v>1316.5</v>
      </c>
      <c r="C21" s="55">
        <f t="shared" si="0"/>
        <v>-2.75</v>
      </c>
    </row>
    <row r="22" spans="1:3" hidden="1" x14ac:dyDescent="0.2">
      <c r="A22" s="52">
        <v>41568</v>
      </c>
      <c r="B22" s="53">
        <v>1317.5</v>
      </c>
      <c r="C22" s="55">
        <f t="shared" si="0"/>
        <v>1</v>
      </c>
    </row>
    <row r="23" spans="1:3" hidden="1" x14ac:dyDescent="0.2">
      <c r="A23" s="52">
        <v>41569</v>
      </c>
      <c r="B23" s="53">
        <v>1333</v>
      </c>
      <c r="C23" s="55">
        <f t="shared" si="0"/>
        <v>15.5</v>
      </c>
    </row>
    <row r="24" spans="1:3" hidden="1" x14ac:dyDescent="0.2">
      <c r="A24" s="52">
        <v>41570</v>
      </c>
      <c r="B24" s="53">
        <v>1331.25</v>
      </c>
      <c r="C24" s="55">
        <f t="shared" si="0"/>
        <v>-1.75</v>
      </c>
    </row>
    <row r="25" spans="1:3" hidden="1" x14ac:dyDescent="0.2">
      <c r="A25" s="52">
        <v>41571</v>
      </c>
      <c r="B25" s="53">
        <v>1344.75</v>
      </c>
      <c r="C25" s="55">
        <f t="shared" si="0"/>
        <v>13.5</v>
      </c>
    </row>
    <row r="26" spans="1:3" hidden="1" x14ac:dyDescent="0.2">
      <c r="A26" s="52">
        <v>41572</v>
      </c>
      <c r="B26" s="53">
        <v>1347.75</v>
      </c>
      <c r="C26" s="55">
        <f t="shared" si="0"/>
        <v>3</v>
      </c>
    </row>
    <row r="27" spans="1:3" hidden="1" x14ac:dyDescent="0.2">
      <c r="A27" s="52">
        <v>41575</v>
      </c>
      <c r="B27" s="53">
        <v>1361</v>
      </c>
      <c r="C27" s="55">
        <f t="shared" si="0"/>
        <v>13.25</v>
      </c>
    </row>
    <row r="28" spans="1:3" hidden="1" x14ac:dyDescent="0.2">
      <c r="A28" s="52">
        <v>41576</v>
      </c>
      <c r="B28" s="53">
        <v>1349.25</v>
      </c>
      <c r="C28" s="55">
        <f t="shared" si="0"/>
        <v>-11.75</v>
      </c>
    </row>
    <row r="29" spans="1:3" hidden="1" x14ac:dyDescent="0.2">
      <c r="A29" s="52">
        <v>41577</v>
      </c>
      <c r="B29" s="53">
        <v>1354.75</v>
      </c>
      <c r="C29" s="55">
        <f t="shared" si="0"/>
        <v>5.5</v>
      </c>
    </row>
    <row r="30" spans="1:3" hidden="1" x14ac:dyDescent="0.2">
      <c r="A30" s="52">
        <v>41578</v>
      </c>
      <c r="B30" s="53">
        <v>1324</v>
      </c>
      <c r="C30" s="55">
        <f t="shared" si="0"/>
        <v>-30.75</v>
      </c>
    </row>
    <row r="31" spans="1:3" hidden="1" x14ac:dyDescent="0.2">
      <c r="A31" s="52">
        <v>41579</v>
      </c>
      <c r="B31" s="53">
        <v>1306.75</v>
      </c>
      <c r="C31" s="55">
        <f t="shared" si="0"/>
        <v>-17.25</v>
      </c>
    </row>
    <row r="32" spans="1:3" hidden="1" x14ac:dyDescent="0.2">
      <c r="A32" s="52">
        <v>41582</v>
      </c>
      <c r="B32" s="53">
        <v>1320.5</v>
      </c>
      <c r="C32" s="55">
        <f t="shared" si="0"/>
        <v>13.75</v>
      </c>
    </row>
    <row r="33" spans="1:3" hidden="1" x14ac:dyDescent="0.2">
      <c r="A33" s="52">
        <v>41583</v>
      </c>
      <c r="B33" s="53">
        <v>1307.25</v>
      </c>
      <c r="C33" s="55">
        <f t="shared" si="0"/>
        <v>-13.25</v>
      </c>
    </row>
    <row r="34" spans="1:3" hidden="1" x14ac:dyDescent="0.2">
      <c r="A34" s="52">
        <v>41584</v>
      </c>
      <c r="B34" s="53">
        <v>1319</v>
      </c>
      <c r="C34" s="55">
        <f t="shared" si="0"/>
        <v>11.75</v>
      </c>
    </row>
    <row r="35" spans="1:3" hidden="1" x14ac:dyDescent="0.2">
      <c r="A35" s="52">
        <v>41585</v>
      </c>
      <c r="B35" s="53">
        <v>1307.25</v>
      </c>
      <c r="C35" s="55">
        <f t="shared" si="0"/>
        <v>-11.75</v>
      </c>
    </row>
    <row r="36" spans="1:3" hidden="1" x14ac:dyDescent="0.2">
      <c r="A36" s="52">
        <v>41586</v>
      </c>
      <c r="B36" s="53">
        <v>1285.5</v>
      </c>
      <c r="C36" s="55">
        <f t="shared" si="0"/>
        <v>-21.75</v>
      </c>
    </row>
    <row r="37" spans="1:3" hidden="1" x14ac:dyDescent="0.2">
      <c r="A37" s="52">
        <v>41589</v>
      </c>
      <c r="B37" s="53">
        <v>1282.5</v>
      </c>
      <c r="C37" s="55">
        <f t="shared" si="0"/>
        <v>-3</v>
      </c>
    </row>
    <row r="38" spans="1:3" hidden="1" x14ac:dyDescent="0.2">
      <c r="A38" s="52">
        <v>41590</v>
      </c>
      <c r="B38" s="53">
        <v>1281.25</v>
      </c>
      <c r="C38" s="55">
        <f t="shared" si="0"/>
        <v>-1.25</v>
      </c>
    </row>
    <row r="39" spans="1:3" hidden="1" x14ac:dyDescent="0.2">
      <c r="A39" s="52">
        <v>41591</v>
      </c>
      <c r="B39" s="53">
        <v>1272.5</v>
      </c>
      <c r="C39" s="55">
        <f t="shared" si="0"/>
        <v>-8.75</v>
      </c>
    </row>
    <row r="40" spans="1:3" hidden="1" x14ac:dyDescent="0.2">
      <c r="A40" s="52">
        <v>41592</v>
      </c>
      <c r="B40" s="53">
        <v>1286</v>
      </c>
      <c r="C40" s="55">
        <f t="shared" si="0"/>
        <v>13.5</v>
      </c>
    </row>
    <row r="41" spans="1:3" hidden="1" x14ac:dyDescent="0.2">
      <c r="A41" s="52">
        <v>41593</v>
      </c>
      <c r="B41" s="53">
        <v>1287.25</v>
      </c>
      <c r="C41" s="55">
        <f t="shared" si="0"/>
        <v>1.25</v>
      </c>
    </row>
    <row r="42" spans="1:3" hidden="1" x14ac:dyDescent="0.2">
      <c r="A42" s="52">
        <v>41596</v>
      </c>
      <c r="B42" s="53">
        <v>1283.5</v>
      </c>
      <c r="C42" s="55">
        <f t="shared" si="0"/>
        <v>-3.75</v>
      </c>
    </row>
    <row r="43" spans="1:3" hidden="1" x14ac:dyDescent="0.2">
      <c r="A43" s="52">
        <v>41597</v>
      </c>
      <c r="B43" s="53">
        <v>1275.75</v>
      </c>
      <c r="C43" s="55">
        <f t="shared" si="0"/>
        <v>-7.75</v>
      </c>
    </row>
    <row r="44" spans="1:3" hidden="1" x14ac:dyDescent="0.2">
      <c r="A44" s="52">
        <v>41598</v>
      </c>
      <c r="B44" s="53">
        <v>1257</v>
      </c>
      <c r="C44" s="55">
        <f t="shared" si="0"/>
        <v>-18.75</v>
      </c>
    </row>
    <row r="45" spans="1:3" hidden="1" x14ac:dyDescent="0.2">
      <c r="A45" s="52">
        <v>41599</v>
      </c>
      <c r="B45" s="53">
        <v>1240</v>
      </c>
      <c r="C45" s="55">
        <f t="shared" si="0"/>
        <v>-17</v>
      </c>
    </row>
    <row r="46" spans="1:3" hidden="1" x14ac:dyDescent="0.2">
      <c r="A46" s="52">
        <v>41600</v>
      </c>
      <c r="B46" s="53">
        <v>1246.25</v>
      </c>
      <c r="C46" s="55">
        <f t="shared" si="0"/>
        <v>6.25</v>
      </c>
    </row>
    <row r="47" spans="1:3" hidden="1" x14ac:dyDescent="0.2">
      <c r="A47" s="52">
        <v>41603</v>
      </c>
      <c r="B47" s="53">
        <v>1243</v>
      </c>
      <c r="C47" s="55">
        <f t="shared" si="0"/>
        <v>-3.25</v>
      </c>
    </row>
    <row r="48" spans="1:3" hidden="1" x14ac:dyDescent="0.2">
      <c r="A48" s="52">
        <v>41604</v>
      </c>
      <c r="B48" s="53">
        <v>1247.5</v>
      </c>
      <c r="C48" s="55">
        <f t="shared" si="0"/>
        <v>4.5</v>
      </c>
    </row>
    <row r="49" spans="1:3" hidden="1" x14ac:dyDescent="0.2">
      <c r="A49" s="52">
        <v>41605</v>
      </c>
      <c r="B49" s="53">
        <v>1245</v>
      </c>
      <c r="C49" s="55">
        <f t="shared" si="0"/>
        <v>-2.5</v>
      </c>
    </row>
    <row r="50" spans="1:3" hidden="1" x14ac:dyDescent="0.2">
      <c r="A50" s="52">
        <v>41606</v>
      </c>
      <c r="B50" s="53">
        <v>1245.5</v>
      </c>
      <c r="C50" s="55">
        <f t="shared" si="0"/>
        <v>0.5</v>
      </c>
    </row>
    <row r="51" spans="1:3" hidden="1" x14ac:dyDescent="0.2">
      <c r="A51" s="52">
        <v>41607</v>
      </c>
      <c r="B51" s="53">
        <v>1253</v>
      </c>
      <c r="C51" s="55">
        <f t="shared" si="0"/>
        <v>7.5</v>
      </c>
    </row>
    <row r="52" spans="1:3" hidden="1" x14ac:dyDescent="0.2">
      <c r="A52" s="52">
        <v>41610</v>
      </c>
      <c r="B52" s="53">
        <v>1229.5</v>
      </c>
      <c r="C52" s="55">
        <f t="shared" si="0"/>
        <v>-23.5</v>
      </c>
    </row>
    <row r="53" spans="1:3" hidden="1" x14ac:dyDescent="0.2">
      <c r="A53" s="52">
        <v>41611</v>
      </c>
      <c r="B53" s="53">
        <v>1217.25</v>
      </c>
      <c r="C53" s="55">
        <f t="shared" si="0"/>
        <v>-12.25</v>
      </c>
    </row>
    <row r="54" spans="1:3" hidden="1" x14ac:dyDescent="0.2">
      <c r="A54" s="52">
        <v>41612</v>
      </c>
      <c r="B54" s="53">
        <v>1227.5</v>
      </c>
      <c r="C54" s="55">
        <f t="shared" si="0"/>
        <v>10.25</v>
      </c>
    </row>
    <row r="55" spans="1:3" hidden="1" x14ac:dyDescent="0.2">
      <c r="A55" s="52">
        <v>41613</v>
      </c>
      <c r="B55" s="53">
        <v>1222.5</v>
      </c>
      <c r="C55" s="55">
        <f t="shared" si="0"/>
        <v>-5</v>
      </c>
    </row>
    <row r="56" spans="1:3" hidden="1" x14ac:dyDescent="0.2">
      <c r="A56" s="52">
        <v>41614</v>
      </c>
      <c r="B56" s="53">
        <v>1233</v>
      </c>
      <c r="C56" s="55">
        <f t="shared" si="0"/>
        <v>10.5</v>
      </c>
    </row>
    <row r="57" spans="1:3" hidden="1" x14ac:dyDescent="0.2">
      <c r="A57" s="52">
        <v>41617</v>
      </c>
      <c r="B57" s="53">
        <v>1237</v>
      </c>
      <c r="C57" s="55">
        <f t="shared" si="0"/>
        <v>4</v>
      </c>
    </row>
    <row r="58" spans="1:3" hidden="1" x14ac:dyDescent="0.2">
      <c r="A58" s="52">
        <v>41618</v>
      </c>
      <c r="B58" s="53">
        <v>1266.25</v>
      </c>
      <c r="C58" s="55">
        <f t="shared" si="0"/>
        <v>29.25</v>
      </c>
    </row>
    <row r="59" spans="1:3" hidden="1" x14ac:dyDescent="0.2">
      <c r="A59" s="52">
        <v>41619</v>
      </c>
      <c r="B59" s="53">
        <v>1260.75</v>
      </c>
      <c r="C59" s="55">
        <f t="shared" si="0"/>
        <v>-5.5</v>
      </c>
    </row>
    <row r="60" spans="1:3" hidden="1" x14ac:dyDescent="0.2">
      <c r="A60" s="52">
        <v>41620</v>
      </c>
      <c r="B60" s="53">
        <v>1225.25</v>
      </c>
      <c r="C60" s="55">
        <f t="shared" si="0"/>
        <v>-35.5</v>
      </c>
    </row>
    <row r="61" spans="1:3" hidden="1" x14ac:dyDescent="0.2">
      <c r="A61" s="52">
        <v>41621</v>
      </c>
      <c r="B61" s="53">
        <v>1232</v>
      </c>
      <c r="C61" s="55">
        <f t="shared" si="0"/>
        <v>6.75</v>
      </c>
    </row>
    <row r="62" spans="1:3" hidden="1" x14ac:dyDescent="0.2">
      <c r="A62" s="52">
        <v>41624</v>
      </c>
      <c r="B62" s="53">
        <v>1234.75</v>
      </c>
      <c r="C62" s="55">
        <f t="shared" si="0"/>
        <v>2.75</v>
      </c>
    </row>
    <row r="63" spans="1:3" hidden="1" x14ac:dyDescent="0.2">
      <c r="A63" s="52">
        <v>41625</v>
      </c>
      <c r="B63" s="53">
        <v>1231.75</v>
      </c>
      <c r="C63" s="55">
        <f t="shared" si="0"/>
        <v>-3</v>
      </c>
    </row>
    <row r="64" spans="1:3" hidden="1" x14ac:dyDescent="0.2">
      <c r="A64" s="52">
        <v>41626</v>
      </c>
      <c r="B64" s="53">
        <v>1230.5</v>
      </c>
      <c r="C64" s="55">
        <f t="shared" si="0"/>
        <v>-1.25</v>
      </c>
    </row>
    <row r="65" spans="1:3" hidden="1" x14ac:dyDescent="0.2">
      <c r="A65" s="52">
        <v>41627</v>
      </c>
      <c r="B65" s="53">
        <v>1196</v>
      </c>
      <c r="C65" s="55">
        <f t="shared" si="0"/>
        <v>-34.5</v>
      </c>
    </row>
    <row r="66" spans="1:3" hidden="1" x14ac:dyDescent="0.2">
      <c r="A66" s="52">
        <v>41628</v>
      </c>
      <c r="B66" s="53">
        <v>1195.25</v>
      </c>
      <c r="C66" s="55">
        <f t="shared" si="0"/>
        <v>-0.75</v>
      </c>
    </row>
    <row r="67" spans="1:3" hidden="1" x14ac:dyDescent="0.2">
      <c r="A67" s="52">
        <v>41631</v>
      </c>
      <c r="B67" s="53">
        <v>1199</v>
      </c>
      <c r="C67" s="55">
        <f t="shared" si="0"/>
        <v>3.75</v>
      </c>
    </row>
    <row r="68" spans="1:3" hidden="1" x14ac:dyDescent="0.2">
      <c r="A68" s="52">
        <v>41632</v>
      </c>
      <c r="B68" s="54" t="e">
        <f>NA()</f>
        <v>#N/A</v>
      </c>
      <c r="C68" s="55" t="e">
        <f t="shared" si="0"/>
        <v>#N/A</v>
      </c>
    </row>
    <row r="69" spans="1:3" hidden="1" x14ac:dyDescent="0.2">
      <c r="A69" s="52">
        <v>41633</v>
      </c>
      <c r="B69" s="54" t="e">
        <f>NA()</f>
        <v>#N/A</v>
      </c>
      <c r="C69" s="55" t="e">
        <f t="shared" si="0"/>
        <v>#N/A</v>
      </c>
    </row>
    <row r="70" spans="1:3" hidden="1" x14ac:dyDescent="0.2">
      <c r="A70" s="52">
        <v>41634</v>
      </c>
      <c r="B70" s="54" t="e">
        <f>NA()</f>
        <v>#N/A</v>
      </c>
      <c r="C70" s="55" t="e">
        <f t="shared" si="0"/>
        <v>#N/A</v>
      </c>
    </row>
    <row r="71" spans="1:3" hidden="1" x14ac:dyDescent="0.2">
      <c r="A71" s="52">
        <v>41635</v>
      </c>
      <c r="B71" s="53">
        <v>1214.5</v>
      </c>
      <c r="C71" s="55" t="e">
        <f t="shared" si="0"/>
        <v>#N/A</v>
      </c>
    </row>
    <row r="72" spans="1:3" hidden="1" x14ac:dyDescent="0.2">
      <c r="A72" s="52">
        <v>41638</v>
      </c>
      <c r="B72" s="53">
        <v>1204.5</v>
      </c>
      <c r="C72" s="55">
        <f t="shared" si="0"/>
        <v>-10</v>
      </c>
    </row>
    <row r="73" spans="1:3" hidden="1" x14ac:dyDescent="0.2">
      <c r="A73" s="52">
        <v>41639</v>
      </c>
      <c r="B73" s="54" t="e">
        <f>NA()</f>
        <v>#N/A</v>
      </c>
      <c r="C73" s="55" t="e">
        <f t="shared" si="0"/>
        <v>#N/A</v>
      </c>
    </row>
    <row r="74" spans="1:3" hidden="1" x14ac:dyDescent="0.2">
      <c r="A74" s="52">
        <v>41640</v>
      </c>
      <c r="B74" s="54" t="e">
        <f>NA()</f>
        <v>#N/A</v>
      </c>
      <c r="C74" s="55" t="e">
        <f t="shared" si="0"/>
        <v>#N/A</v>
      </c>
    </row>
    <row r="75" spans="1:3" hidden="1" x14ac:dyDescent="0.2">
      <c r="A75" s="52">
        <v>41641</v>
      </c>
      <c r="B75" s="53">
        <v>1225</v>
      </c>
      <c r="C75" s="55" t="e">
        <f t="shared" si="0"/>
        <v>#N/A</v>
      </c>
    </row>
    <row r="76" spans="1:3" hidden="1" x14ac:dyDescent="0.2">
      <c r="A76" s="52">
        <v>41642</v>
      </c>
      <c r="B76" s="53">
        <v>1234.5</v>
      </c>
      <c r="C76" s="55">
        <f t="shared" si="0"/>
        <v>9.5</v>
      </c>
    </row>
    <row r="77" spans="1:3" hidden="1" x14ac:dyDescent="0.2">
      <c r="A77" s="52">
        <v>41645</v>
      </c>
      <c r="B77" s="53">
        <v>1246.25</v>
      </c>
      <c r="C77" s="55">
        <f t="shared" si="0"/>
        <v>11.75</v>
      </c>
    </row>
    <row r="78" spans="1:3" hidden="1" x14ac:dyDescent="0.2">
      <c r="A78" s="52">
        <v>41646</v>
      </c>
      <c r="B78" s="53">
        <v>1227.5</v>
      </c>
      <c r="C78" s="55">
        <f t="shared" ref="C78:C141" si="1">B78-B77</f>
        <v>-18.75</v>
      </c>
    </row>
    <row r="79" spans="1:3" hidden="1" x14ac:dyDescent="0.2">
      <c r="A79" s="52">
        <v>41647</v>
      </c>
      <c r="B79" s="53">
        <v>1221</v>
      </c>
      <c r="C79" s="55">
        <f t="shared" si="1"/>
        <v>-6.5</v>
      </c>
    </row>
    <row r="80" spans="1:3" hidden="1" x14ac:dyDescent="0.2">
      <c r="A80" s="52">
        <v>41648</v>
      </c>
      <c r="B80" s="53">
        <v>1226</v>
      </c>
      <c r="C80" s="55">
        <f t="shared" si="1"/>
        <v>5</v>
      </c>
    </row>
    <row r="81" spans="1:3" hidden="1" x14ac:dyDescent="0.2">
      <c r="A81" s="52">
        <v>41649</v>
      </c>
      <c r="B81" s="53">
        <v>1244.25</v>
      </c>
      <c r="C81" s="55">
        <f t="shared" si="1"/>
        <v>18.25</v>
      </c>
    </row>
    <row r="82" spans="1:3" hidden="1" x14ac:dyDescent="0.2">
      <c r="A82" s="52">
        <v>41652</v>
      </c>
      <c r="B82" s="53">
        <v>1248</v>
      </c>
      <c r="C82" s="55">
        <f t="shared" si="1"/>
        <v>3.75</v>
      </c>
    </row>
    <row r="83" spans="1:3" hidden="1" x14ac:dyDescent="0.2">
      <c r="A83" s="52">
        <v>41653</v>
      </c>
      <c r="B83" s="53">
        <v>1251.5</v>
      </c>
      <c r="C83" s="55">
        <f t="shared" si="1"/>
        <v>3.5</v>
      </c>
    </row>
    <row r="84" spans="1:3" hidden="1" x14ac:dyDescent="0.2">
      <c r="A84" s="52">
        <v>41654</v>
      </c>
      <c r="B84" s="53">
        <v>1236</v>
      </c>
      <c r="C84" s="55">
        <f t="shared" si="1"/>
        <v>-15.5</v>
      </c>
    </row>
    <row r="85" spans="1:3" hidden="1" x14ac:dyDescent="0.2">
      <c r="A85" s="52">
        <v>41655</v>
      </c>
      <c r="B85" s="53">
        <v>1241.5</v>
      </c>
      <c r="C85" s="55">
        <f t="shared" si="1"/>
        <v>5.5</v>
      </c>
    </row>
    <row r="86" spans="1:3" hidden="1" x14ac:dyDescent="0.2">
      <c r="A86" s="52">
        <v>41656</v>
      </c>
      <c r="B86" s="53">
        <v>1250</v>
      </c>
      <c r="C86" s="55">
        <f t="shared" si="1"/>
        <v>8.5</v>
      </c>
    </row>
    <row r="87" spans="1:3" hidden="1" x14ac:dyDescent="0.2">
      <c r="A87" s="52">
        <v>41659</v>
      </c>
      <c r="B87" s="53">
        <v>1255.75</v>
      </c>
      <c r="C87" s="55">
        <f t="shared" si="1"/>
        <v>5.75</v>
      </c>
    </row>
    <row r="88" spans="1:3" hidden="1" x14ac:dyDescent="0.2">
      <c r="A88" s="52">
        <v>41660</v>
      </c>
      <c r="B88" s="53">
        <v>1238</v>
      </c>
      <c r="C88" s="55">
        <f t="shared" si="1"/>
        <v>-17.75</v>
      </c>
    </row>
    <row r="89" spans="1:3" hidden="1" x14ac:dyDescent="0.2">
      <c r="A89" s="52">
        <v>41661</v>
      </c>
      <c r="B89" s="53">
        <v>1241</v>
      </c>
      <c r="C89" s="55">
        <f t="shared" si="1"/>
        <v>3</v>
      </c>
    </row>
    <row r="90" spans="1:3" hidden="1" x14ac:dyDescent="0.2">
      <c r="A90" s="52">
        <v>41662</v>
      </c>
      <c r="B90" s="53">
        <v>1263</v>
      </c>
      <c r="C90" s="55">
        <f t="shared" si="1"/>
        <v>22</v>
      </c>
    </row>
    <row r="91" spans="1:3" hidden="1" x14ac:dyDescent="0.2">
      <c r="A91" s="52">
        <v>41663</v>
      </c>
      <c r="B91" s="53">
        <v>1267</v>
      </c>
      <c r="C91" s="55">
        <f t="shared" si="1"/>
        <v>4</v>
      </c>
    </row>
    <row r="92" spans="1:3" hidden="1" x14ac:dyDescent="0.2">
      <c r="A92" s="52">
        <v>41666</v>
      </c>
      <c r="B92" s="53">
        <v>1260.5</v>
      </c>
      <c r="C92" s="55">
        <f t="shared" si="1"/>
        <v>-6.5</v>
      </c>
    </row>
    <row r="93" spans="1:3" hidden="1" x14ac:dyDescent="0.2">
      <c r="A93" s="52">
        <v>41667</v>
      </c>
      <c r="B93" s="53">
        <v>1251.25</v>
      </c>
      <c r="C93" s="55">
        <f t="shared" si="1"/>
        <v>-9.25</v>
      </c>
    </row>
    <row r="94" spans="1:3" hidden="1" x14ac:dyDescent="0.2">
      <c r="A94" s="52">
        <v>41668</v>
      </c>
      <c r="B94" s="53">
        <v>1264</v>
      </c>
      <c r="C94" s="55">
        <f t="shared" si="1"/>
        <v>12.75</v>
      </c>
    </row>
    <row r="95" spans="1:3" hidden="1" x14ac:dyDescent="0.2">
      <c r="A95" s="52">
        <v>41669</v>
      </c>
      <c r="B95" s="53">
        <v>1242.5</v>
      </c>
      <c r="C95" s="55">
        <f t="shared" si="1"/>
        <v>-21.5</v>
      </c>
    </row>
    <row r="96" spans="1:3" hidden="1" x14ac:dyDescent="0.2">
      <c r="A96" s="52">
        <v>41670</v>
      </c>
      <c r="B96" s="53">
        <v>1251</v>
      </c>
      <c r="C96" s="55">
        <f t="shared" si="1"/>
        <v>8.5</v>
      </c>
    </row>
    <row r="97" spans="1:3" hidden="1" x14ac:dyDescent="0.2">
      <c r="A97" s="52">
        <v>41673</v>
      </c>
      <c r="B97" s="53">
        <v>1262</v>
      </c>
      <c r="C97" s="55">
        <f t="shared" si="1"/>
        <v>11</v>
      </c>
    </row>
    <row r="98" spans="1:3" hidden="1" x14ac:dyDescent="0.2">
      <c r="A98" s="52">
        <v>41674</v>
      </c>
      <c r="B98" s="53">
        <v>1250.25</v>
      </c>
      <c r="C98" s="55">
        <f t="shared" si="1"/>
        <v>-11.75</v>
      </c>
    </row>
    <row r="99" spans="1:3" hidden="1" x14ac:dyDescent="0.2">
      <c r="A99" s="52">
        <v>41675</v>
      </c>
      <c r="B99" s="53">
        <v>1254.5</v>
      </c>
      <c r="C99" s="55">
        <f t="shared" si="1"/>
        <v>4.25</v>
      </c>
    </row>
    <row r="100" spans="1:3" hidden="1" x14ac:dyDescent="0.2">
      <c r="A100" s="52">
        <v>41676</v>
      </c>
      <c r="B100" s="53">
        <v>1256.5</v>
      </c>
      <c r="C100" s="55">
        <f t="shared" si="1"/>
        <v>2</v>
      </c>
    </row>
    <row r="101" spans="1:3" hidden="1" x14ac:dyDescent="0.2">
      <c r="A101" s="52">
        <v>41677</v>
      </c>
      <c r="B101" s="53">
        <v>1259.25</v>
      </c>
      <c r="C101" s="55">
        <f t="shared" si="1"/>
        <v>2.75</v>
      </c>
    </row>
    <row r="102" spans="1:3" hidden="1" x14ac:dyDescent="0.2">
      <c r="A102" s="52">
        <v>41680</v>
      </c>
      <c r="B102" s="53">
        <v>1277</v>
      </c>
      <c r="C102" s="55">
        <f t="shared" si="1"/>
        <v>17.75</v>
      </c>
    </row>
    <row r="103" spans="1:3" hidden="1" x14ac:dyDescent="0.2">
      <c r="A103" s="52">
        <v>41681</v>
      </c>
      <c r="B103" s="53">
        <v>1282</v>
      </c>
      <c r="C103" s="55">
        <f t="shared" si="1"/>
        <v>5</v>
      </c>
    </row>
    <row r="104" spans="1:3" hidden="1" x14ac:dyDescent="0.2">
      <c r="A104" s="52">
        <v>41682</v>
      </c>
      <c r="B104" s="53">
        <v>1289.5</v>
      </c>
      <c r="C104" s="55">
        <f t="shared" si="1"/>
        <v>7.5</v>
      </c>
    </row>
    <row r="105" spans="1:3" hidden="1" x14ac:dyDescent="0.2">
      <c r="A105" s="52">
        <v>41683</v>
      </c>
      <c r="B105" s="53">
        <v>1296</v>
      </c>
      <c r="C105" s="55">
        <f t="shared" si="1"/>
        <v>6.5</v>
      </c>
    </row>
    <row r="106" spans="1:3" hidden="1" x14ac:dyDescent="0.2">
      <c r="A106" s="52">
        <v>41684</v>
      </c>
      <c r="B106" s="53">
        <v>1320</v>
      </c>
      <c r="C106" s="55">
        <f t="shared" si="1"/>
        <v>24</v>
      </c>
    </row>
    <row r="107" spans="1:3" hidden="1" x14ac:dyDescent="0.2">
      <c r="A107" s="52">
        <v>41687</v>
      </c>
      <c r="B107" s="53">
        <v>1327.5</v>
      </c>
      <c r="C107" s="55">
        <f t="shared" si="1"/>
        <v>7.5</v>
      </c>
    </row>
    <row r="108" spans="1:3" hidden="1" x14ac:dyDescent="0.2">
      <c r="A108" s="52">
        <v>41688</v>
      </c>
      <c r="B108" s="53">
        <v>1320.75</v>
      </c>
      <c r="C108" s="55">
        <f t="shared" si="1"/>
        <v>-6.75</v>
      </c>
    </row>
    <row r="109" spans="1:3" hidden="1" x14ac:dyDescent="0.2">
      <c r="A109" s="52">
        <v>41689</v>
      </c>
      <c r="B109" s="53">
        <v>1320.5</v>
      </c>
      <c r="C109" s="55">
        <f t="shared" si="1"/>
        <v>-0.25</v>
      </c>
    </row>
    <row r="110" spans="1:3" hidden="1" x14ac:dyDescent="0.2">
      <c r="A110" s="52">
        <v>41690</v>
      </c>
      <c r="B110" s="53">
        <v>1316.25</v>
      </c>
      <c r="C110" s="55">
        <f t="shared" si="1"/>
        <v>-4.25</v>
      </c>
    </row>
    <row r="111" spans="1:3" hidden="1" x14ac:dyDescent="0.2">
      <c r="A111" s="52">
        <v>41691</v>
      </c>
      <c r="B111" s="53">
        <v>1323.25</v>
      </c>
      <c r="C111" s="55">
        <f t="shared" si="1"/>
        <v>7</v>
      </c>
    </row>
    <row r="112" spans="1:3" hidden="1" x14ac:dyDescent="0.2">
      <c r="A112" s="52">
        <v>41694</v>
      </c>
      <c r="B112" s="53">
        <v>1334.75</v>
      </c>
      <c r="C112" s="55">
        <f t="shared" si="1"/>
        <v>11.5</v>
      </c>
    </row>
    <row r="113" spans="1:3" hidden="1" x14ac:dyDescent="0.2">
      <c r="A113" s="52">
        <v>41695</v>
      </c>
      <c r="B113" s="53">
        <v>1339</v>
      </c>
      <c r="C113" s="55">
        <f t="shared" si="1"/>
        <v>4.25</v>
      </c>
    </row>
    <row r="114" spans="1:3" hidden="1" x14ac:dyDescent="0.2">
      <c r="A114" s="52">
        <v>41696</v>
      </c>
      <c r="B114" s="53">
        <v>1331.75</v>
      </c>
      <c r="C114" s="55">
        <f t="shared" si="1"/>
        <v>-7.25</v>
      </c>
    </row>
    <row r="115" spans="1:3" hidden="1" x14ac:dyDescent="0.2">
      <c r="A115" s="52">
        <v>41697</v>
      </c>
      <c r="B115" s="53">
        <v>1332.25</v>
      </c>
      <c r="C115" s="55">
        <f t="shared" si="1"/>
        <v>0.5</v>
      </c>
    </row>
    <row r="116" spans="1:3" hidden="1" x14ac:dyDescent="0.2">
      <c r="A116" s="52">
        <v>41698</v>
      </c>
      <c r="B116" s="53">
        <v>1326.5</v>
      </c>
      <c r="C116" s="55">
        <f t="shared" si="1"/>
        <v>-5.75</v>
      </c>
    </row>
    <row r="117" spans="1:3" hidden="1" x14ac:dyDescent="0.2">
      <c r="A117" s="52">
        <v>41701</v>
      </c>
      <c r="B117" s="53">
        <v>1349.5</v>
      </c>
      <c r="C117" s="55">
        <f t="shared" si="1"/>
        <v>23</v>
      </c>
    </row>
    <row r="118" spans="1:3" hidden="1" x14ac:dyDescent="0.2">
      <c r="A118" s="52">
        <v>41702</v>
      </c>
      <c r="B118" s="53">
        <v>1334.75</v>
      </c>
      <c r="C118" s="55">
        <f t="shared" si="1"/>
        <v>-14.75</v>
      </c>
    </row>
    <row r="119" spans="1:3" hidden="1" x14ac:dyDescent="0.2">
      <c r="A119" s="52">
        <v>41703</v>
      </c>
      <c r="B119" s="53">
        <v>1337</v>
      </c>
      <c r="C119" s="55">
        <f t="shared" si="1"/>
        <v>2.25</v>
      </c>
    </row>
    <row r="120" spans="1:3" hidden="1" x14ac:dyDescent="0.2">
      <c r="A120" s="52">
        <v>41704</v>
      </c>
      <c r="B120" s="53">
        <v>1345.25</v>
      </c>
      <c r="C120" s="55">
        <f t="shared" si="1"/>
        <v>8.25</v>
      </c>
    </row>
    <row r="121" spans="1:3" hidden="1" x14ac:dyDescent="0.2">
      <c r="A121" s="52">
        <v>41705</v>
      </c>
      <c r="B121" s="53">
        <v>1335.25</v>
      </c>
      <c r="C121" s="55">
        <f t="shared" si="1"/>
        <v>-10</v>
      </c>
    </row>
    <row r="122" spans="1:3" hidden="1" x14ac:dyDescent="0.2">
      <c r="A122" s="52">
        <v>41708</v>
      </c>
      <c r="B122" s="53">
        <v>1344</v>
      </c>
      <c r="C122" s="55">
        <f t="shared" si="1"/>
        <v>8.75</v>
      </c>
    </row>
    <row r="123" spans="1:3" hidden="1" x14ac:dyDescent="0.2">
      <c r="A123" s="52">
        <v>41709</v>
      </c>
      <c r="B123" s="53">
        <v>1346.25</v>
      </c>
      <c r="C123" s="55">
        <f t="shared" si="1"/>
        <v>2.25</v>
      </c>
    </row>
    <row r="124" spans="1:3" hidden="1" x14ac:dyDescent="0.2">
      <c r="A124" s="52">
        <v>41710</v>
      </c>
      <c r="B124" s="53">
        <v>1366</v>
      </c>
      <c r="C124" s="55">
        <f t="shared" si="1"/>
        <v>19.75</v>
      </c>
    </row>
    <row r="125" spans="1:3" hidden="1" x14ac:dyDescent="0.2">
      <c r="A125" s="52">
        <v>41711</v>
      </c>
      <c r="B125" s="53">
        <v>1368.75</v>
      </c>
      <c r="C125" s="55">
        <f t="shared" si="1"/>
        <v>2.75</v>
      </c>
    </row>
    <row r="126" spans="1:3" hidden="1" x14ac:dyDescent="0.2">
      <c r="A126" s="52">
        <v>41712</v>
      </c>
      <c r="B126" s="53">
        <v>1385</v>
      </c>
      <c r="C126" s="55">
        <f t="shared" si="1"/>
        <v>16.25</v>
      </c>
    </row>
    <row r="127" spans="1:3" hidden="1" x14ac:dyDescent="0.2">
      <c r="A127" s="52">
        <v>41715</v>
      </c>
      <c r="B127" s="53">
        <v>1378.5</v>
      </c>
      <c r="C127" s="55">
        <f t="shared" si="1"/>
        <v>-6.5</v>
      </c>
    </row>
    <row r="128" spans="1:3" hidden="1" x14ac:dyDescent="0.2">
      <c r="A128" s="52">
        <v>41716</v>
      </c>
      <c r="B128" s="53">
        <v>1355.75</v>
      </c>
      <c r="C128" s="55">
        <f t="shared" si="1"/>
        <v>-22.75</v>
      </c>
    </row>
    <row r="129" spans="1:3" hidden="1" x14ac:dyDescent="0.2">
      <c r="A129" s="52">
        <v>41717</v>
      </c>
      <c r="B129" s="53">
        <v>1338</v>
      </c>
      <c r="C129" s="55">
        <f t="shared" si="1"/>
        <v>-17.75</v>
      </c>
    </row>
    <row r="130" spans="1:3" hidden="1" x14ac:dyDescent="0.2">
      <c r="A130" s="52">
        <v>41718</v>
      </c>
      <c r="B130" s="53">
        <v>1327</v>
      </c>
      <c r="C130" s="55">
        <f t="shared" si="1"/>
        <v>-11</v>
      </c>
    </row>
    <row r="131" spans="1:3" hidden="1" x14ac:dyDescent="0.2">
      <c r="A131" s="52">
        <v>41719</v>
      </c>
      <c r="B131" s="53">
        <v>1336</v>
      </c>
      <c r="C131" s="55">
        <f t="shared" si="1"/>
        <v>9</v>
      </c>
    </row>
    <row r="132" spans="1:3" hidden="1" x14ac:dyDescent="0.2">
      <c r="A132" s="52">
        <v>41722</v>
      </c>
      <c r="B132" s="53">
        <v>1310.75</v>
      </c>
      <c r="C132" s="55">
        <f t="shared" si="1"/>
        <v>-25.25</v>
      </c>
    </row>
    <row r="133" spans="1:3" hidden="1" x14ac:dyDescent="0.2">
      <c r="A133" s="52">
        <v>41723</v>
      </c>
      <c r="B133" s="53">
        <v>1313.5</v>
      </c>
      <c r="C133" s="55">
        <f t="shared" si="1"/>
        <v>2.75</v>
      </c>
    </row>
    <row r="134" spans="1:3" hidden="1" x14ac:dyDescent="0.2">
      <c r="A134" s="52">
        <v>41724</v>
      </c>
      <c r="B134" s="53">
        <v>1304</v>
      </c>
      <c r="C134" s="55">
        <f t="shared" si="1"/>
        <v>-9.5</v>
      </c>
    </row>
    <row r="135" spans="1:3" hidden="1" x14ac:dyDescent="0.2">
      <c r="A135" s="52">
        <v>41725</v>
      </c>
      <c r="B135" s="53">
        <v>1296</v>
      </c>
      <c r="C135" s="55">
        <f t="shared" si="1"/>
        <v>-8</v>
      </c>
    </row>
    <row r="136" spans="1:3" hidden="1" x14ac:dyDescent="0.2">
      <c r="A136" s="52">
        <v>41726</v>
      </c>
      <c r="B136" s="53">
        <v>1294.75</v>
      </c>
      <c r="C136" s="55">
        <f t="shared" si="1"/>
        <v>-1.25</v>
      </c>
    </row>
    <row r="137" spans="1:3" hidden="1" x14ac:dyDescent="0.2">
      <c r="A137" s="52">
        <v>41729</v>
      </c>
      <c r="B137" s="53">
        <v>1291.75</v>
      </c>
      <c r="C137" s="55">
        <f t="shared" si="1"/>
        <v>-3</v>
      </c>
    </row>
    <row r="138" spans="1:3" hidden="1" x14ac:dyDescent="0.2">
      <c r="A138" s="52">
        <v>41730</v>
      </c>
      <c r="B138" s="53">
        <v>1283.75</v>
      </c>
      <c r="C138" s="55">
        <f t="shared" si="1"/>
        <v>-8</v>
      </c>
    </row>
    <row r="139" spans="1:3" hidden="1" x14ac:dyDescent="0.2">
      <c r="A139" s="52">
        <v>41731</v>
      </c>
      <c r="B139" s="53">
        <v>1292</v>
      </c>
      <c r="C139" s="55">
        <f t="shared" si="1"/>
        <v>8.25</v>
      </c>
    </row>
    <row r="140" spans="1:3" hidden="1" x14ac:dyDescent="0.2">
      <c r="A140" s="52">
        <v>41732</v>
      </c>
      <c r="B140" s="53">
        <v>1284</v>
      </c>
      <c r="C140" s="55">
        <f t="shared" si="1"/>
        <v>-8</v>
      </c>
    </row>
    <row r="141" spans="1:3" hidden="1" x14ac:dyDescent="0.2">
      <c r="A141" s="52">
        <v>41733</v>
      </c>
      <c r="B141" s="53">
        <v>1297.25</v>
      </c>
      <c r="C141" s="55">
        <f t="shared" si="1"/>
        <v>13.25</v>
      </c>
    </row>
    <row r="142" spans="1:3" hidden="1" x14ac:dyDescent="0.2">
      <c r="A142" s="52">
        <v>41736</v>
      </c>
      <c r="B142" s="53">
        <v>1299</v>
      </c>
      <c r="C142" s="55">
        <f t="shared" ref="C142:C205" si="2">B142-B141</f>
        <v>1.75</v>
      </c>
    </row>
    <row r="143" spans="1:3" hidden="1" x14ac:dyDescent="0.2">
      <c r="A143" s="52">
        <v>41737</v>
      </c>
      <c r="B143" s="53">
        <v>1309.5</v>
      </c>
      <c r="C143" s="55">
        <f t="shared" si="2"/>
        <v>10.5</v>
      </c>
    </row>
    <row r="144" spans="1:3" hidden="1" x14ac:dyDescent="0.2">
      <c r="A144" s="52">
        <v>41738</v>
      </c>
      <c r="B144" s="53">
        <v>1301.75</v>
      </c>
      <c r="C144" s="55">
        <f t="shared" si="2"/>
        <v>-7.75</v>
      </c>
    </row>
    <row r="145" spans="1:3" hidden="1" x14ac:dyDescent="0.2">
      <c r="A145" s="52">
        <v>41739</v>
      </c>
      <c r="B145" s="53">
        <v>1320.5</v>
      </c>
      <c r="C145" s="55">
        <f t="shared" si="2"/>
        <v>18.75</v>
      </c>
    </row>
    <row r="146" spans="1:3" hidden="1" x14ac:dyDescent="0.2">
      <c r="A146" s="52">
        <v>41740</v>
      </c>
      <c r="B146" s="53">
        <v>1318</v>
      </c>
      <c r="C146" s="55">
        <f t="shared" si="2"/>
        <v>-2.5</v>
      </c>
    </row>
    <row r="147" spans="1:3" hidden="1" x14ac:dyDescent="0.2">
      <c r="A147" s="52">
        <v>41743</v>
      </c>
      <c r="B147" s="53">
        <v>1325.75</v>
      </c>
      <c r="C147" s="55">
        <f t="shared" si="2"/>
        <v>7.75</v>
      </c>
    </row>
    <row r="148" spans="1:3" hidden="1" x14ac:dyDescent="0.2">
      <c r="A148" s="52">
        <v>41744</v>
      </c>
      <c r="B148" s="53">
        <v>1298</v>
      </c>
      <c r="C148" s="55">
        <f t="shared" si="2"/>
        <v>-27.75</v>
      </c>
    </row>
    <row r="149" spans="1:3" hidden="1" x14ac:dyDescent="0.2">
      <c r="A149" s="52">
        <v>41745</v>
      </c>
      <c r="B149" s="53">
        <v>1301.5</v>
      </c>
      <c r="C149" s="55">
        <f t="shared" si="2"/>
        <v>3.5</v>
      </c>
    </row>
    <row r="150" spans="1:3" hidden="1" x14ac:dyDescent="0.2">
      <c r="A150" s="52">
        <v>41746</v>
      </c>
      <c r="B150" s="53">
        <v>1299</v>
      </c>
      <c r="C150" s="55">
        <f t="shared" si="2"/>
        <v>-2.5</v>
      </c>
    </row>
    <row r="151" spans="1:3" hidden="1" x14ac:dyDescent="0.2">
      <c r="A151" s="52">
        <v>41747</v>
      </c>
      <c r="B151" s="54" t="e">
        <f>NA()</f>
        <v>#N/A</v>
      </c>
      <c r="C151" s="55" t="e">
        <f t="shared" si="2"/>
        <v>#N/A</v>
      </c>
    </row>
    <row r="152" spans="1:3" hidden="1" x14ac:dyDescent="0.2">
      <c r="A152" s="52">
        <v>41750</v>
      </c>
      <c r="B152" s="54" t="e">
        <f>NA()</f>
        <v>#N/A</v>
      </c>
      <c r="C152" s="55" t="e">
        <f t="shared" si="2"/>
        <v>#N/A</v>
      </c>
    </row>
    <row r="153" spans="1:3" hidden="1" x14ac:dyDescent="0.2">
      <c r="A153" s="52">
        <v>41751</v>
      </c>
      <c r="B153" s="53">
        <v>1286.75</v>
      </c>
      <c r="C153" s="55" t="e">
        <f t="shared" si="2"/>
        <v>#N/A</v>
      </c>
    </row>
    <row r="154" spans="1:3" hidden="1" x14ac:dyDescent="0.2">
      <c r="A154" s="52">
        <v>41752</v>
      </c>
      <c r="B154" s="53">
        <v>1285.25</v>
      </c>
      <c r="C154" s="55">
        <f t="shared" si="2"/>
        <v>-1.5</v>
      </c>
    </row>
    <row r="155" spans="1:3" hidden="1" x14ac:dyDescent="0.2">
      <c r="A155" s="52">
        <v>41753</v>
      </c>
      <c r="B155" s="53">
        <v>1291.5</v>
      </c>
      <c r="C155" s="55">
        <f t="shared" si="2"/>
        <v>6.25</v>
      </c>
    </row>
    <row r="156" spans="1:3" hidden="1" x14ac:dyDescent="0.2">
      <c r="A156" s="52">
        <v>41754</v>
      </c>
      <c r="B156" s="53">
        <v>1301.25</v>
      </c>
      <c r="C156" s="55">
        <f t="shared" si="2"/>
        <v>9.75</v>
      </c>
    </row>
    <row r="157" spans="1:3" hidden="1" x14ac:dyDescent="0.2">
      <c r="A157" s="52">
        <v>41757</v>
      </c>
      <c r="B157" s="53">
        <v>1299</v>
      </c>
      <c r="C157" s="55">
        <f t="shared" si="2"/>
        <v>-2.25</v>
      </c>
    </row>
    <row r="158" spans="1:3" hidden="1" x14ac:dyDescent="0.2">
      <c r="A158" s="52">
        <v>41758</v>
      </c>
      <c r="B158" s="53">
        <v>1297.75</v>
      </c>
      <c r="C158" s="55">
        <f t="shared" si="2"/>
        <v>-1.25</v>
      </c>
    </row>
    <row r="159" spans="1:3" hidden="1" x14ac:dyDescent="0.2">
      <c r="A159" s="52">
        <v>41759</v>
      </c>
      <c r="B159" s="53">
        <v>1288.5</v>
      </c>
      <c r="C159" s="55">
        <f t="shared" si="2"/>
        <v>-9.25</v>
      </c>
    </row>
    <row r="160" spans="1:3" hidden="1" x14ac:dyDescent="0.2">
      <c r="A160" s="52">
        <v>41760</v>
      </c>
      <c r="B160" s="53">
        <v>1278.5</v>
      </c>
      <c r="C160" s="55">
        <f t="shared" si="2"/>
        <v>-10</v>
      </c>
    </row>
    <row r="161" spans="1:3" hidden="1" x14ac:dyDescent="0.2">
      <c r="A161" s="52">
        <v>41761</v>
      </c>
      <c r="B161" s="53">
        <v>1281.25</v>
      </c>
      <c r="C161" s="55">
        <f t="shared" si="2"/>
        <v>2.75</v>
      </c>
    </row>
    <row r="162" spans="1:3" hidden="1" x14ac:dyDescent="0.2">
      <c r="A162" s="52">
        <v>41764</v>
      </c>
      <c r="B162" s="54" t="e">
        <f>NA()</f>
        <v>#N/A</v>
      </c>
      <c r="C162" s="55" t="e">
        <f t="shared" si="2"/>
        <v>#N/A</v>
      </c>
    </row>
    <row r="163" spans="1:3" hidden="1" x14ac:dyDescent="0.2">
      <c r="A163" s="52">
        <v>41765</v>
      </c>
      <c r="B163" s="53">
        <v>1306.25</v>
      </c>
      <c r="C163" s="55" t="e">
        <f t="shared" si="2"/>
        <v>#N/A</v>
      </c>
    </row>
    <row r="164" spans="1:3" hidden="1" x14ac:dyDescent="0.2">
      <c r="A164" s="52">
        <v>41766</v>
      </c>
      <c r="B164" s="53">
        <v>1296</v>
      </c>
      <c r="C164" s="55">
        <f t="shared" si="2"/>
        <v>-10.25</v>
      </c>
    </row>
    <row r="165" spans="1:3" hidden="1" x14ac:dyDescent="0.2">
      <c r="A165" s="52">
        <v>41767</v>
      </c>
      <c r="B165" s="53">
        <v>1287</v>
      </c>
      <c r="C165" s="55">
        <f t="shared" si="2"/>
        <v>-9</v>
      </c>
    </row>
    <row r="166" spans="1:3" hidden="1" x14ac:dyDescent="0.2">
      <c r="A166" s="52">
        <v>41768</v>
      </c>
      <c r="B166" s="53">
        <v>1291.25</v>
      </c>
      <c r="C166" s="55">
        <f t="shared" si="2"/>
        <v>4.25</v>
      </c>
    </row>
    <row r="167" spans="1:3" hidden="1" x14ac:dyDescent="0.2">
      <c r="A167" s="52">
        <v>41771</v>
      </c>
      <c r="B167" s="53">
        <v>1298.75</v>
      </c>
      <c r="C167" s="55">
        <f t="shared" si="2"/>
        <v>7.5</v>
      </c>
    </row>
    <row r="168" spans="1:3" hidden="1" x14ac:dyDescent="0.2">
      <c r="A168" s="52">
        <v>41772</v>
      </c>
      <c r="B168" s="53">
        <v>1296.5</v>
      </c>
      <c r="C168" s="55">
        <f t="shared" si="2"/>
        <v>-2.25</v>
      </c>
    </row>
    <row r="169" spans="1:3" hidden="1" x14ac:dyDescent="0.2">
      <c r="A169" s="52">
        <v>41773</v>
      </c>
      <c r="B169" s="53">
        <v>1305.25</v>
      </c>
      <c r="C169" s="55">
        <f t="shared" si="2"/>
        <v>8.75</v>
      </c>
    </row>
    <row r="170" spans="1:3" hidden="1" x14ac:dyDescent="0.2">
      <c r="A170" s="52">
        <v>41774</v>
      </c>
      <c r="B170" s="53">
        <v>1299</v>
      </c>
      <c r="C170" s="55">
        <f t="shared" si="2"/>
        <v>-6.25</v>
      </c>
    </row>
    <row r="171" spans="1:3" hidden="1" x14ac:dyDescent="0.2">
      <c r="A171" s="52">
        <v>41775</v>
      </c>
      <c r="B171" s="53">
        <v>1291.5</v>
      </c>
      <c r="C171" s="55">
        <f t="shared" si="2"/>
        <v>-7.5</v>
      </c>
    </row>
    <row r="172" spans="1:3" hidden="1" x14ac:dyDescent="0.2">
      <c r="A172" s="52">
        <v>41778</v>
      </c>
      <c r="B172" s="53">
        <v>1302</v>
      </c>
      <c r="C172" s="55">
        <f t="shared" si="2"/>
        <v>10.5</v>
      </c>
    </row>
    <row r="173" spans="1:3" hidden="1" x14ac:dyDescent="0.2">
      <c r="A173" s="52">
        <v>41779</v>
      </c>
      <c r="B173" s="53">
        <v>1295.5</v>
      </c>
      <c r="C173" s="55">
        <f t="shared" si="2"/>
        <v>-6.5</v>
      </c>
    </row>
    <row r="174" spans="1:3" hidden="1" x14ac:dyDescent="0.2">
      <c r="A174" s="52">
        <v>41780</v>
      </c>
      <c r="B174" s="53">
        <v>1287.25</v>
      </c>
      <c r="C174" s="55">
        <f t="shared" si="2"/>
        <v>-8.25</v>
      </c>
    </row>
    <row r="175" spans="1:3" hidden="1" x14ac:dyDescent="0.2">
      <c r="A175" s="52">
        <v>41781</v>
      </c>
      <c r="B175" s="53">
        <v>1298.5</v>
      </c>
      <c r="C175" s="55">
        <f t="shared" si="2"/>
        <v>11.25</v>
      </c>
    </row>
    <row r="176" spans="1:3" hidden="1" x14ac:dyDescent="0.2">
      <c r="A176" s="52">
        <v>41782</v>
      </c>
      <c r="B176" s="53">
        <v>1291.5</v>
      </c>
      <c r="C176" s="55">
        <f t="shared" si="2"/>
        <v>-7</v>
      </c>
    </row>
    <row r="177" spans="1:3" hidden="1" x14ac:dyDescent="0.2">
      <c r="A177" s="52">
        <v>41785</v>
      </c>
      <c r="B177" s="54" t="e">
        <f>NA()</f>
        <v>#N/A</v>
      </c>
      <c r="C177" s="55" t="e">
        <f t="shared" si="2"/>
        <v>#N/A</v>
      </c>
    </row>
    <row r="178" spans="1:3" hidden="1" x14ac:dyDescent="0.2">
      <c r="A178" s="52">
        <v>41786</v>
      </c>
      <c r="B178" s="53">
        <v>1275.5</v>
      </c>
      <c r="C178" s="55" t="e">
        <f t="shared" si="2"/>
        <v>#N/A</v>
      </c>
    </row>
    <row r="179" spans="1:3" hidden="1" x14ac:dyDescent="0.2">
      <c r="A179" s="52">
        <v>41787</v>
      </c>
      <c r="B179" s="53">
        <v>1263.5</v>
      </c>
      <c r="C179" s="55">
        <f t="shared" si="2"/>
        <v>-12</v>
      </c>
    </row>
    <row r="180" spans="1:3" hidden="1" x14ac:dyDescent="0.2">
      <c r="A180" s="52">
        <v>41788</v>
      </c>
      <c r="B180" s="53">
        <v>1255</v>
      </c>
      <c r="C180" s="55">
        <f t="shared" si="2"/>
        <v>-8.5</v>
      </c>
    </row>
    <row r="181" spans="1:3" hidden="1" x14ac:dyDescent="0.2">
      <c r="A181" s="52">
        <v>41789</v>
      </c>
      <c r="B181" s="53">
        <v>1250.5</v>
      </c>
      <c r="C181" s="55">
        <f t="shared" si="2"/>
        <v>-4.5</v>
      </c>
    </row>
    <row r="182" spans="1:3" hidden="1" x14ac:dyDescent="0.2">
      <c r="A182" s="52">
        <v>41792</v>
      </c>
      <c r="B182" s="53">
        <v>1247.25</v>
      </c>
      <c r="C182" s="55">
        <f t="shared" si="2"/>
        <v>-3.25</v>
      </c>
    </row>
    <row r="183" spans="1:3" hidden="1" x14ac:dyDescent="0.2">
      <c r="A183" s="52">
        <v>41793</v>
      </c>
      <c r="B183" s="53">
        <v>1242.75</v>
      </c>
      <c r="C183" s="55">
        <f t="shared" si="2"/>
        <v>-4.5</v>
      </c>
    </row>
    <row r="184" spans="1:3" hidden="1" x14ac:dyDescent="0.2">
      <c r="A184" s="52">
        <v>41794</v>
      </c>
      <c r="B184" s="53">
        <v>1245.25</v>
      </c>
      <c r="C184" s="55">
        <f t="shared" si="2"/>
        <v>2.5</v>
      </c>
    </row>
    <row r="185" spans="1:3" hidden="1" x14ac:dyDescent="0.2">
      <c r="A185" s="52">
        <v>41795</v>
      </c>
      <c r="B185" s="53">
        <v>1252.5</v>
      </c>
      <c r="C185" s="55">
        <f t="shared" si="2"/>
        <v>7.25</v>
      </c>
    </row>
    <row r="186" spans="1:3" hidden="1" x14ac:dyDescent="0.2">
      <c r="A186" s="52">
        <v>41796</v>
      </c>
      <c r="B186" s="53">
        <v>1247.5</v>
      </c>
      <c r="C186" s="55">
        <f t="shared" si="2"/>
        <v>-5</v>
      </c>
    </row>
    <row r="187" spans="1:3" hidden="1" x14ac:dyDescent="0.2">
      <c r="A187" s="52">
        <v>41799</v>
      </c>
      <c r="B187" s="53">
        <v>1253.5</v>
      </c>
      <c r="C187" s="55">
        <f t="shared" si="2"/>
        <v>6</v>
      </c>
    </row>
    <row r="188" spans="1:3" hidden="1" x14ac:dyDescent="0.2">
      <c r="A188" s="52">
        <v>41800</v>
      </c>
      <c r="B188" s="53">
        <v>1259.5</v>
      </c>
      <c r="C188" s="55">
        <f t="shared" si="2"/>
        <v>6</v>
      </c>
    </row>
    <row r="189" spans="1:3" hidden="1" x14ac:dyDescent="0.2">
      <c r="A189" s="52">
        <v>41801</v>
      </c>
      <c r="B189" s="53">
        <v>1262</v>
      </c>
      <c r="C189" s="55">
        <f t="shared" si="2"/>
        <v>2.5</v>
      </c>
    </row>
    <row r="190" spans="1:3" hidden="1" x14ac:dyDescent="0.2">
      <c r="A190" s="52">
        <v>41802</v>
      </c>
      <c r="B190" s="53">
        <v>1265.75</v>
      </c>
      <c r="C190" s="55">
        <f t="shared" si="2"/>
        <v>3.75</v>
      </c>
    </row>
    <row r="191" spans="1:3" hidden="1" x14ac:dyDescent="0.2">
      <c r="A191" s="52">
        <v>41803</v>
      </c>
      <c r="B191" s="53">
        <v>1273</v>
      </c>
      <c r="C191" s="55">
        <f t="shared" si="2"/>
        <v>7.25</v>
      </c>
    </row>
    <row r="192" spans="1:3" hidden="1" x14ac:dyDescent="0.2">
      <c r="A192" s="52">
        <v>41806</v>
      </c>
      <c r="B192" s="53">
        <v>1276.25</v>
      </c>
      <c r="C192" s="55">
        <f t="shared" si="2"/>
        <v>3.25</v>
      </c>
    </row>
    <row r="193" spans="1:3" hidden="1" x14ac:dyDescent="0.2">
      <c r="A193" s="52">
        <v>41807</v>
      </c>
      <c r="B193" s="53">
        <v>1267.5</v>
      </c>
      <c r="C193" s="55">
        <f t="shared" si="2"/>
        <v>-8.75</v>
      </c>
    </row>
    <row r="194" spans="1:3" hidden="1" x14ac:dyDescent="0.2">
      <c r="A194" s="52">
        <v>41808</v>
      </c>
      <c r="B194" s="53">
        <v>1269.75</v>
      </c>
      <c r="C194" s="55">
        <f t="shared" si="2"/>
        <v>2.25</v>
      </c>
    </row>
    <row r="195" spans="1:3" hidden="1" x14ac:dyDescent="0.2">
      <c r="A195" s="52">
        <v>41809</v>
      </c>
      <c r="B195" s="53">
        <v>1293</v>
      </c>
      <c r="C195" s="55">
        <f t="shared" si="2"/>
        <v>23.25</v>
      </c>
    </row>
    <row r="196" spans="1:3" hidden="1" x14ac:dyDescent="0.2">
      <c r="A196" s="52">
        <v>41810</v>
      </c>
      <c r="B196" s="53">
        <v>1312.5</v>
      </c>
      <c r="C196" s="55">
        <f t="shared" si="2"/>
        <v>19.5</v>
      </c>
    </row>
    <row r="197" spans="1:3" hidden="1" x14ac:dyDescent="0.2">
      <c r="A197" s="52">
        <v>41813</v>
      </c>
      <c r="B197" s="53">
        <v>1313.5</v>
      </c>
      <c r="C197" s="55">
        <f t="shared" si="2"/>
        <v>1</v>
      </c>
    </row>
    <row r="198" spans="1:3" hidden="1" x14ac:dyDescent="0.2">
      <c r="A198" s="52">
        <v>41814</v>
      </c>
      <c r="B198" s="53">
        <v>1318.5</v>
      </c>
      <c r="C198" s="55">
        <f t="shared" si="2"/>
        <v>5</v>
      </c>
    </row>
    <row r="199" spans="1:3" hidden="1" x14ac:dyDescent="0.2">
      <c r="A199" s="52">
        <v>41815</v>
      </c>
      <c r="B199" s="53">
        <v>1316.75</v>
      </c>
      <c r="C199" s="55">
        <f t="shared" si="2"/>
        <v>-1.75</v>
      </c>
    </row>
    <row r="200" spans="1:3" hidden="1" x14ac:dyDescent="0.2">
      <c r="A200" s="52">
        <v>41816</v>
      </c>
      <c r="B200" s="53">
        <v>1311.75</v>
      </c>
      <c r="C200" s="55">
        <f t="shared" si="2"/>
        <v>-5</v>
      </c>
    </row>
    <row r="201" spans="1:3" hidden="1" x14ac:dyDescent="0.2">
      <c r="A201" s="52">
        <v>41817</v>
      </c>
      <c r="B201" s="53">
        <v>1317.5</v>
      </c>
      <c r="C201" s="55">
        <f t="shared" si="2"/>
        <v>5.75</v>
      </c>
    </row>
    <row r="202" spans="1:3" hidden="1" x14ac:dyDescent="0.2">
      <c r="A202" s="52">
        <v>41820</v>
      </c>
      <c r="B202" s="53">
        <v>1315</v>
      </c>
      <c r="C202" s="55">
        <f t="shared" si="2"/>
        <v>-2.5</v>
      </c>
    </row>
    <row r="203" spans="1:3" hidden="1" x14ac:dyDescent="0.2">
      <c r="A203" s="52">
        <v>41821</v>
      </c>
      <c r="B203" s="53">
        <v>1327.5</v>
      </c>
      <c r="C203" s="55">
        <f t="shared" si="2"/>
        <v>12.5</v>
      </c>
    </row>
    <row r="204" spans="1:3" hidden="1" x14ac:dyDescent="0.2">
      <c r="A204" s="52">
        <v>41822</v>
      </c>
      <c r="B204" s="53">
        <v>1326.5</v>
      </c>
      <c r="C204" s="55">
        <f t="shared" si="2"/>
        <v>-1</v>
      </c>
    </row>
    <row r="205" spans="1:3" hidden="1" x14ac:dyDescent="0.2">
      <c r="A205" s="52">
        <v>41823</v>
      </c>
      <c r="B205" s="53">
        <v>1317.5</v>
      </c>
      <c r="C205" s="55">
        <f t="shared" si="2"/>
        <v>-9</v>
      </c>
    </row>
    <row r="206" spans="1:3" hidden="1" x14ac:dyDescent="0.2">
      <c r="A206" s="52">
        <v>41824</v>
      </c>
      <c r="B206" s="53">
        <v>1319.25</v>
      </c>
      <c r="C206" s="55">
        <f t="shared" ref="C206:C269" si="3">B206-B205</f>
        <v>1.75</v>
      </c>
    </row>
    <row r="207" spans="1:3" hidden="1" x14ac:dyDescent="0.2">
      <c r="A207" s="52">
        <v>41827</v>
      </c>
      <c r="B207" s="53">
        <v>1313</v>
      </c>
      <c r="C207" s="55">
        <f t="shared" si="3"/>
        <v>-6.25</v>
      </c>
    </row>
    <row r="208" spans="1:3" hidden="1" x14ac:dyDescent="0.2">
      <c r="A208" s="52">
        <v>41828</v>
      </c>
      <c r="B208" s="53">
        <v>1323</v>
      </c>
      <c r="C208" s="55">
        <f t="shared" si="3"/>
        <v>10</v>
      </c>
    </row>
    <row r="209" spans="1:3" hidden="1" x14ac:dyDescent="0.2">
      <c r="A209" s="52">
        <v>41829</v>
      </c>
      <c r="B209" s="53">
        <v>1322.75</v>
      </c>
      <c r="C209" s="55">
        <f t="shared" si="3"/>
        <v>-0.25</v>
      </c>
    </row>
    <row r="210" spans="1:3" hidden="1" x14ac:dyDescent="0.2">
      <c r="A210" s="52">
        <v>41830</v>
      </c>
      <c r="B210" s="53">
        <v>1340.25</v>
      </c>
      <c r="C210" s="55">
        <f t="shared" si="3"/>
        <v>17.5</v>
      </c>
    </row>
    <row r="211" spans="1:3" hidden="1" x14ac:dyDescent="0.2">
      <c r="A211" s="52">
        <v>41831</v>
      </c>
      <c r="B211" s="53">
        <v>1335</v>
      </c>
      <c r="C211" s="55">
        <f t="shared" si="3"/>
        <v>-5.25</v>
      </c>
    </row>
    <row r="212" spans="1:3" hidden="1" x14ac:dyDescent="0.2">
      <c r="A212" s="52">
        <v>41834</v>
      </c>
      <c r="B212" s="53">
        <v>1306</v>
      </c>
      <c r="C212" s="55">
        <f t="shared" si="3"/>
        <v>-29</v>
      </c>
    </row>
    <row r="213" spans="1:3" hidden="1" x14ac:dyDescent="0.2">
      <c r="A213" s="52">
        <v>41835</v>
      </c>
      <c r="B213" s="53">
        <v>1310</v>
      </c>
      <c r="C213" s="55">
        <f t="shared" si="3"/>
        <v>4</v>
      </c>
    </row>
    <row r="214" spans="1:3" hidden="1" x14ac:dyDescent="0.2">
      <c r="A214" s="52">
        <v>41836</v>
      </c>
      <c r="B214" s="53">
        <v>1301</v>
      </c>
      <c r="C214" s="55">
        <f t="shared" si="3"/>
        <v>-9</v>
      </c>
    </row>
    <row r="215" spans="1:3" hidden="1" x14ac:dyDescent="0.2">
      <c r="A215" s="52">
        <v>41837</v>
      </c>
      <c r="B215" s="53">
        <v>1302.5</v>
      </c>
      <c r="C215" s="55">
        <f t="shared" si="3"/>
        <v>1.5</v>
      </c>
    </row>
    <row r="216" spans="1:3" hidden="1" x14ac:dyDescent="0.2">
      <c r="A216" s="52">
        <v>41838</v>
      </c>
      <c r="B216" s="53">
        <v>1307.25</v>
      </c>
      <c r="C216" s="55">
        <f t="shared" si="3"/>
        <v>4.75</v>
      </c>
    </row>
    <row r="217" spans="1:3" hidden="1" x14ac:dyDescent="0.2">
      <c r="A217" s="52">
        <v>41841</v>
      </c>
      <c r="B217" s="53">
        <v>1311.5</v>
      </c>
      <c r="C217" s="55">
        <f t="shared" si="3"/>
        <v>4.25</v>
      </c>
    </row>
    <row r="218" spans="1:3" hidden="1" x14ac:dyDescent="0.2">
      <c r="A218" s="52">
        <v>41842</v>
      </c>
      <c r="B218" s="53">
        <v>1310.25</v>
      </c>
      <c r="C218" s="55">
        <f t="shared" si="3"/>
        <v>-1.25</v>
      </c>
    </row>
    <row r="219" spans="1:3" hidden="1" x14ac:dyDescent="0.2">
      <c r="A219" s="52">
        <v>41843</v>
      </c>
      <c r="B219" s="53">
        <v>1308</v>
      </c>
      <c r="C219" s="55">
        <f t="shared" si="3"/>
        <v>-2.25</v>
      </c>
    </row>
    <row r="220" spans="1:3" hidden="1" x14ac:dyDescent="0.2">
      <c r="A220" s="52">
        <v>41844</v>
      </c>
      <c r="B220" s="53">
        <v>1292.75</v>
      </c>
      <c r="C220" s="55">
        <f t="shared" si="3"/>
        <v>-15.25</v>
      </c>
    </row>
    <row r="221" spans="1:3" hidden="1" x14ac:dyDescent="0.2">
      <c r="A221" s="52">
        <v>41845</v>
      </c>
      <c r="B221" s="53">
        <v>1294.75</v>
      </c>
      <c r="C221" s="55">
        <f t="shared" si="3"/>
        <v>2</v>
      </c>
    </row>
    <row r="222" spans="1:3" hidden="1" x14ac:dyDescent="0.2">
      <c r="A222" s="52">
        <v>41848</v>
      </c>
      <c r="B222" s="53">
        <v>1304.5</v>
      </c>
      <c r="C222" s="55">
        <f t="shared" si="3"/>
        <v>9.75</v>
      </c>
    </row>
    <row r="223" spans="1:3" hidden="1" x14ac:dyDescent="0.2">
      <c r="A223" s="52">
        <v>41849</v>
      </c>
      <c r="B223" s="53">
        <v>1299.25</v>
      </c>
      <c r="C223" s="55">
        <f t="shared" si="3"/>
        <v>-5.25</v>
      </c>
    </row>
    <row r="224" spans="1:3" hidden="1" x14ac:dyDescent="0.2">
      <c r="A224" s="52">
        <v>41850</v>
      </c>
      <c r="B224" s="53">
        <v>1294.5</v>
      </c>
      <c r="C224" s="55">
        <f t="shared" si="3"/>
        <v>-4.75</v>
      </c>
    </row>
    <row r="225" spans="1:3" hidden="1" x14ac:dyDescent="0.2">
      <c r="A225" s="52">
        <v>41851</v>
      </c>
      <c r="B225" s="53">
        <v>1285.25</v>
      </c>
      <c r="C225" s="55">
        <f t="shared" si="3"/>
        <v>-9.25</v>
      </c>
    </row>
    <row r="226" spans="1:3" hidden="1" x14ac:dyDescent="0.2">
      <c r="A226" s="52">
        <v>41852</v>
      </c>
      <c r="B226" s="53">
        <v>1291.25</v>
      </c>
      <c r="C226" s="55">
        <f t="shared" si="3"/>
        <v>6</v>
      </c>
    </row>
    <row r="227" spans="1:3" hidden="1" x14ac:dyDescent="0.2">
      <c r="A227" s="52">
        <v>41855</v>
      </c>
      <c r="B227" s="53">
        <v>1290.5</v>
      </c>
      <c r="C227" s="55">
        <f t="shared" si="3"/>
        <v>-0.75</v>
      </c>
    </row>
    <row r="228" spans="1:3" hidden="1" x14ac:dyDescent="0.2">
      <c r="A228" s="52">
        <v>41856</v>
      </c>
      <c r="B228" s="53">
        <v>1284.75</v>
      </c>
      <c r="C228" s="55">
        <f t="shared" si="3"/>
        <v>-5.75</v>
      </c>
    </row>
    <row r="229" spans="1:3" hidden="1" x14ac:dyDescent="0.2">
      <c r="A229" s="52">
        <v>41857</v>
      </c>
      <c r="B229" s="53">
        <v>1306.5</v>
      </c>
      <c r="C229" s="55">
        <f t="shared" si="3"/>
        <v>21.75</v>
      </c>
    </row>
    <row r="230" spans="1:3" hidden="1" x14ac:dyDescent="0.2">
      <c r="A230" s="52">
        <v>41858</v>
      </c>
      <c r="B230" s="53">
        <v>1305.25</v>
      </c>
      <c r="C230" s="55">
        <f t="shared" si="3"/>
        <v>-1.25</v>
      </c>
    </row>
    <row r="231" spans="1:3" hidden="1" x14ac:dyDescent="0.2">
      <c r="A231" s="52">
        <v>41859</v>
      </c>
      <c r="B231" s="53">
        <v>1309.75</v>
      </c>
      <c r="C231" s="55">
        <f t="shared" si="3"/>
        <v>4.5</v>
      </c>
    </row>
    <row r="232" spans="1:3" hidden="1" x14ac:dyDescent="0.2">
      <c r="A232" s="52">
        <v>41862</v>
      </c>
      <c r="B232" s="53">
        <v>1307.25</v>
      </c>
      <c r="C232" s="55">
        <f t="shared" si="3"/>
        <v>-2.5</v>
      </c>
    </row>
    <row r="233" spans="1:3" hidden="1" x14ac:dyDescent="0.2">
      <c r="A233" s="52">
        <v>41863</v>
      </c>
      <c r="B233" s="53">
        <v>1315.75</v>
      </c>
      <c r="C233" s="55">
        <f t="shared" si="3"/>
        <v>8.5</v>
      </c>
    </row>
    <row r="234" spans="1:3" hidden="1" x14ac:dyDescent="0.2">
      <c r="A234" s="52">
        <v>41864</v>
      </c>
      <c r="B234" s="53">
        <v>1312</v>
      </c>
      <c r="C234" s="55">
        <f t="shared" si="3"/>
        <v>-3.75</v>
      </c>
    </row>
    <row r="235" spans="1:3" hidden="1" x14ac:dyDescent="0.2">
      <c r="A235" s="52">
        <v>41865</v>
      </c>
      <c r="B235" s="53">
        <v>1313.5</v>
      </c>
      <c r="C235" s="55">
        <f t="shared" si="3"/>
        <v>1.5</v>
      </c>
    </row>
    <row r="236" spans="1:3" hidden="1" x14ac:dyDescent="0.2">
      <c r="A236" s="52">
        <v>41866</v>
      </c>
      <c r="B236" s="53">
        <v>1296</v>
      </c>
      <c r="C236" s="55">
        <f t="shared" si="3"/>
        <v>-17.5</v>
      </c>
    </row>
    <row r="237" spans="1:3" hidden="1" x14ac:dyDescent="0.2">
      <c r="A237" s="52">
        <v>41869</v>
      </c>
      <c r="B237" s="53">
        <v>1296.75</v>
      </c>
      <c r="C237" s="55">
        <f t="shared" si="3"/>
        <v>0.75</v>
      </c>
    </row>
    <row r="238" spans="1:3" hidden="1" x14ac:dyDescent="0.2">
      <c r="A238" s="52">
        <v>41870</v>
      </c>
      <c r="B238" s="53">
        <v>1296.5</v>
      </c>
      <c r="C238" s="55">
        <f t="shared" si="3"/>
        <v>-0.25</v>
      </c>
    </row>
    <row r="239" spans="1:3" hidden="1" x14ac:dyDescent="0.2">
      <c r="A239" s="52">
        <v>41871</v>
      </c>
      <c r="B239" s="53">
        <v>1295</v>
      </c>
      <c r="C239" s="55">
        <f t="shared" si="3"/>
        <v>-1.5</v>
      </c>
    </row>
    <row r="240" spans="1:3" hidden="1" x14ac:dyDescent="0.2">
      <c r="A240" s="52">
        <v>41872</v>
      </c>
      <c r="B240" s="53">
        <v>1275.25</v>
      </c>
      <c r="C240" s="55">
        <f t="shared" si="3"/>
        <v>-19.75</v>
      </c>
    </row>
    <row r="241" spans="1:3" hidden="1" x14ac:dyDescent="0.2">
      <c r="A241" s="52">
        <v>41873</v>
      </c>
      <c r="B241" s="53">
        <v>1277.25</v>
      </c>
      <c r="C241" s="55">
        <f t="shared" si="3"/>
        <v>2</v>
      </c>
    </row>
    <row r="242" spans="1:3" hidden="1" x14ac:dyDescent="0.2">
      <c r="A242" s="52">
        <v>41876</v>
      </c>
      <c r="B242" s="54" t="e">
        <f>NA()</f>
        <v>#N/A</v>
      </c>
      <c r="C242" s="55" t="e">
        <f t="shared" si="3"/>
        <v>#N/A</v>
      </c>
    </row>
    <row r="243" spans="1:3" hidden="1" x14ac:dyDescent="0.2">
      <c r="A243" s="52">
        <v>41877</v>
      </c>
      <c r="B243" s="53">
        <v>1286</v>
      </c>
      <c r="C243" s="55" t="e">
        <f t="shared" si="3"/>
        <v>#N/A</v>
      </c>
    </row>
    <row r="244" spans="1:3" hidden="1" x14ac:dyDescent="0.2">
      <c r="A244" s="52">
        <v>41878</v>
      </c>
      <c r="B244" s="53">
        <v>1282.75</v>
      </c>
      <c r="C244" s="55">
        <f t="shared" si="3"/>
        <v>-3.25</v>
      </c>
    </row>
    <row r="245" spans="1:3" hidden="1" x14ac:dyDescent="0.2">
      <c r="A245" s="52">
        <v>41879</v>
      </c>
      <c r="B245" s="53">
        <v>1292</v>
      </c>
      <c r="C245" s="55">
        <f t="shared" si="3"/>
        <v>9.25</v>
      </c>
    </row>
    <row r="246" spans="1:3" hidden="1" x14ac:dyDescent="0.2">
      <c r="A246" s="52">
        <v>41880</v>
      </c>
      <c r="B246" s="53">
        <v>1285.75</v>
      </c>
      <c r="C246" s="55">
        <f t="shared" si="3"/>
        <v>-6.25</v>
      </c>
    </row>
    <row r="247" spans="1:3" hidden="1" x14ac:dyDescent="0.2">
      <c r="A247" s="52">
        <v>41883</v>
      </c>
      <c r="B247" s="53">
        <v>1286.5</v>
      </c>
      <c r="C247" s="55">
        <f t="shared" si="3"/>
        <v>0.75</v>
      </c>
    </row>
    <row r="248" spans="1:3" hidden="1" x14ac:dyDescent="0.2">
      <c r="A248" s="52">
        <v>41884</v>
      </c>
      <c r="B248" s="53">
        <v>1267</v>
      </c>
      <c r="C248" s="55">
        <f t="shared" si="3"/>
        <v>-19.5</v>
      </c>
    </row>
    <row r="249" spans="1:3" hidden="1" x14ac:dyDescent="0.2">
      <c r="A249" s="52">
        <v>41885</v>
      </c>
      <c r="B249" s="53">
        <v>1265.5</v>
      </c>
      <c r="C249" s="55">
        <f t="shared" si="3"/>
        <v>-1.5</v>
      </c>
    </row>
    <row r="250" spans="1:3" hidden="1" x14ac:dyDescent="0.2">
      <c r="A250" s="52">
        <v>41886</v>
      </c>
      <c r="B250" s="53">
        <v>1271.5</v>
      </c>
      <c r="C250" s="55">
        <f t="shared" si="3"/>
        <v>6</v>
      </c>
    </row>
    <row r="251" spans="1:3" hidden="1" x14ac:dyDescent="0.2">
      <c r="A251" s="52">
        <v>41887</v>
      </c>
      <c r="B251" s="53">
        <v>1266</v>
      </c>
      <c r="C251" s="55">
        <f t="shared" si="3"/>
        <v>-5.5</v>
      </c>
    </row>
    <row r="252" spans="1:3" hidden="1" x14ac:dyDescent="0.2">
      <c r="A252" s="52">
        <v>41890</v>
      </c>
      <c r="B252" s="53">
        <v>1259</v>
      </c>
      <c r="C252" s="55">
        <f t="shared" si="3"/>
        <v>-7</v>
      </c>
    </row>
    <row r="253" spans="1:3" hidden="1" x14ac:dyDescent="0.2">
      <c r="A253" s="52">
        <v>41891</v>
      </c>
      <c r="B253" s="53">
        <v>1255.75</v>
      </c>
      <c r="C253" s="55">
        <f t="shared" si="3"/>
        <v>-3.25</v>
      </c>
    </row>
    <row r="254" spans="1:3" hidden="1" x14ac:dyDescent="0.2">
      <c r="A254" s="52">
        <v>41892</v>
      </c>
      <c r="B254" s="53">
        <v>1251</v>
      </c>
      <c r="C254" s="55">
        <f t="shared" si="3"/>
        <v>-4.75</v>
      </c>
    </row>
    <row r="255" spans="1:3" hidden="1" x14ac:dyDescent="0.2">
      <c r="A255" s="52">
        <v>41893</v>
      </c>
      <c r="B255" s="53">
        <v>1241.25</v>
      </c>
      <c r="C255" s="55">
        <f t="shared" si="3"/>
        <v>-9.75</v>
      </c>
    </row>
    <row r="256" spans="1:3" hidden="1" x14ac:dyDescent="0.2">
      <c r="A256" s="52">
        <v>41894</v>
      </c>
      <c r="B256" s="53">
        <v>1231.5</v>
      </c>
      <c r="C256" s="55">
        <f t="shared" si="3"/>
        <v>-9.75</v>
      </c>
    </row>
    <row r="257" spans="1:3" hidden="1" x14ac:dyDescent="0.2">
      <c r="A257" s="52">
        <v>41897</v>
      </c>
      <c r="B257" s="53">
        <v>1234.25</v>
      </c>
      <c r="C257" s="55">
        <f t="shared" si="3"/>
        <v>2.75</v>
      </c>
    </row>
    <row r="258" spans="1:3" hidden="1" x14ac:dyDescent="0.2">
      <c r="A258" s="52">
        <v>41898</v>
      </c>
      <c r="B258" s="53">
        <v>1232.25</v>
      </c>
      <c r="C258" s="55">
        <f t="shared" si="3"/>
        <v>-2</v>
      </c>
    </row>
    <row r="259" spans="1:3" hidden="1" x14ac:dyDescent="0.2">
      <c r="A259" s="52">
        <v>41899</v>
      </c>
      <c r="B259" s="53">
        <v>1236</v>
      </c>
      <c r="C259" s="55">
        <f t="shared" si="3"/>
        <v>3.75</v>
      </c>
    </row>
    <row r="260" spans="1:3" hidden="1" x14ac:dyDescent="0.2">
      <c r="A260" s="52">
        <v>41900</v>
      </c>
      <c r="B260" s="53">
        <v>1220.5</v>
      </c>
      <c r="C260" s="55">
        <f t="shared" si="3"/>
        <v>-15.5</v>
      </c>
    </row>
    <row r="261" spans="1:3" hidden="1" x14ac:dyDescent="0.2">
      <c r="A261" s="52">
        <v>41901</v>
      </c>
      <c r="B261" s="53">
        <v>1219.75</v>
      </c>
      <c r="C261" s="55">
        <f t="shared" si="3"/>
        <v>-0.75</v>
      </c>
    </row>
    <row r="262" spans="1:3" hidden="1" x14ac:dyDescent="0.2">
      <c r="A262" s="52">
        <v>41904</v>
      </c>
      <c r="B262" s="53">
        <v>1213.5</v>
      </c>
      <c r="C262" s="55">
        <f t="shared" si="3"/>
        <v>-6.25</v>
      </c>
    </row>
    <row r="263" spans="1:3" hidden="1" x14ac:dyDescent="0.2">
      <c r="A263" s="52">
        <v>41905</v>
      </c>
      <c r="B263" s="53">
        <v>1222</v>
      </c>
      <c r="C263" s="55">
        <f t="shared" si="3"/>
        <v>8.5</v>
      </c>
    </row>
    <row r="264" spans="1:3" hidden="1" x14ac:dyDescent="0.2">
      <c r="A264" s="52">
        <v>41906</v>
      </c>
      <c r="B264" s="53">
        <v>1217.25</v>
      </c>
      <c r="C264" s="55">
        <f t="shared" si="3"/>
        <v>-4.75</v>
      </c>
    </row>
    <row r="265" spans="1:3" hidden="1" x14ac:dyDescent="0.2">
      <c r="A265" s="52">
        <v>41907</v>
      </c>
      <c r="B265" s="53">
        <v>1213.75</v>
      </c>
      <c r="C265" s="55">
        <f t="shared" si="3"/>
        <v>-3.5</v>
      </c>
    </row>
    <row r="266" spans="1:3" hidden="1" x14ac:dyDescent="0.2">
      <c r="A266" s="52">
        <v>41908</v>
      </c>
      <c r="B266" s="53">
        <v>1213.75</v>
      </c>
      <c r="C266" s="55">
        <f t="shared" si="3"/>
        <v>0</v>
      </c>
    </row>
    <row r="267" spans="1:3" hidden="1" x14ac:dyDescent="0.2">
      <c r="A267" s="52">
        <v>41911</v>
      </c>
      <c r="B267" s="53">
        <v>1219.5</v>
      </c>
      <c r="C267" s="55">
        <f t="shared" si="3"/>
        <v>5.75</v>
      </c>
    </row>
    <row r="268" spans="1:3" hidden="1" x14ac:dyDescent="0.2">
      <c r="A268" s="52">
        <v>41912</v>
      </c>
      <c r="B268" s="53">
        <v>1216.5</v>
      </c>
      <c r="C268" s="55">
        <f t="shared" si="3"/>
        <v>-3</v>
      </c>
    </row>
    <row r="269" spans="1:3" hidden="1" x14ac:dyDescent="0.2">
      <c r="A269" s="52">
        <v>41913</v>
      </c>
      <c r="B269" s="53">
        <v>1216.5</v>
      </c>
      <c r="C269" s="55">
        <f t="shared" si="3"/>
        <v>0</v>
      </c>
    </row>
    <row r="270" spans="1:3" hidden="1" x14ac:dyDescent="0.2">
      <c r="A270" s="52">
        <v>41914</v>
      </c>
      <c r="B270" s="53">
        <v>1211.75</v>
      </c>
      <c r="C270" s="55">
        <f t="shared" ref="C270:C333" si="4">B270-B269</f>
        <v>-4.75</v>
      </c>
    </row>
    <row r="271" spans="1:3" hidden="1" x14ac:dyDescent="0.2">
      <c r="A271" s="52">
        <v>41915</v>
      </c>
      <c r="B271" s="53">
        <v>1195</v>
      </c>
      <c r="C271" s="55">
        <f t="shared" si="4"/>
        <v>-16.75</v>
      </c>
    </row>
    <row r="272" spans="1:3" hidden="1" x14ac:dyDescent="0.2">
      <c r="A272" s="52">
        <v>41918</v>
      </c>
      <c r="B272" s="53">
        <v>1195.75</v>
      </c>
      <c r="C272" s="55">
        <f t="shared" si="4"/>
        <v>0.75</v>
      </c>
    </row>
    <row r="273" spans="1:3" hidden="1" x14ac:dyDescent="0.2">
      <c r="A273" s="52">
        <v>41919</v>
      </c>
      <c r="B273" s="53">
        <v>1210.5</v>
      </c>
      <c r="C273" s="55">
        <f t="shared" si="4"/>
        <v>14.75</v>
      </c>
    </row>
    <row r="274" spans="1:3" hidden="1" x14ac:dyDescent="0.2">
      <c r="A274" s="52">
        <v>41920</v>
      </c>
      <c r="B274" s="53">
        <v>1217</v>
      </c>
      <c r="C274" s="55">
        <f t="shared" si="4"/>
        <v>6.5</v>
      </c>
    </row>
    <row r="275" spans="1:3" hidden="1" x14ac:dyDescent="0.2">
      <c r="A275" s="52">
        <v>41921</v>
      </c>
      <c r="B275" s="53">
        <v>1226.75</v>
      </c>
      <c r="C275" s="55">
        <f t="shared" si="4"/>
        <v>9.75</v>
      </c>
    </row>
    <row r="276" spans="1:3" hidden="1" x14ac:dyDescent="0.2">
      <c r="A276" s="52">
        <v>41922</v>
      </c>
      <c r="B276" s="53">
        <v>1219</v>
      </c>
      <c r="C276" s="55">
        <f t="shared" si="4"/>
        <v>-7.75</v>
      </c>
    </row>
    <row r="277" spans="1:3" hidden="1" x14ac:dyDescent="0.2">
      <c r="A277" s="52">
        <v>41925</v>
      </c>
      <c r="B277" s="53">
        <v>1229</v>
      </c>
      <c r="C277" s="55">
        <f t="shared" si="4"/>
        <v>10</v>
      </c>
    </row>
    <row r="278" spans="1:3" hidden="1" x14ac:dyDescent="0.2">
      <c r="A278" s="52">
        <v>41926</v>
      </c>
      <c r="B278" s="53">
        <v>1234.75</v>
      </c>
      <c r="C278" s="55">
        <f t="shared" si="4"/>
        <v>5.75</v>
      </c>
    </row>
    <row r="279" spans="1:3" hidden="1" x14ac:dyDescent="0.2">
      <c r="A279" s="52">
        <v>41927</v>
      </c>
      <c r="B279" s="53">
        <v>1237.5</v>
      </c>
      <c r="C279" s="55">
        <f t="shared" si="4"/>
        <v>2.75</v>
      </c>
    </row>
    <row r="280" spans="1:3" hidden="1" x14ac:dyDescent="0.2">
      <c r="A280" s="52">
        <v>41928</v>
      </c>
      <c r="B280" s="53">
        <v>1237.75</v>
      </c>
      <c r="C280" s="55">
        <f t="shared" si="4"/>
        <v>0.25</v>
      </c>
    </row>
    <row r="281" spans="1:3" hidden="1" x14ac:dyDescent="0.2">
      <c r="A281" s="52">
        <v>41929</v>
      </c>
      <c r="B281" s="53">
        <v>1234.25</v>
      </c>
      <c r="C281" s="55">
        <f t="shared" si="4"/>
        <v>-3.5</v>
      </c>
    </row>
    <row r="282" spans="1:3" hidden="1" x14ac:dyDescent="0.2">
      <c r="A282" s="52">
        <v>41932</v>
      </c>
      <c r="B282" s="53">
        <v>1244.5</v>
      </c>
      <c r="C282" s="55">
        <f t="shared" si="4"/>
        <v>10.25</v>
      </c>
    </row>
    <row r="283" spans="1:3" hidden="1" x14ac:dyDescent="0.2">
      <c r="A283" s="52">
        <v>41933</v>
      </c>
      <c r="B283" s="53">
        <v>1250.25</v>
      </c>
      <c r="C283" s="55">
        <f t="shared" si="4"/>
        <v>5.75</v>
      </c>
    </row>
    <row r="284" spans="1:3" hidden="1" x14ac:dyDescent="0.2">
      <c r="A284" s="52">
        <v>41934</v>
      </c>
      <c r="B284" s="53">
        <v>1243.75</v>
      </c>
      <c r="C284" s="55">
        <f t="shared" si="4"/>
        <v>-6.5</v>
      </c>
    </row>
    <row r="285" spans="1:3" hidden="1" x14ac:dyDescent="0.2">
      <c r="A285" s="52">
        <v>41935</v>
      </c>
      <c r="B285" s="53">
        <v>1232.75</v>
      </c>
      <c r="C285" s="55">
        <f t="shared" si="4"/>
        <v>-11</v>
      </c>
    </row>
    <row r="286" spans="1:3" hidden="1" x14ac:dyDescent="0.2">
      <c r="A286" s="52">
        <v>41936</v>
      </c>
      <c r="B286" s="53">
        <v>1232.75</v>
      </c>
      <c r="C286" s="55">
        <f t="shared" si="4"/>
        <v>0</v>
      </c>
    </row>
    <row r="287" spans="1:3" hidden="1" x14ac:dyDescent="0.2">
      <c r="A287" s="52">
        <v>41939</v>
      </c>
      <c r="B287" s="53">
        <v>1228.75</v>
      </c>
      <c r="C287" s="55">
        <f t="shared" si="4"/>
        <v>-4</v>
      </c>
    </row>
    <row r="288" spans="1:3" hidden="1" x14ac:dyDescent="0.2">
      <c r="A288" s="52">
        <v>41940</v>
      </c>
      <c r="B288" s="53">
        <v>1229.25</v>
      </c>
      <c r="C288" s="55">
        <f t="shared" si="4"/>
        <v>0.5</v>
      </c>
    </row>
    <row r="289" spans="1:3" hidden="1" x14ac:dyDescent="0.2">
      <c r="A289" s="52">
        <v>41941</v>
      </c>
      <c r="B289" s="53">
        <v>1223.5</v>
      </c>
      <c r="C289" s="55">
        <f t="shared" si="4"/>
        <v>-5.75</v>
      </c>
    </row>
    <row r="290" spans="1:3" hidden="1" x14ac:dyDescent="0.2">
      <c r="A290" s="52">
        <v>41942</v>
      </c>
      <c r="B290" s="53">
        <v>1202</v>
      </c>
      <c r="C290" s="55">
        <f t="shared" si="4"/>
        <v>-21.5</v>
      </c>
    </row>
    <row r="291" spans="1:3" hidden="1" x14ac:dyDescent="0.2">
      <c r="A291" s="52">
        <v>41943</v>
      </c>
      <c r="B291" s="53">
        <v>1164.25</v>
      </c>
      <c r="C291" s="55">
        <f t="shared" si="4"/>
        <v>-37.75</v>
      </c>
    </row>
    <row r="292" spans="1:3" hidden="1" x14ac:dyDescent="0.2">
      <c r="A292" s="52">
        <v>41946</v>
      </c>
      <c r="B292" s="53">
        <v>1167.75</v>
      </c>
      <c r="C292" s="55">
        <f t="shared" si="4"/>
        <v>3.5</v>
      </c>
    </row>
    <row r="293" spans="1:3" hidden="1" x14ac:dyDescent="0.2">
      <c r="A293" s="52">
        <v>41947</v>
      </c>
      <c r="B293" s="53">
        <v>1166.5</v>
      </c>
      <c r="C293" s="55">
        <f t="shared" si="4"/>
        <v>-1.25</v>
      </c>
    </row>
    <row r="294" spans="1:3" hidden="1" x14ac:dyDescent="0.2">
      <c r="A294" s="52">
        <v>41948</v>
      </c>
      <c r="B294" s="53">
        <v>1142</v>
      </c>
      <c r="C294" s="55">
        <f t="shared" si="4"/>
        <v>-24.5</v>
      </c>
    </row>
    <row r="295" spans="1:3" hidden="1" x14ac:dyDescent="0.2">
      <c r="A295" s="52">
        <v>41949</v>
      </c>
      <c r="B295" s="53">
        <v>1145</v>
      </c>
      <c r="C295" s="55">
        <f t="shared" si="4"/>
        <v>3</v>
      </c>
    </row>
    <row r="296" spans="1:3" hidden="1" x14ac:dyDescent="0.2">
      <c r="A296" s="52">
        <v>41950</v>
      </c>
      <c r="B296" s="53">
        <v>1154.5</v>
      </c>
      <c r="C296" s="55">
        <f t="shared" si="4"/>
        <v>9.5</v>
      </c>
    </row>
    <row r="297" spans="1:3" hidden="1" x14ac:dyDescent="0.2">
      <c r="A297" s="52">
        <v>41953</v>
      </c>
      <c r="B297" s="53">
        <v>1162</v>
      </c>
      <c r="C297" s="55">
        <f t="shared" si="4"/>
        <v>7.5</v>
      </c>
    </row>
    <row r="298" spans="1:3" hidden="1" x14ac:dyDescent="0.2">
      <c r="A298" s="52">
        <v>41954</v>
      </c>
      <c r="B298" s="53">
        <v>1156.5</v>
      </c>
      <c r="C298" s="55">
        <f t="shared" si="4"/>
        <v>-5.5</v>
      </c>
    </row>
    <row r="299" spans="1:3" hidden="1" x14ac:dyDescent="0.2">
      <c r="A299" s="52">
        <v>41955</v>
      </c>
      <c r="B299" s="53">
        <v>1164.5</v>
      </c>
      <c r="C299" s="55">
        <f t="shared" si="4"/>
        <v>8</v>
      </c>
    </row>
    <row r="300" spans="1:3" hidden="1" x14ac:dyDescent="0.2">
      <c r="A300" s="52">
        <v>41956</v>
      </c>
      <c r="B300" s="53">
        <v>1161.75</v>
      </c>
      <c r="C300" s="55">
        <f t="shared" si="4"/>
        <v>-2.75</v>
      </c>
    </row>
    <row r="301" spans="1:3" hidden="1" x14ac:dyDescent="0.2">
      <c r="A301" s="52">
        <v>41957</v>
      </c>
      <c r="B301" s="53">
        <v>1169</v>
      </c>
      <c r="C301" s="55">
        <f t="shared" si="4"/>
        <v>7.25</v>
      </c>
    </row>
    <row r="302" spans="1:3" hidden="1" x14ac:dyDescent="0.2">
      <c r="A302" s="52">
        <v>41960</v>
      </c>
      <c r="B302" s="53">
        <v>1182.5</v>
      </c>
      <c r="C302" s="55">
        <f t="shared" si="4"/>
        <v>13.5</v>
      </c>
    </row>
    <row r="303" spans="1:3" hidden="1" x14ac:dyDescent="0.2">
      <c r="A303" s="52">
        <v>41961</v>
      </c>
      <c r="B303" s="53">
        <v>1192.75</v>
      </c>
      <c r="C303" s="55">
        <f t="shared" si="4"/>
        <v>10.25</v>
      </c>
    </row>
    <row r="304" spans="1:3" hidden="1" x14ac:dyDescent="0.2">
      <c r="A304" s="52">
        <v>41962</v>
      </c>
      <c r="B304" s="53">
        <v>1196</v>
      </c>
      <c r="C304" s="55">
        <f t="shared" si="4"/>
        <v>3.25</v>
      </c>
    </row>
    <row r="305" spans="1:3" hidden="1" x14ac:dyDescent="0.2">
      <c r="A305" s="52">
        <v>41963</v>
      </c>
      <c r="B305" s="53">
        <v>1190</v>
      </c>
      <c r="C305" s="55">
        <f t="shared" si="4"/>
        <v>-6</v>
      </c>
    </row>
    <row r="306" spans="1:3" hidden="1" x14ac:dyDescent="0.2">
      <c r="A306" s="52">
        <v>41964</v>
      </c>
      <c r="B306" s="53">
        <v>1203.75</v>
      </c>
      <c r="C306" s="55">
        <f t="shared" si="4"/>
        <v>13.75</v>
      </c>
    </row>
    <row r="307" spans="1:3" hidden="1" x14ac:dyDescent="0.2">
      <c r="A307" s="52">
        <v>41967</v>
      </c>
      <c r="B307" s="53">
        <v>1197.5</v>
      </c>
      <c r="C307" s="55">
        <f t="shared" si="4"/>
        <v>-6.25</v>
      </c>
    </row>
    <row r="308" spans="1:3" hidden="1" x14ac:dyDescent="0.2">
      <c r="A308" s="52">
        <v>41968</v>
      </c>
      <c r="B308" s="53">
        <v>1199</v>
      </c>
      <c r="C308" s="55">
        <f t="shared" si="4"/>
        <v>1.5</v>
      </c>
    </row>
    <row r="309" spans="1:3" hidden="1" x14ac:dyDescent="0.2">
      <c r="A309" s="52">
        <v>41969</v>
      </c>
      <c r="B309" s="53">
        <v>1197.5</v>
      </c>
      <c r="C309" s="55">
        <f t="shared" si="4"/>
        <v>-1.5</v>
      </c>
    </row>
    <row r="310" spans="1:3" hidden="1" x14ac:dyDescent="0.2">
      <c r="A310" s="52">
        <v>41970</v>
      </c>
      <c r="B310" s="53">
        <v>1194.75</v>
      </c>
      <c r="C310" s="55">
        <f t="shared" si="4"/>
        <v>-2.75</v>
      </c>
    </row>
    <row r="311" spans="1:3" hidden="1" x14ac:dyDescent="0.2">
      <c r="A311" s="52">
        <v>41971</v>
      </c>
      <c r="B311" s="53">
        <v>1182.75</v>
      </c>
      <c r="C311" s="55">
        <f t="shared" si="4"/>
        <v>-12</v>
      </c>
    </row>
    <row r="312" spans="1:3" hidden="1" x14ac:dyDescent="0.2">
      <c r="A312" s="52">
        <v>41974</v>
      </c>
      <c r="B312" s="53">
        <v>1194</v>
      </c>
      <c r="C312" s="55">
        <f t="shared" si="4"/>
        <v>11.25</v>
      </c>
    </row>
    <row r="313" spans="1:3" hidden="1" x14ac:dyDescent="0.2">
      <c r="A313" s="52">
        <v>41975</v>
      </c>
      <c r="B313" s="53">
        <v>1195</v>
      </c>
      <c r="C313" s="55">
        <f t="shared" si="4"/>
        <v>1</v>
      </c>
    </row>
    <row r="314" spans="1:3" hidden="1" x14ac:dyDescent="0.2">
      <c r="A314" s="52">
        <v>41976</v>
      </c>
      <c r="B314" s="53">
        <v>1204.75</v>
      </c>
      <c r="C314" s="55">
        <f t="shared" si="4"/>
        <v>9.75</v>
      </c>
    </row>
    <row r="315" spans="1:3" hidden="1" x14ac:dyDescent="0.2">
      <c r="A315" s="52">
        <v>41977</v>
      </c>
      <c r="B315" s="53">
        <v>1209</v>
      </c>
      <c r="C315" s="55">
        <f t="shared" si="4"/>
        <v>4.25</v>
      </c>
    </row>
    <row r="316" spans="1:3" hidden="1" x14ac:dyDescent="0.2">
      <c r="A316" s="52">
        <v>41978</v>
      </c>
      <c r="B316" s="53">
        <v>1194</v>
      </c>
      <c r="C316" s="55">
        <f t="shared" si="4"/>
        <v>-15</v>
      </c>
    </row>
    <row r="317" spans="1:3" hidden="1" x14ac:dyDescent="0.2">
      <c r="A317" s="52">
        <v>41981</v>
      </c>
      <c r="B317" s="53">
        <v>1193</v>
      </c>
      <c r="C317" s="55">
        <f t="shared" si="4"/>
        <v>-1</v>
      </c>
    </row>
    <row r="318" spans="1:3" hidden="1" x14ac:dyDescent="0.2">
      <c r="A318" s="52">
        <v>41982</v>
      </c>
      <c r="B318" s="53">
        <v>1227</v>
      </c>
      <c r="C318" s="55">
        <f t="shared" si="4"/>
        <v>34</v>
      </c>
    </row>
    <row r="319" spans="1:3" hidden="1" x14ac:dyDescent="0.2">
      <c r="A319" s="52">
        <v>41983</v>
      </c>
      <c r="B319" s="53">
        <v>1229</v>
      </c>
      <c r="C319" s="55">
        <f t="shared" si="4"/>
        <v>2</v>
      </c>
    </row>
    <row r="320" spans="1:3" hidden="1" x14ac:dyDescent="0.2">
      <c r="A320" s="52">
        <v>41984</v>
      </c>
      <c r="B320" s="53">
        <v>1216.25</v>
      </c>
      <c r="C320" s="55">
        <f t="shared" si="4"/>
        <v>-12.75</v>
      </c>
    </row>
    <row r="321" spans="1:3" hidden="1" x14ac:dyDescent="0.2">
      <c r="A321" s="52">
        <v>41985</v>
      </c>
      <c r="B321" s="53">
        <v>1217</v>
      </c>
      <c r="C321" s="55">
        <f t="shared" si="4"/>
        <v>0.75</v>
      </c>
    </row>
    <row r="322" spans="1:3" hidden="1" x14ac:dyDescent="0.2">
      <c r="A322" s="52">
        <v>41988</v>
      </c>
      <c r="B322" s="53">
        <v>1209.25</v>
      </c>
      <c r="C322" s="55">
        <f t="shared" si="4"/>
        <v>-7.75</v>
      </c>
    </row>
    <row r="323" spans="1:3" hidden="1" x14ac:dyDescent="0.2">
      <c r="A323" s="52">
        <v>41989</v>
      </c>
      <c r="B323" s="53">
        <v>1202.5</v>
      </c>
      <c r="C323" s="55">
        <f t="shared" si="4"/>
        <v>-6.75</v>
      </c>
    </row>
    <row r="324" spans="1:3" hidden="1" x14ac:dyDescent="0.2">
      <c r="A324" s="52">
        <v>41990</v>
      </c>
      <c r="B324" s="53">
        <v>1195.75</v>
      </c>
      <c r="C324" s="55">
        <f t="shared" si="4"/>
        <v>-6.75</v>
      </c>
    </row>
    <row r="325" spans="1:3" hidden="1" x14ac:dyDescent="0.2">
      <c r="A325" s="52">
        <v>41991</v>
      </c>
      <c r="B325" s="53">
        <v>1199</v>
      </c>
      <c r="C325" s="55">
        <f t="shared" si="4"/>
        <v>3.25</v>
      </c>
    </row>
    <row r="326" spans="1:3" hidden="1" x14ac:dyDescent="0.2">
      <c r="A326" s="52">
        <v>41992</v>
      </c>
      <c r="B326" s="53">
        <v>1195.5</v>
      </c>
      <c r="C326" s="55">
        <f t="shared" si="4"/>
        <v>-3.5</v>
      </c>
    </row>
    <row r="327" spans="1:3" hidden="1" x14ac:dyDescent="0.2">
      <c r="A327" s="52">
        <v>41995</v>
      </c>
      <c r="B327" s="53">
        <v>1195.25</v>
      </c>
      <c r="C327" s="55">
        <f t="shared" si="4"/>
        <v>-0.25</v>
      </c>
    </row>
    <row r="328" spans="1:3" hidden="1" x14ac:dyDescent="0.2">
      <c r="A328" s="52">
        <v>41996</v>
      </c>
      <c r="B328" s="53">
        <v>1175.75</v>
      </c>
      <c r="C328" s="55">
        <f t="shared" si="4"/>
        <v>-19.5</v>
      </c>
    </row>
    <row r="329" spans="1:3" hidden="1" x14ac:dyDescent="0.2">
      <c r="A329" s="52">
        <v>41997</v>
      </c>
      <c r="B329" s="54" t="e">
        <f>NA()</f>
        <v>#N/A</v>
      </c>
      <c r="C329" s="55" t="e">
        <f t="shared" si="4"/>
        <v>#N/A</v>
      </c>
    </row>
    <row r="330" spans="1:3" hidden="1" x14ac:dyDescent="0.2">
      <c r="A330" s="52">
        <v>41998</v>
      </c>
      <c r="B330" s="54" t="e">
        <f>NA()</f>
        <v>#N/A</v>
      </c>
      <c r="C330" s="55" t="e">
        <f t="shared" si="4"/>
        <v>#N/A</v>
      </c>
    </row>
    <row r="331" spans="1:3" hidden="1" x14ac:dyDescent="0.2">
      <c r="A331" s="52">
        <v>41999</v>
      </c>
      <c r="B331" s="54" t="e">
        <f>NA()</f>
        <v>#N/A</v>
      </c>
      <c r="C331" s="55" t="e">
        <f t="shared" si="4"/>
        <v>#N/A</v>
      </c>
    </row>
    <row r="332" spans="1:3" hidden="1" x14ac:dyDescent="0.2">
      <c r="A332" s="52">
        <v>42002</v>
      </c>
      <c r="B332" s="53">
        <v>1185.5</v>
      </c>
      <c r="C332" s="55" t="e">
        <f t="shared" si="4"/>
        <v>#N/A</v>
      </c>
    </row>
    <row r="333" spans="1:3" hidden="1" x14ac:dyDescent="0.2">
      <c r="A333" s="52">
        <v>42003</v>
      </c>
      <c r="B333" s="53">
        <v>1206</v>
      </c>
      <c r="C333" s="55">
        <f t="shared" si="4"/>
        <v>20.5</v>
      </c>
    </row>
    <row r="334" spans="1:3" hidden="1" x14ac:dyDescent="0.2">
      <c r="A334" s="52">
        <v>42004</v>
      </c>
      <c r="B334" s="54" t="e">
        <f>NA()</f>
        <v>#N/A</v>
      </c>
      <c r="C334" s="55" t="e">
        <f t="shared" ref="C334:C397" si="5">B334-B333</f>
        <v>#N/A</v>
      </c>
    </row>
    <row r="335" spans="1:3" hidden="1" x14ac:dyDescent="0.2">
      <c r="A335" s="52">
        <v>42005</v>
      </c>
      <c r="B335" s="54" t="e">
        <f>NA()</f>
        <v>#N/A</v>
      </c>
      <c r="C335" s="55" t="e">
        <f t="shared" si="5"/>
        <v>#N/A</v>
      </c>
    </row>
    <row r="336" spans="1:3" hidden="1" x14ac:dyDescent="0.2">
      <c r="A336" s="52">
        <v>42006</v>
      </c>
      <c r="B336" s="53">
        <v>1172</v>
      </c>
      <c r="C336" s="55" t="e">
        <f t="shared" si="5"/>
        <v>#N/A</v>
      </c>
    </row>
    <row r="337" spans="1:3" hidden="1" x14ac:dyDescent="0.2">
      <c r="A337" s="52">
        <v>42009</v>
      </c>
      <c r="B337" s="53">
        <v>1200</v>
      </c>
      <c r="C337" s="55">
        <f t="shared" si="5"/>
        <v>28</v>
      </c>
    </row>
    <row r="338" spans="1:3" hidden="1" x14ac:dyDescent="0.2">
      <c r="A338" s="52">
        <v>42010</v>
      </c>
      <c r="B338" s="53">
        <v>1210.25</v>
      </c>
      <c r="C338" s="55">
        <f t="shared" si="5"/>
        <v>10.25</v>
      </c>
    </row>
    <row r="339" spans="1:3" hidden="1" x14ac:dyDescent="0.2">
      <c r="A339" s="52">
        <v>42011</v>
      </c>
      <c r="B339" s="53">
        <v>1210.5</v>
      </c>
      <c r="C339" s="55">
        <f t="shared" si="5"/>
        <v>0.25</v>
      </c>
    </row>
    <row r="340" spans="1:3" hidden="1" x14ac:dyDescent="0.2">
      <c r="A340" s="52">
        <v>42012</v>
      </c>
      <c r="B340" s="53">
        <v>1215.5</v>
      </c>
      <c r="C340" s="55">
        <f t="shared" si="5"/>
        <v>5</v>
      </c>
    </row>
    <row r="341" spans="1:3" hidden="1" x14ac:dyDescent="0.2">
      <c r="A341" s="52">
        <v>42013</v>
      </c>
      <c r="B341" s="53">
        <v>1217.75</v>
      </c>
      <c r="C341" s="55">
        <f t="shared" si="5"/>
        <v>2.25</v>
      </c>
    </row>
    <row r="342" spans="1:3" hidden="1" x14ac:dyDescent="0.2">
      <c r="A342" s="52">
        <v>42016</v>
      </c>
      <c r="B342" s="53">
        <v>1226.5</v>
      </c>
      <c r="C342" s="55">
        <f t="shared" si="5"/>
        <v>8.75</v>
      </c>
    </row>
    <row r="343" spans="1:3" hidden="1" x14ac:dyDescent="0.2">
      <c r="A343" s="52">
        <v>42017</v>
      </c>
      <c r="B343" s="53">
        <v>1231.5</v>
      </c>
      <c r="C343" s="55">
        <f t="shared" si="5"/>
        <v>5</v>
      </c>
    </row>
    <row r="344" spans="1:3" hidden="1" x14ac:dyDescent="0.2">
      <c r="A344" s="52">
        <v>42018</v>
      </c>
      <c r="B344" s="53">
        <v>1235</v>
      </c>
      <c r="C344" s="55">
        <f t="shared" si="5"/>
        <v>3.5</v>
      </c>
    </row>
    <row r="345" spans="1:3" hidden="1" x14ac:dyDescent="0.2">
      <c r="A345" s="52">
        <v>42019</v>
      </c>
      <c r="B345" s="53">
        <v>1259</v>
      </c>
      <c r="C345" s="55">
        <f t="shared" si="5"/>
        <v>24</v>
      </c>
    </row>
    <row r="346" spans="1:3" hidden="1" x14ac:dyDescent="0.2">
      <c r="A346" s="52">
        <v>42020</v>
      </c>
      <c r="B346" s="53">
        <v>1277.5</v>
      </c>
      <c r="C346" s="55">
        <f t="shared" si="5"/>
        <v>18.5</v>
      </c>
    </row>
    <row r="347" spans="1:3" hidden="1" x14ac:dyDescent="0.2">
      <c r="A347" s="52">
        <v>42023</v>
      </c>
      <c r="B347" s="53">
        <v>1273.75</v>
      </c>
      <c r="C347" s="55">
        <f t="shared" si="5"/>
        <v>-3.75</v>
      </c>
    </row>
    <row r="348" spans="1:3" hidden="1" x14ac:dyDescent="0.2">
      <c r="A348" s="52">
        <v>42024</v>
      </c>
      <c r="B348" s="53">
        <v>1288.75</v>
      </c>
      <c r="C348" s="55">
        <f t="shared" si="5"/>
        <v>15</v>
      </c>
    </row>
    <row r="349" spans="1:3" hidden="1" x14ac:dyDescent="0.2">
      <c r="A349" s="52">
        <v>42025</v>
      </c>
      <c r="B349" s="53">
        <v>1293.5</v>
      </c>
      <c r="C349" s="55">
        <f t="shared" si="5"/>
        <v>4.75</v>
      </c>
    </row>
    <row r="350" spans="1:3" hidden="1" x14ac:dyDescent="0.2">
      <c r="A350" s="52">
        <v>42026</v>
      </c>
      <c r="B350" s="53">
        <v>1295.75</v>
      </c>
      <c r="C350" s="55">
        <f t="shared" si="5"/>
        <v>2.25</v>
      </c>
    </row>
    <row r="351" spans="1:3" hidden="1" x14ac:dyDescent="0.2">
      <c r="A351" s="52">
        <v>42027</v>
      </c>
      <c r="B351" s="53">
        <v>1294.75</v>
      </c>
      <c r="C351" s="55">
        <f t="shared" si="5"/>
        <v>-1</v>
      </c>
    </row>
    <row r="352" spans="1:3" hidden="1" x14ac:dyDescent="0.2">
      <c r="A352" s="52">
        <v>42030</v>
      </c>
      <c r="B352" s="53">
        <v>1281.25</v>
      </c>
      <c r="C352" s="55">
        <f t="shared" si="5"/>
        <v>-13.5</v>
      </c>
    </row>
    <row r="353" spans="1:3" hidden="1" x14ac:dyDescent="0.2">
      <c r="A353" s="52">
        <v>42031</v>
      </c>
      <c r="B353" s="53">
        <v>1288.5</v>
      </c>
      <c r="C353" s="55">
        <f t="shared" si="5"/>
        <v>7.25</v>
      </c>
    </row>
    <row r="354" spans="1:3" hidden="1" x14ac:dyDescent="0.2">
      <c r="A354" s="52">
        <v>42032</v>
      </c>
      <c r="B354" s="53">
        <v>1288</v>
      </c>
      <c r="C354" s="55">
        <f t="shared" si="5"/>
        <v>-0.5</v>
      </c>
    </row>
    <row r="355" spans="1:3" hidden="1" x14ac:dyDescent="0.2">
      <c r="A355" s="52">
        <v>42033</v>
      </c>
      <c r="B355" s="53">
        <v>1268.75</v>
      </c>
      <c r="C355" s="55">
        <f t="shared" si="5"/>
        <v>-19.25</v>
      </c>
    </row>
    <row r="356" spans="1:3" hidden="1" x14ac:dyDescent="0.2">
      <c r="A356" s="52">
        <v>42034</v>
      </c>
      <c r="B356" s="53">
        <v>1260.25</v>
      </c>
      <c r="C356" s="55">
        <f t="shared" si="5"/>
        <v>-8.5</v>
      </c>
    </row>
    <row r="357" spans="1:3" hidden="1" x14ac:dyDescent="0.2">
      <c r="A357" s="52">
        <v>42037</v>
      </c>
      <c r="B357" s="53">
        <v>1272.5</v>
      </c>
      <c r="C357" s="55">
        <f t="shared" si="5"/>
        <v>12.25</v>
      </c>
    </row>
    <row r="358" spans="1:3" hidden="1" x14ac:dyDescent="0.2">
      <c r="A358" s="52">
        <v>42038</v>
      </c>
      <c r="B358" s="53">
        <v>1264.25</v>
      </c>
      <c r="C358" s="55">
        <f t="shared" si="5"/>
        <v>-8.25</v>
      </c>
    </row>
    <row r="359" spans="1:3" hidden="1" x14ac:dyDescent="0.2">
      <c r="A359" s="52">
        <v>42039</v>
      </c>
      <c r="B359" s="53">
        <v>1268.5</v>
      </c>
      <c r="C359" s="55">
        <f t="shared" si="5"/>
        <v>4.25</v>
      </c>
    </row>
    <row r="360" spans="1:3" hidden="1" x14ac:dyDescent="0.2">
      <c r="A360" s="52">
        <v>42040</v>
      </c>
      <c r="B360" s="53">
        <v>1259.25</v>
      </c>
      <c r="C360" s="55">
        <f t="shared" si="5"/>
        <v>-9.25</v>
      </c>
    </row>
    <row r="361" spans="1:3" hidden="1" x14ac:dyDescent="0.2">
      <c r="A361" s="52">
        <v>42041</v>
      </c>
      <c r="B361" s="53">
        <v>1241</v>
      </c>
      <c r="C361" s="55">
        <f t="shared" si="5"/>
        <v>-18.25</v>
      </c>
    </row>
    <row r="362" spans="1:3" hidden="1" x14ac:dyDescent="0.2">
      <c r="A362" s="52">
        <v>42044</v>
      </c>
      <c r="B362" s="53">
        <v>1238.5</v>
      </c>
      <c r="C362" s="55">
        <f t="shared" si="5"/>
        <v>-2.5</v>
      </c>
    </row>
    <row r="363" spans="1:3" hidden="1" x14ac:dyDescent="0.2">
      <c r="A363" s="52">
        <v>42045</v>
      </c>
      <c r="B363" s="53">
        <v>1234.5</v>
      </c>
      <c r="C363" s="55">
        <f t="shared" si="5"/>
        <v>-4</v>
      </c>
    </row>
    <row r="364" spans="1:3" hidden="1" x14ac:dyDescent="0.2">
      <c r="A364" s="52">
        <v>42046</v>
      </c>
      <c r="B364" s="53">
        <v>1223.75</v>
      </c>
      <c r="C364" s="55">
        <f t="shared" si="5"/>
        <v>-10.75</v>
      </c>
    </row>
    <row r="365" spans="1:3" hidden="1" x14ac:dyDescent="0.2">
      <c r="A365" s="52">
        <v>42047</v>
      </c>
      <c r="B365" s="53">
        <v>1222.5</v>
      </c>
      <c r="C365" s="55">
        <f t="shared" si="5"/>
        <v>-1.25</v>
      </c>
    </row>
    <row r="366" spans="1:3" hidden="1" x14ac:dyDescent="0.2">
      <c r="A366" s="52">
        <v>42048</v>
      </c>
      <c r="B366" s="53">
        <v>1232.5</v>
      </c>
      <c r="C366" s="55">
        <f t="shared" si="5"/>
        <v>10</v>
      </c>
    </row>
    <row r="367" spans="1:3" hidden="1" x14ac:dyDescent="0.2">
      <c r="A367" s="52">
        <v>42051</v>
      </c>
      <c r="B367" s="53">
        <v>1229.25</v>
      </c>
      <c r="C367" s="55">
        <f t="shared" si="5"/>
        <v>-3.25</v>
      </c>
    </row>
    <row r="368" spans="1:3" hidden="1" x14ac:dyDescent="0.2">
      <c r="A368" s="52">
        <v>42052</v>
      </c>
      <c r="B368" s="53">
        <v>1209.5</v>
      </c>
      <c r="C368" s="55">
        <f t="shared" si="5"/>
        <v>-19.75</v>
      </c>
    </row>
    <row r="369" spans="1:3" hidden="1" x14ac:dyDescent="0.2">
      <c r="A369" s="52">
        <v>42053</v>
      </c>
      <c r="B369" s="53">
        <v>1206</v>
      </c>
      <c r="C369" s="55">
        <f t="shared" si="5"/>
        <v>-3.5</v>
      </c>
    </row>
    <row r="370" spans="1:3" hidden="1" x14ac:dyDescent="0.2">
      <c r="A370" s="52">
        <v>42054</v>
      </c>
      <c r="B370" s="53">
        <v>1209.5</v>
      </c>
      <c r="C370" s="55">
        <f t="shared" si="5"/>
        <v>3.5</v>
      </c>
    </row>
    <row r="371" spans="1:3" hidden="1" x14ac:dyDescent="0.2">
      <c r="A371" s="52">
        <v>42055</v>
      </c>
      <c r="B371" s="53">
        <v>1208.25</v>
      </c>
      <c r="C371" s="55">
        <f t="shared" si="5"/>
        <v>-1.25</v>
      </c>
    </row>
    <row r="372" spans="1:3" hidden="1" x14ac:dyDescent="0.2">
      <c r="A372" s="52">
        <v>42058</v>
      </c>
      <c r="B372" s="53">
        <v>1204.5</v>
      </c>
      <c r="C372" s="55">
        <f t="shared" si="5"/>
        <v>-3.75</v>
      </c>
    </row>
    <row r="373" spans="1:3" hidden="1" x14ac:dyDescent="0.2">
      <c r="A373" s="52">
        <v>42059</v>
      </c>
      <c r="B373" s="53">
        <v>1192.5</v>
      </c>
      <c r="C373" s="55">
        <f t="shared" si="5"/>
        <v>-12</v>
      </c>
    </row>
    <row r="374" spans="1:3" hidden="1" x14ac:dyDescent="0.2">
      <c r="A374" s="52">
        <v>42060</v>
      </c>
      <c r="B374" s="53">
        <v>1204.75</v>
      </c>
      <c r="C374" s="55">
        <f t="shared" si="5"/>
        <v>12.25</v>
      </c>
    </row>
    <row r="375" spans="1:3" hidden="1" x14ac:dyDescent="0.2">
      <c r="A375" s="52">
        <v>42061</v>
      </c>
      <c r="B375" s="53">
        <v>1208.25</v>
      </c>
      <c r="C375" s="55">
        <f t="shared" si="5"/>
        <v>3.5</v>
      </c>
    </row>
    <row r="376" spans="1:3" hidden="1" x14ac:dyDescent="0.2">
      <c r="A376" s="52">
        <v>42062</v>
      </c>
      <c r="B376" s="53">
        <v>1214</v>
      </c>
      <c r="C376" s="55">
        <f t="shared" si="5"/>
        <v>5.75</v>
      </c>
    </row>
    <row r="377" spans="1:3" hidden="1" x14ac:dyDescent="0.2">
      <c r="A377" s="52">
        <v>42065</v>
      </c>
      <c r="B377" s="53">
        <v>1212.5</v>
      </c>
      <c r="C377" s="55">
        <f t="shared" si="5"/>
        <v>-1.5</v>
      </c>
    </row>
    <row r="378" spans="1:3" hidden="1" x14ac:dyDescent="0.2">
      <c r="A378" s="52">
        <v>42066</v>
      </c>
      <c r="B378" s="53">
        <v>1212.75</v>
      </c>
      <c r="C378" s="55">
        <f t="shared" si="5"/>
        <v>0.25</v>
      </c>
    </row>
    <row r="379" spans="1:3" hidden="1" x14ac:dyDescent="0.2">
      <c r="A379" s="52">
        <v>42067</v>
      </c>
      <c r="B379" s="53">
        <v>1199.5</v>
      </c>
      <c r="C379" s="55">
        <f t="shared" si="5"/>
        <v>-13.25</v>
      </c>
    </row>
    <row r="380" spans="1:3" hidden="1" x14ac:dyDescent="0.2">
      <c r="A380" s="52">
        <v>42068</v>
      </c>
      <c r="B380" s="53">
        <v>1202</v>
      </c>
      <c r="C380" s="55">
        <f t="shared" si="5"/>
        <v>2.5</v>
      </c>
    </row>
    <row r="381" spans="1:3" hidden="1" x14ac:dyDescent="0.2">
      <c r="A381" s="52">
        <v>42069</v>
      </c>
      <c r="B381" s="53">
        <v>1175.75</v>
      </c>
      <c r="C381" s="55">
        <f t="shared" si="5"/>
        <v>-26.25</v>
      </c>
    </row>
    <row r="382" spans="1:3" hidden="1" x14ac:dyDescent="0.2">
      <c r="A382" s="52">
        <v>42072</v>
      </c>
      <c r="B382" s="53">
        <v>1168.5</v>
      </c>
      <c r="C382" s="55">
        <f t="shared" si="5"/>
        <v>-7.25</v>
      </c>
    </row>
    <row r="383" spans="1:3" hidden="1" x14ac:dyDescent="0.2">
      <c r="A383" s="52">
        <v>42073</v>
      </c>
      <c r="B383" s="53">
        <v>1162</v>
      </c>
      <c r="C383" s="55">
        <f t="shared" si="5"/>
        <v>-6.5</v>
      </c>
    </row>
    <row r="384" spans="1:3" hidden="1" x14ac:dyDescent="0.2">
      <c r="A384" s="52">
        <v>42074</v>
      </c>
      <c r="B384" s="53">
        <v>1150</v>
      </c>
      <c r="C384" s="55">
        <f t="shared" si="5"/>
        <v>-12</v>
      </c>
    </row>
    <row r="385" spans="1:3" hidden="1" x14ac:dyDescent="0.2">
      <c r="A385" s="52">
        <v>42075</v>
      </c>
      <c r="B385" s="53">
        <v>1152.25</v>
      </c>
      <c r="C385" s="55">
        <f t="shared" si="5"/>
        <v>2.25</v>
      </c>
    </row>
    <row r="386" spans="1:3" hidden="1" x14ac:dyDescent="0.2">
      <c r="A386" s="52">
        <v>42076</v>
      </c>
      <c r="B386" s="53">
        <v>1152</v>
      </c>
      <c r="C386" s="55">
        <f t="shared" si="5"/>
        <v>-0.25</v>
      </c>
    </row>
    <row r="387" spans="1:3" hidden="1" x14ac:dyDescent="0.2">
      <c r="A387" s="52">
        <v>42079</v>
      </c>
      <c r="B387" s="53">
        <v>1150.75</v>
      </c>
      <c r="C387" s="55">
        <f t="shared" si="5"/>
        <v>-1.25</v>
      </c>
    </row>
    <row r="388" spans="1:3" hidden="1" x14ac:dyDescent="0.2">
      <c r="A388" s="52">
        <v>42080</v>
      </c>
      <c r="B388" s="53">
        <v>1150.75</v>
      </c>
      <c r="C388" s="55">
        <f t="shared" si="5"/>
        <v>0</v>
      </c>
    </row>
    <row r="389" spans="1:3" hidden="1" x14ac:dyDescent="0.2">
      <c r="A389" s="52">
        <v>42081</v>
      </c>
      <c r="B389" s="53">
        <v>1147.25</v>
      </c>
      <c r="C389" s="55">
        <f t="shared" si="5"/>
        <v>-3.5</v>
      </c>
    </row>
    <row r="390" spans="1:3" hidden="1" x14ac:dyDescent="0.2">
      <c r="A390" s="52">
        <v>42082</v>
      </c>
      <c r="B390" s="53">
        <v>1166</v>
      </c>
      <c r="C390" s="55">
        <f t="shared" si="5"/>
        <v>18.75</v>
      </c>
    </row>
    <row r="391" spans="1:3" hidden="1" x14ac:dyDescent="0.2">
      <c r="A391" s="52">
        <v>42083</v>
      </c>
      <c r="B391" s="53">
        <v>1183.0999999999999</v>
      </c>
      <c r="C391" s="55">
        <f t="shared" si="5"/>
        <v>17.099999999999909</v>
      </c>
    </row>
    <row r="392" spans="1:3" hidden="1" x14ac:dyDescent="0.2">
      <c r="A392" s="52">
        <v>42086</v>
      </c>
      <c r="B392" s="53">
        <v>1186.25</v>
      </c>
      <c r="C392" s="55">
        <f t="shared" si="5"/>
        <v>3.1500000000000909</v>
      </c>
    </row>
    <row r="393" spans="1:3" hidden="1" x14ac:dyDescent="0.2">
      <c r="A393" s="52">
        <v>42087</v>
      </c>
      <c r="B393" s="53">
        <v>1191.5</v>
      </c>
      <c r="C393" s="55">
        <f t="shared" si="5"/>
        <v>5.25</v>
      </c>
    </row>
    <row r="394" spans="1:3" hidden="1" x14ac:dyDescent="0.2">
      <c r="A394" s="52">
        <v>42088</v>
      </c>
      <c r="B394" s="53">
        <v>1195.5999999999999</v>
      </c>
      <c r="C394" s="55">
        <f t="shared" si="5"/>
        <v>4.0999999999999091</v>
      </c>
    </row>
    <row r="395" spans="1:3" hidden="1" x14ac:dyDescent="0.2">
      <c r="A395" s="52">
        <v>42089</v>
      </c>
      <c r="B395" s="53">
        <v>1203.1500000000001</v>
      </c>
      <c r="C395" s="55">
        <f t="shared" si="5"/>
        <v>7.5500000000001819</v>
      </c>
    </row>
    <row r="396" spans="1:3" hidden="1" x14ac:dyDescent="0.2">
      <c r="A396" s="52">
        <v>42090</v>
      </c>
      <c r="B396" s="53">
        <v>1195.75</v>
      </c>
      <c r="C396" s="55">
        <f t="shared" si="5"/>
        <v>-7.4000000000000909</v>
      </c>
    </row>
    <row r="397" spans="1:3" hidden="1" x14ac:dyDescent="0.2">
      <c r="A397" s="52">
        <v>42093</v>
      </c>
      <c r="B397" s="53">
        <v>1185.5</v>
      </c>
      <c r="C397" s="55">
        <f t="shared" si="5"/>
        <v>-10.25</v>
      </c>
    </row>
    <row r="398" spans="1:3" hidden="1" x14ac:dyDescent="0.2">
      <c r="A398" s="52">
        <v>42094</v>
      </c>
      <c r="B398" s="53">
        <v>1187</v>
      </c>
      <c r="C398" s="55">
        <f t="shared" ref="C398:C461" si="6">B398-B397</f>
        <v>1.5</v>
      </c>
    </row>
    <row r="399" spans="1:3" hidden="1" x14ac:dyDescent="0.2">
      <c r="A399" s="52">
        <v>42095</v>
      </c>
      <c r="B399" s="53">
        <v>1197</v>
      </c>
      <c r="C399" s="55">
        <f t="shared" si="6"/>
        <v>10</v>
      </c>
    </row>
    <row r="400" spans="1:3" hidden="1" x14ac:dyDescent="0.2">
      <c r="A400" s="52">
        <v>42096</v>
      </c>
      <c r="B400" s="53">
        <v>1198.5</v>
      </c>
      <c r="C400" s="55">
        <f t="shared" si="6"/>
        <v>1.5</v>
      </c>
    </row>
    <row r="401" spans="1:3" hidden="1" x14ac:dyDescent="0.2">
      <c r="A401" s="52">
        <v>42097</v>
      </c>
      <c r="B401" s="54" t="e">
        <f>NA()</f>
        <v>#N/A</v>
      </c>
      <c r="C401" s="55" t="e">
        <f t="shared" si="6"/>
        <v>#N/A</v>
      </c>
    </row>
    <row r="402" spans="1:3" hidden="1" x14ac:dyDescent="0.2">
      <c r="A402" s="52">
        <v>42100</v>
      </c>
      <c r="B402" s="54" t="e">
        <f>NA()</f>
        <v>#N/A</v>
      </c>
      <c r="C402" s="55" t="e">
        <f t="shared" si="6"/>
        <v>#N/A</v>
      </c>
    </row>
    <row r="403" spans="1:3" hidden="1" x14ac:dyDescent="0.2">
      <c r="A403" s="52">
        <v>42101</v>
      </c>
      <c r="B403" s="53">
        <v>1211</v>
      </c>
      <c r="C403" s="55" t="e">
        <f t="shared" si="6"/>
        <v>#N/A</v>
      </c>
    </row>
    <row r="404" spans="1:3" hidden="1" x14ac:dyDescent="0.2">
      <c r="A404" s="52">
        <v>42102</v>
      </c>
      <c r="B404" s="53">
        <v>1207.25</v>
      </c>
      <c r="C404" s="55">
        <f t="shared" si="6"/>
        <v>-3.75</v>
      </c>
    </row>
    <row r="405" spans="1:3" hidden="1" x14ac:dyDescent="0.2">
      <c r="A405" s="52">
        <v>42103</v>
      </c>
      <c r="B405" s="53">
        <v>1194.8</v>
      </c>
      <c r="C405" s="55">
        <f t="shared" si="6"/>
        <v>-12.450000000000045</v>
      </c>
    </row>
    <row r="406" spans="1:3" hidden="1" x14ac:dyDescent="0.2">
      <c r="A406" s="52">
        <v>42104</v>
      </c>
      <c r="B406" s="53">
        <v>1207.3499999999999</v>
      </c>
      <c r="C406" s="55">
        <f t="shared" si="6"/>
        <v>12.549999999999955</v>
      </c>
    </row>
    <row r="407" spans="1:3" hidden="1" x14ac:dyDescent="0.2">
      <c r="A407" s="52">
        <v>42107</v>
      </c>
      <c r="B407" s="53">
        <v>1198.9000000000001</v>
      </c>
      <c r="C407" s="55">
        <f t="shared" si="6"/>
        <v>-8.4499999999998181</v>
      </c>
    </row>
    <row r="408" spans="1:3" hidden="1" x14ac:dyDescent="0.2">
      <c r="A408" s="52">
        <v>42108</v>
      </c>
      <c r="B408" s="53">
        <v>1194.75</v>
      </c>
      <c r="C408" s="55">
        <f t="shared" si="6"/>
        <v>-4.1500000000000909</v>
      </c>
    </row>
    <row r="409" spans="1:3" hidden="1" x14ac:dyDescent="0.2">
      <c r="A409" s="52">
        <v>42109</v>
      </c>
      <c r="B409" s="53">
        <v>1192.9000000000001</v>
      </c>
      <c r="C409" s="55">
        <f t="shared" si="6"/>
        <v>-1.8499999999999091</v>
      </c>
    </row>
    <row r="410" spans="1:3" hidden="1" x14ac:dyDescent="0.2">
      <c r="A410" s="52">
        <v>42110</v>
      </c>
      <c r="B410" s="53">
        <v>1204.3499999999999</v>
      </c>
      <c r="C410" s="55">
        <f t="shared" si="6"/>
        <v>11.449999999999818</v>
      </c>
    </row>
    <row r="411" spans="1:3" hidden="1" x14ac:dyDescent="0.2">
      <c r="A411" s="52">
        <v>42111</v>
      </c>
      <c r="B411" s="53">
        <v>1203.3499999999999</v>
      </c>
      <c r="C411" s="55">
        <f t="shared" si="6"/>
        <v>-1</v>
      </c>
    </row>
    <row r="412" spans="1:3" hidden="1" x14ac:dyDescent="0.2">
      <c r="A412" s="52">
        <v>42114</v>
      </c>
      <c r="B412" s="53">
        <v>1196.5</v>
      </c>
      <c r="C412" s="55">
        <f t="shared" si="6"/>
        <v>-6.8499999999999091</v>
      </c>
    </row>
    <row r="413" spans="1:3" hidden="1" x14ac:dyDescent="0.2">
      <c r="A413" s="52">
        <v>42115</v>
      </c>
      <c r="B413" s="53">
        <v>1195.3</v>
      </c>
      <c r="C413" s="55">
        <f t="shared" si="6"/>
        <v>-1.2000000000000455</v>
      </c>
    </row>
    <row r="414" spans="1:3" hidden="1" x14ac:dyDescent="0.2">
      <c r="A414" s="52">
        <v>42116</v>
      </c>
      <c r="B414" s="53">
        <v>1189.25</v>
      </c>
      <c r="C414" s="55">
        <f t="shared" si="6"/>
        <v>-6.0499999999999545</v>
      </c>
    </row>
    <row r="415" spans="1:3" hidden="1" x14ac:dyDescent="0.2">
      <c r="A415" s="52">
        <v>42117</v>
      </c>
      <c r="B415" s="53">
        <v>1185.75</v>
      </c>
      <c r="C415" s="55">
        <f t="shared" si="6"/>
        <v>-3.5</v>
      </c>
    </row>
    <row r="416" spans="1:3" hidden="1" x14ac:dyDescent="0.2">
      <c r="A416" s="52">
        <v>42118</v>
      </c>
      <c r="B416" s="53">
        <v>1183</v>
      </c>
      <c r="C416" s="55">
        <f t="shared" si="6"/>
        <v>-2.75</v>
      </c>
    </row>
    <row r="417" spans="1:3" hidden="1" x14ac:dyDescent="0.2">
      <c r="A417" s="52">
        <v>42121</v>
      </c>
      <c r="B417" s="53">
        <v>1200</v>
      </c>
      <c r="C417" s="55">
        <f t="shared" si="6"/>
        <v>17</v>
      </c>
    </row>
    <row r="418" spans="1:3" hidden="1" x14ac:dyDescent="0.2">
      <c r="A418" s="52">
        <v>42122</v>
      </c>
      <c r="B418" s="53">
        <v>1209</v>
      </c>
      <c r="C418" s="55">
        <f t="shared" si="6"/>
        <v>9</v>
      </c>
    </row>
    <row r="419" spans="1:3" hidden="1" x14ac:dyDescent="0.2">
      <c r="A419" s="52">
        <v>42123</v>
      </c>
      <c r="B419" s="53">
        <v>1209</v>
      </c>
      <c r="C419" s="55">
        <f t="shared" si="6"/>
        <v>0</v>
      </c>
    </row>
    <row r="420" spans="1:3" hidden="1" x14ac:dyDescent="0.2">
      <c r="A420" s="52">
        <v>42124</v>
      </c>
      <c r="B420" s="53">
        <v>1180.25</v>
      </c>
      <c r="C420" s="55">
        <f t="shared" si="6"/>
        <v>-28.75</v>
      </c>
    </row>
    <row r="421" spans="1:3" hidden="1" x14ac:dyDescent="0.2">
      <c r="A421" s="52">
        <v>42125</v>
      </c>
      <c r="B421" s="53">
        <v>1175.95</v>
      </c>
      <c r="C421" s="55">
        <f t="shared" si="6"/>
        <v>-4.2999999999999545</v>
      </c>
    </row>
    <row r="422" spans="1:3" hidden="1" x14ac:dyDescent="0.2">
      <c r="A422" s="52">
        <v>42128</v>
      </c>
      <c r="B422" s="54" t="e">
        <f>NA()</f>
        <v>#N/A</v>
      </c>
      <c r="C422" s="55" t="e">
        <f t="shared" si="6"/>
        <v>#N/A</v>
      </c>
    </row>
    <row r="423" spans="1:3" hidden="1" x14ac:dyDescent="0.2">
      <c r="A423" s="52">
        <v>42129</v>
      </c>
      <c r="B423" s="53">
        <v>1197</v>
      </c>
      <c r="C423" s="55" t="e">
        <f t="shared" si="6"/>
        <v>#N/A</v>
      </c>
    </row>
    <row r="424" spans="1:3" hidden="1" x14ac:dyDescent="0.2">
      <c r="A424" s="52">
        <v>42130</v>
      </c>
      <c r="B424" s="53">
        <v>1194.25</v>
      </c>
      <c r="C424" s="55">
        <f t="shared" si="6"/>
        <v>-2.75</v>
      </c>
    </row>
    <row r="425" spans="1:3" hidden="1" x14ac:dyDescent="0.2">
      <c r="A425" s="52">
        <v>42131</v>
      </c>
      <c r="B425" s="53">
        <v>1187</v>
      </c>
      <c r="C425" s="55">
        <f t="shared" si="6"/>
        <v>-7.25</v>
      </c>
    </row>
    <row r="426" spans="1:3" hidden="1" x14ac:dyDescent="0.2">
      <c r="A426" s="52">
        <v>42132</v>
      </c>
      <c r="B426" s="53">
        <v>1186</v>
      </c>
      <c r="C426" s="55">
        <f t="shared" si="6"/>
        <v>-1</v>
      </c>
    </row>
    <row r="427" spans="1:3" hidden="1" x14ac:dyDescent="0.2">
      <c r="A427" s="52">
        <v>42135</v>
      </c>
      <c r="B427" s="53">
        <v>1189.25</v>
      </c>
      <c r="C427" s="55">
        <f t="shared" si="6"/>
        <v>3.25</v>
      </c>
    </row>
    <row r="428" spans="1:3" hidden="1" x14ac:dyDescent="0.2">
      <c r="A428" s="52">
        <v>42136</v>
      </c>
      <c r="B428" s="53">
        <v>1191.5</v>
      </c>
      <c r="C428" s="55">
        <f t="shared" si="6"/>
        <v>2.25</v>
      </c>
    </row>
    <row r="429" spans="1:3" hidden="1" x14ac:dyDescent="0.2">
      <c r="A429" s="52">
        <v>42137</v>
      </c>
      <c r="B429" s="53">
        <v>1210.5</v>
      </c>
      <c r="C429" s="55">
        <f t="shared" si="6"/>
        <v>19</v>
      </c>
    </row>
    <row r="430" spans="1:3" hidden="1" x14ac:dyDescent="0.2">
      <c r="A430" s="52">
        <v>42138</v>
      </c>
      <c r="B430" s="53">
        <v>1225</v>
      </c>
      <c r="C430" s="55">
        <f t="shared" si="6"/>
        <v>14.5</v>
      </c>
    </row>
    <row r="431" spans="1:3" hidden="1" x14ac:dyDescent="0.2">
      <c r="A431" s="52">
        <v>42139</v>
      </c>
      <c r="B431" s="53">
        <v>1220.5</v>
      </c>
      <c r="C431" s="55">
        <f t="shared" si="6"/>
        <v>-4.5</v>
      </c>
    </row>
    <row r="432" spans="1:3" hidden="1" x14ac:dyDescent="0.2">
      <c r="A432" s="52">
        <v>42142</v>
      </c>
      <c r="B432" s="53">
        <v>1223.5</v>
      </c>
      <c r="C432" s="55">
        <f t="shared" si="6"/>
        <v>3</v>
      </c>
    </row>
    <row r="433" spans="1:3" hidden="1" x14ac:dyDescent="0.2">
      <c r="A433" s="52">
        <v>42143</v>
      </c>
      <c r="B433" s="53">
        <v>1214.3</v>
      </c>
      <c r="C433" s="55">
        <f t="shared" si="6"/>
        <v>-9.2000000000000455</v>
      </c>
    </row>
    <row r="434" spans="1:3" hidden="1" x14ac:dyDescent="0.2">
      <c r="A434" s="52">
        <v>42144</v>
      </c>
      <c r="B434" s="53">
        <v>1210.5</v>
      </c>
      <c r="C434" s="55">
        <f t="shared" si="6"/>
        <v>-3.7999999999999545</v>
      </c>
    </row>
    <row r="435" spans="1:3" hidden="1" x14ac:dyDescent="0.2">
      <c r="A435" s="52">
        <v>42145</v>
      </c>
      <c r="B435" s="53">
        <v>1205</v>
      </c>
      <c r="C435" s="55">
        <f t="shared" si="6"/>
        <v>-5.5</v>
      </c>
    </row>
    <row r="436" spans="1:3" hidden="1" x14ac:dyDescent="0.2">
      <c r="A436" s="52">
        <v>42146</v>
      </c>
      <c r="B436" s="53">
        <v>1204.0999999999999</v>
      </c>
      <c r="C436" s="55">
        <f t="shared" si="6"/>
        <v>-0.90000000000009095</v>
      </c>
    </row>
    <row r="437" spans="1:3" hidden="1" x14ac:dyDescent="0.2">
      <c r="A437" s="52">
        <v>42149</v>
      </c>
      <c r="B437" s="54" t="e">
        <f>NA()</f>
        <v>#N/A</v>
      </c>
      <c r="C437" s="55" t="e">
        <f t="shared" si="6"/>
        <v>#N/A</v>
      </c>
    </row>
    <row r="438" spans="1:3" hidden="1" x14ac:dyDescent="0.2">
      <c r="A438" s="52">
        <v>42150</v>
      </c>
      <c r="B438" s="53">
        <v>1185.4000000000001</v>
      </c>
      <c r="C438" s="55" t="e">
        <f t="shared" si="6"/>
        <v>#N/A</v>
      </c>
    </row>
    <row r="439" spans="1:3" hidden="1" x14ac:dyDescent="0.2">
      <c r="A439" s="52">
        <v>42151</v>
      </c>
      <c r="B439" s="53">
        <v>1185.8499999999999</v>
      </c>
      <c r="C439" s="55">
        <f t="shared" si="6"/>
        <v>0.4499999999998181</v>
      </c>
    </row>
    <row r="440" spans="1:3" hidden="1" x14ac:dyDescent="0.2">
      <c r="A440" s="52">
        <v>42152</v>
      </c>
      <c r="B440" s="53">
        <v>1185</v>
      </c>
      <c r="C440" s="55">
        <f t="shared" si="6"/>
        <v>-0.84999999999990905</v>
      </c>
    </row>
    <row r="441" spans="1:3" hidden="1" x14ac:dyDescent="0.2">
      <c r="A441" s="52">
        <v>42153</v>
      </c>
      <c r="B441" s="53">
        <v>1191.4000000000001</v>
      </c>
      <c r="C441" s="55">
        <f t="shared" si="6"/>
        <v>6.4000000000000909</v>
      </c>
    </row>
    <row r="442" spans="1:3" hidden="1" x14ac:dyDescent="0.2">
      <c r="A442" s="52">
        <v>42156</v>
      </c>
      <c r="B442" s="53">
        <v>1199.9000000000001</v>
      </c>
      <c r="C442" s="55">
        <f t="shared" si="6"/>
        <v>8.5</v>
      </c>
    </row>
    <row r="443" spans="1:3" hidden="1" x14ac:dyDescent="0.2">
      <c r="A443" s="52">
        <v>42157</v>
      </c>
      <c r="B443" s="53">
        <v>1192.8</v>
      </c>
      <c r="C443" s="55">
        <f t="shared" si="6"/>
        <v>-7.1000000000001364</v>
      </c>
    </row>
    <row r="444" spans="1:3" hidden="1" x14ac:dyDescent="0.2">
      <c r="A444" s="52">
        <v>42158</v>
      </c>
      <c r="B444" s="53">
        <v>1190</v>
      </c>
      <c r="C444" s="55">
        <f t="shared" si="6"/>
        <v>-2.7999999999999545</v>
      </c>
    </row>
    <row r="445" spans="1:3" hidden="1" x14ac:dyDescent="0.2">
      <c r="A445" s="52">
        <v>42159</v>
      </c>
      <c r="B445" s="53">
        <v>1176</v>
      </c>
      <c r="C445" s="55">
        <f t="shared" si="6"/>
        <v>-14</v>
      </c>
    </row>
    <row r="446" spans="1:3" hidden="1" x14ac:dyDescent="0.2">
      <c r="A446" s="52">
        <v>42160</v>
      </c>
      <c r="B446" s="53">
        <v>1164.5999999999999</v>
      </c>
      <c r="C446" s="55">
        <f t="shared" si="6"/>
        <v>-11.400000000000091</v>
      </c>
    </row>
    <row r="447" spans="1:3" hidden="1" x14ac:dyDescent="0.2">
      <c r="A447" s="52">
        <v>42163</v>
      </c>
      <c r="B447" s="53">
        <v>1172.8</v>
      </c>
      <c r="C447" s="55">
        <f t="shared" si="6"/>
        <v>8.2000000000000455</v>
      </c>
    </row>
    <row r="448" spans="1:3" hidden="1" x14ac:dyDescent="0.2">
      <c r="A448" s="52">
        <v>42164</v>
      </c>
      <c r="B448" s="53">
        <v>1177.4000000000001</v>
      </c>
      <c r="C448" s="55">
        <f t="shared" si="6"/>
        <v>4.6000000000001364</v>
      </c>
    </row>
    <row r="449" spans="1:3" hidden="1" x14ac:dyDescent="0.2">
      <c r="A449" s="52">
        <v>42165</v>
      </c>
      <c r="B449" s="53">
        <v>1188.5</v>
      </c>
      <c r="C449" s="55">
        <f t="shared" si="6"/>
        <v>11.099999999999909</v>
      </c>
    </row>
    <row r="450" spans="1:3" hidden="1" x14ac:dyDescent="0.2">
      <c r="A450" s="52">
        <v>42166</v>
      </c>
      <c r="B450" s="53">
        <v>1178.5</v>
      </c>
      <c r="C450" s="55">
        <f t="shared" si="6"/>
        <v>-10</v>
      </c>
    </row>
    <row r="451" spans="1:3" hidden="1" x14ac:dyDescent="0.2">
      <c r="A451" s="52">
        <v>42167</v>
      </c>
      <c r="B451" s="53">
        <v>1182.8</v>
      </c>
      <c r="C451" s="55">
        <f t="shared" si="6"/>
        <v>4.2999999999999545</v>
      </c>
    </row>
    <row r="452" spans="1:3" hidden="1" x14ac:dyDescent="0.2">
      <c r="A452" s="52">
        <v>42170</v>
      </c>
      <c r="B452" s="53">
        <v>1181.4000000000001</v>
      </c>
      <c r="C452" s="55">
        <f t="shared" si="6"/>
        <v>-1.3999999999998636</v>
      </c>
    </row>
    <row r="453" spans="1:3" hidden="1" x14ac:dyDescent="0.2">
      <c r="A453" s="52">
        <v>42171</v>
      </c>
      <c r="B453" s="53">
        <v>1177.75</v>
      </c>
      <c r="C453" s="55">
        <f t="shared" si="6"/>
        <v>-3.6500000000000909</v>
      </c>
    </row>
    <row r="454" spans="1:3" hidden="1" x14ac:dyDescent="0.2">
      <c r="A454" s="52">
        <v>42172</v>
      </c>
      <c r="B454" s="53">
        <v>1178</v>
      </c>
      <c r="C454" s="55">
        <f t="shared" si="6"/>
        <v>0.25</v>
      </c>
    </row>
    <row r="455" spans="1:3" hidden="1" x14ac:dyDescent="0.2">
      <c r="A455" s="52">
        <v>42173</v>
      </c>
      <c r="B455" s="53">
        <v>1201.8499999999999</v>
      </c>
      <c r="C455" s="55">
        <f t="shared" si="6"/>
        <v>23.849999999999909</v>
      </c>
    </row>
    <row r="456" spans="1:3" hidden="1" x14ac:dyDescent="0.2">
      <c r="A456" s="52">
        <v>42174</v>
      </c>
      <c r="B456" s="53">
        <v>1203.4000000000001</v>
      </c>
      <c r="C456" s="55">
        <f t="shared" si="6"/>
        <v>1.5500000000001819</v>
      </c>
    </row>
    <row r="457" spans="1:3" hidden="1" x14ac:dyDescent="0.2">
      <c r="A457" s="52">
        <v>42177</v>
      </c>
      <c r="B457" s="53">
        <v>1185.5</v>
      </c>
      <c r="C457" s="55">
        <f t="shared" si="6"/>
        <v>-17.900000000000091</v>
      </c>
    </row>
    <row r="458" spans="1:3" hidden="1" x14ac:dyDescent="0.2">
      <c r="A458" s="52">
        <v>42178</v>
      </c>
      <c r="B458" s="53">
        <v>1178</v>
      </c>
      <c r="C458" s="55">
        <f t="shared" si="6"/>
        <v>-7.5</v>
      </c>
    </row>
    <row r="459" spans="1:3" hidden="1" x14ac:dyDescent="0.2">
      <c r="A459" s="52">
        <v>42179</v>
      </c>
      <c r="B459" s="53">
        <v>1173.75</v>
      </c>
      <c r="C459" s="55">
        <f t="shared" si="6"/>
        <v>-4.25</v>
      </c>
    </row>
    <row r="460" spans="1:3" hidden="1" x14ac:dyDescent="0.2">
      <c r="A460" s="52">
        <v>42180</v>
      </c>
      <c r="B460" s="53">
        <v>1172.6500000000001</v>
      </c>
      <c r="C460" s="55">
        <f t="shared" si="6"/>
        <v>-1.0999999999999091</v>
      </c>
    </row>
    <row r="461" spans="1:3" hidden="1" x14ac:dyDescent="0.2">
      <c r="A461" s="52">
        <v>42181</v>
      </c>
      <c r="B461" s="53">
        <v>1170.5</v>
      </c>
      <c r="C461" s="55">
        <f t="shared" si="6"/>
        <v>-2.1500000000000909</v>
      </c>
    </row>
    <row r="462" spans="1:3" hidden="1" x14ac:dyDescent="0.2">
      <c r="A462" s="52">
        <v>42184</v>
      </c>
      <c r="B462" s="53">
        <v>1176</v>
      </c>
      <c r="C462" s="55">
        <f t="shared" ref="C462:C525" si="7">B462-B461</f>
        <v>5.5</v>
      </c>
    </row>
    <row r="463" spans="1:3" hidden="1" x14ac:dyDescent="0.2">
      <c r="A463" s="52">
        <v>42185</v>
      </c>
      <c r="B463" s="53">
        <v>1171</v>
      </c>
      <c r="C463" s="55">
        <f t="shared" si="7"/>
        <v>-5</v>
      </c>
    </row>
    <row r="464" spans="1:3" hidden="1" x14ac:dyDescent="0.2">
      <c r="A464" s="52">
        <v>42186</v>
      </c>
      <c r="B464" s="53">
        <v>1168</v>
      </c>
      <c r="C464" s="55">
        <f t="shared" si="7"/>
        <v>-3</v>
      </c>
    </row>
    <row r="465" spans="1:3" hidden="1" x14ac:dyDescent="0.2">
      <c r="A465" s="52">
        <v>42187</v>
      </c>
      <c r="B465" s="53">
        <v>1165.25</v>
      </c>
      <c r="C465" s="55">
        <f t="shared" si="7"/>
        <v>-2.75</v>
      </c>
    </row>
    <row r="466" spans="1:3" hidden="1" x14ac:dyDescent="0.2">
      <c r="A466" s="52">
        <v>42188</v>
      </c>
      <c r="B466" s="53">
        <v>1167.95</v>
      </c>
      <c r="C466" s="55">
        <f t="shared" si="7"/>
        <v>2.7000000000000455</v>
      </c>
    </row>
    <row r="467" spans="1:3" hidden="1" x14ac:dyDescent="0.2">
      <c r="A467" s="52">
        <v>42191</v>
      </c>
      <c r="B467" s="53">
        <v>1166</v>
      </c>
      <c r="C467" s="55">
        <f t="shared" si="7"/>
        <v>-1.9500000000000455</v>
      </c>
    </row>
    <row r="468" spans="1:3" hidden="1" x14ac:dyDescent="0.2">
      <c r="A468" s="52">
        <v>42192</v>
      </c>
      <c r="B468" s="53">
        <v>1156.25</v>
      </c>
      <c r="C468" s="55">
        <f t="shared" si="7"/>
        <v>-9.75</v>
      </c>
    </row>
    <row r="469" spans="1:3" hidden="1" x14ac:dyDescent="0.2">
      <c r="A469" s="52">
        <v>42193</v>
      </c>
      <c r="B469" s="53">
        <v>1158.5</v>
      </c>
      <c r="C469" s="55">
        <f t="shared" si="7"/>
        <v>2.25</v>
      </c>
    </row>
    <row r="470" spans="1:3" hidden="1" x14ac:dyDescent="0.2">
      <c r="A470" s="52">
        <v>42194</v>
      </c>
      <c r="B470" s="53">
        <v>1164.25</v>
      </c>
      <c r="C470" s="55">
        <f t="shared" si="7"/>
        <v>5.75</v>
      </c>
    </row>
    <row r="471" spans="1:3" hidden="1" x14ac:dyDescent="0.2">
      <c r="A471" s="52">
        <v>42195</v>
      </c>
      <c r="B471" s="53">
        <v>1159.3</v>
      </c>
      <c r="C471" s="55">
        <f t="shared" si="7"/>
        <v>-4.9500000000000455</v>
      </c>
    </row>
    <row r="472" spans="1:3" hidden="1" x14ac:dyDescent="0.2">
      <c r="A472" s="52">
        <v>42198</v>
      </c>
      <c r="B472" s="53">
        <v>1154</v>
      </c>
      <c r="C472" s="55">
        <f t="shared" si="7"/>
        <v>-5.2999999999999545</v>
      </c>
    </row>
    <row r="473" spans="1:3" hidden="1" x14ac:dyDescent="0.2">
      <c r="A473" s="52">
        <v>42199</v>
      </c>
      <c r="B473" s="53">
        <v>1157.4000000000001</v>
      </c>
      <c r="C473" s="55">
        <f t="shared" si="7"/>
        <v>3.4000000000000909</v>
      </c>
    </row>
    <row r="474" spans="1:3" hidden="1" x14ac:dyDescent="0.2">
      <c r="A474" s="52">
        <v>42200</v>
      </c>
      <c r="B474" s="53">
        <v>1147.4000000000001</v>
      </c>
      <c r="C474" s="55">
        <f t="shared" si="7"/>
        <v>-10</v>
      </c>
    </row>
    <row r="475" spans="1:3" hidden="1" x14ac:dyDescent="0.2">
      <c r="A475" s="52">
        <v>42201</v>
      </c>
      <c r="B475" s="53">
        <v>1144.4000000000001</v>
      </c>
      <c r="C475" s="55">
        <f t="shared" si="7"/>
        <v>-3</v>
      </c>
    </row>
    <row r="476" spans="1:3" hidden="1" x14ac:dyDescent="0.2">
      <c r="A476" s="52">
        <v>42202</v>
      </c>
      <c r="B476" s="53">
        <v>1132.8</v>
      </c>
      <c r="C476" s="55">
        <f t="shared" si="7"/>
        <v>-11.600000000000136</v>
      </c>
    </row>
    <row r="477" spans="1:3" hidden="1" x14ac:dyDescent="0.2">
      <c r="A477" s="52">
        <v>42205</v>
      </c>
      <c r="B477" s="53">
        <v>1104.5999999999999</v>
      </c>
      <c r="C477" s="55">
        <f t="shared" si="7"/>
        <v>-28.200000000000045</v>
      </c>
    </row>
    <row r="478" spans="1:3" hidden="1" x14ac:dyDescent="0.2">
      <c r="A478" s="52">
        <v>42206</v>
      </c>
      <c r="B478" s="53">
        <v>1105.5999999999999</v>
      </c>
      <c r="C478" s="55">
        <f t="shared" si="7"/>
        <v>1</v>
      </c>
    </row>
    <row r="479" spans="1:3" hidden="1" x14ac:dyDescent="0.2">
      <c r="A479" s="52">
        <v>42207</v>
      </c>
      <c r="B479" s="53">
        <v>1088.5999999999999</v>
      </c>
      <c r="C479" s="55">
        <f t="shared" si="7"/>
        <v>-17</v>
      </c>
    </row>
    <row r="480" spans="1:3" hidden="1" x14ac:dyDescent="0.2">
      <c r="A480" s="52">
        <v>42208</v>
      </c>
      <c r="B480" s="53">
        <v>1097.4000000000001</v>
      </c>
      <c r="C480" s="55">
        <f t="shared" si="7"/>
        <v>8.8000000000001819</v>
      </c>
    </row>
    <row r="481" spans="1:3" hidden="1" x14ac:dyDescent="0.2">
      <c r="A481" s="52">
        <v>42209</v>
      </c>
      <c r="B481" s="53">
        <v>1080.8</v>
      </c>
      <c r="C481" s="55">
        <f t="shared" si="7"/>
        <v>-16.600000000000136</v>
      </c>
    </row>
    <row r="482" spans="1:3" hidden="1" x14ac:dyDescent="0.2">
      <c r="A482" s="52">
        <v>42212</v>
      </c>
      <c r="B482" s="53">
        <v>1100</v>
      </c>
      <c r="C482" s="55">
        <f t="shared" si="7"/>
        <v>19.200000000000045</v>
      </c>
    </row>
    <row r="483" spans="1:3" hidden="1" x14ac:dyDescent="0.2">
      <c r="A483" s="52">
        <v>42213</v>
      </c>
      <c r="B483" s="53">
        <v>1096.2</v>
      </c>
      <c r="C483" s="55">
        <f t="shared" si="7"/>
        <v>-3.7999999999999545</v>
      </c>
    </row>
    <row r="484" spans="1:3" hidden="1" x14ac:dyDescent="0.2">
      <c r="A484" s="52">
        <v>42214</v>
      </c>
      <c r="B484" s="53">
        <v>1090.25</v>
      </c>
      <c r="C484" s="55">
        <f t="shared" si="7"/>
        <v>-5.9500000000000455</v>
      </c>
    </row>
    <row r="485" spans="1:3" hidden="1" x14ac:dyDescent="0.2">
      <c r="A485" s="52">
        <v>42215</v>
      </c>
      <c r="B485" s="53">
        <v>1087.5</v>
      </c>
      <c r="C485" s="55">
        <f t="shared" si="7"/>
        <v>-2.75</v>
      </c>
    </row>
    <row r="486" spans="1:3" hidden="1" x14ac:dyDescent="0.2">
      <c r="A486" s="52">
        <v>42216</v>
      </c>
      <c r="B486" s="53">
        <v>1098.4000000000001</v>
      </c>
      <c r="C486" s="55">
        <f t="shared" si="7"/>
        <v>10.900000000000091</v>
      </c>
    </row>
    <row r="487" spans="1:3" hidden="1" x14ac:dyDescent="0.2">
      <c r="A487" s="52">
        <v>42219</v>
      </c>
      <c r="B487" s="53">
        <v>1091.9000000000001</v>
      </c>
      <c r="C487" s="55">
        <f t="shared" si="7"/>
        <v>-6.5</v>
      </c>
    </row>
    <row r="488" spans="1:3" hidden="1" x14ac:dyDescent="0.2">
      <c r="A488" s="52">
        <v>42220</v>
      </c>
      <c r="B488" s="53">
        <v>1090.6500000000001</v>
      </c>
      <c r="C488" s="55">
        <f t="shared" si="7"/>
        <v>-1.25</v>
      </c>
    </row>
    <row r="489" spans="1:3" hidden="1" x14ac:dyDescent="0.2">
      <c r="A489" s="52">
        <v>42221</v>
      </c>
      <c r="B489" s="53">
        <v>1085.0999999999999</v>
      </c>
      <c r="C489" s="55">
        <f t="shared" si="7"/>
        <v>-5.5500000000001819</v>
      </c>
    </row>
    <row r="490" spans="1:3" hidden="1" x14ac:dyDescent="0.2">
      <c r="A490" s="52">
        <v>42222</v>
      </c>
      <c r="B490" s="53">
        <v>1089.75</v>
      </c>
      <c r="C490" s="55">
        <f t="shared" si="7"/>
        <v>4.6500000000000909</v>
      </c>
    </row>
    <row r="491" spans="1:3" hidden="1" x14ac:dyDescent="0.2">
      <c r="A491" s="52">
        <v>42223</v>
      </c>
      <c r="B491" s="53">
        <v>1093.5</v>
      </c>
      <c r="C491" s="55">
        <f t="shared" si="7"/>
        <v>3.75</v>
      </c>
    </row>
    <row r="492" spans="1:3" hidden="1" x14ac:dyDescent="0.2">
      <c r="A492" s="52">
        <v>42226</v>
      </c>
      <c r="B492" s="53">
        <v>1097</v>
      </c>
      <c r="C492" s="55">
        <f t="shared" si="7"/>
        <v>3.5</v>
      </c>
    </row>
    <row r="493" spans="1:3" hidden="1" x14ac:dyDescent="0.2">
      <c r="A493" s="52">
        <v>42227</v>
      </c>
      <c r="B493" s="53">
        <v>1108.25</v>
      </c>
      <c r="C493" s="55">
        <f t="shared" si="7"/>
        <v>11.25</v>
      </c>
    </row>
    <row r="494" spans="1:3" hidden="1" x14ac:dyDescent="0.2">
      <c r="A494" s="52">
        <v>42228</v>
      </c>
      <c r="B494" s="53">
        <v>1119</v>
      </c>
      <c r="C494" s="55">
        <f t="shared" si="7"/>
        <v>10.75</v>
      </c>
    </row>
    <row r="495" spans="1:3" hidden="1" x14ac:dyDescent="0.2">
      <c r="A495" s="52">
        <v>42229</v>
      </c>
      <c r="B495" s="53">
        <v>1116.75</v>
      </c>
      <c r="C495" s="55">
        <f t="shared" si="7"/>
        <v>-2.25</v>
      </c>
    </row>
    <row r="496" spans="1:3" hidden="1" x14ac:dyDescent="0.2">
      <c r="A496" s="52">
        <v>42230</v>
      </c>
      <c r="B496" s="53">
        <v>1118.25</v>
      </c>
      <c r="C496" s="55">
        <f t="shared" si="7"/>
        <v>1.5</v>
      </c>
    </row>
    <row r="497" spans="1:3" hidden="1" x14ac:dyDescent="0.2">
      <c r="A497" s="52">
        <v>42233</v>
      </c>
      <c r="B497" s="53">
        <v>1118.8</v>
      </c>
      <c r="C497" s="55">
        <f t="shared" si="7"/>
        <v>0.54999999999995453</v>
      </c>
    </row>
    <row r="498" spans="1:3" hidden="1" x14ac:dyDescent="0.2">
      <c r="A498" s="52">
        <v>42234</v>
      </c>
      <c r="B498" s="53">
        <v>1111.45</v>
      </c>
      <c r="C498" s="55">
        <f t="shared" si="7"/>
        <v>-7.3499999999999091</v>
      </c>
    </row>
    <row r="499" spans="1:3" hidden="1" x14ac:dyDescent="0.2">
      <c r="A499" s="52">
        <v>42235</v>
      </c>
      <c r="B499" s="53">
        <v>1126.1500000000001</v>
      </c>
      <c r="C499" s="55">
        <f t="shared" si="7"/>
        <v>14.700000000000045</v>
      </c>
    </row>
    <row r="500" spans="1:3" hidden="1" x14ac:dyDescent="0.2">
      <c r="A500" s="52">
        <v>42236</v>
      </c>
      <c r="B500" s="53">
        <v>1147.7</v>
      </c>
      <c r="C500" s="55">
        <f t="shared" si="7"/>
        <v>21.549999999999955</v>
      </c>
    </row>
    <row r="501" spans="1:3" hidden="1" x14ac:dyDescent="0.2">
      <c r="A501" s="52">
        <v>42237</v>
      </c>
      <c r="B501" s="53">
        <v>1156.5</v>
      </c>
      <c r="C501" s="55">
        <f t="shared" si="7"/>
        <v>8.7999999999999545</v>
      </c>
    </row>
    <row r="502" spans="1:3" hidden="1" x14ac:dyDescent="0.2">
      <c r="A502" s="52">
        <v>42240</v>
      </c>
      <c r="B502" s="53">
        <v>1166.5</v>
      </c>
      <c r="C502" s="55">
        <f t="shared" si="7"/>
        <v>10</v>
      </c>
    </row>
    <row r="503" spans="1:3" hidden="1" x14ac:dyDescent="0.2">
      <c r="A503" s="52">
        <v>42241</v>
      </c>
      <c r="B503" s="53">
        <v>1137.5</v>
      </c>
      <c r="C503" s="55">
        <f t="shared" si="7"/>
        <v>-29</v>
      </c>
    </row>
    <row r="504" spans="1:3" hidden="1" x14ac:dyDescent="0.2">
      <c r="A504" s="52">
        <v>42242</v>
      </c>
      <c r="B504" s="53">
        <v>1120.75</v>
      </c>
      <c r="C504" s="55">
        <f t="shared" si="7"/>
        <v>-16.75</v>
      </c>
    </row>
    <row r="505" spans="1:3" hidden="1" x14ac:dyDescent="0.2">
      <c r="A505" s="52">
        <v>42243</v>
      </c>
      <c r="B505" s="53">
        <v>1119</v>
      </c>
      <c r="C505" s="55">
        <f t="shared" si="7"/>
        <v>-1.75</v>
      </c>
    </row>
    <row r="506" spans="1:3" hidden="1" x14ac:dyDescent="0.2">
      <c r="A506" s="52">
        <v>42244</v>
      </c>
      <c r="B506" s="53">
        <v>1135</v>
      </c>
      <c r="C506" s="55">
        <f t="shared" si="7"/>
        <v>16</v>
      </c>
    </row>
    <row r="507" spans="1:3" hidden="1" x14ac:dyDescent="0.2">
      <c r="A507" s="52">
        <v>42247</v>
      </c>
      <c r="B507" s="54" t="e">
        <f>NA()</f>
        <v>#N/A</v>
      </c>
      <c r="C507" s="55" t="e">
        <f t="shared" si="7"/>
        <v>#N/A</v>
      </c>
    </row>
    <row r="508" spans="1:3" hidden="1" x14ac:dyDescent="0.2">
      <c r="A508" s="52">
        <v>42248</v>
      </c>
      <c r="B508" s="53">
        <v>1142.3</v>
      </c>
      <c r="C508" s="55" t="e">
        <f t="shared" si="7"/>
        <v>#N/A</v>
      </c>
    </row>
    <row r="509" spans="1:3" hidden="1" x14ac:dyDescent="0.2">
      <c r="A509" s="52">
        <v>42249</v>
      </c>
      <c r="B509" s="53">
        <v>1137.75</v>
      </c>
      <c r="C509" s="55">
        <f t="shared" si="7"/>
        <v>-4.5499999999999545</v>
      </c>
    </row>
    <row r="510" spans="1:3" hidden="1" x14ac:dyDescent="0.2">
      <c r="A510" s="52">
        <v>42250</v>
      </c>
      <c r="B510" s="53">
        <v>1128</v>
      </c>
      <c r="C510" s="55">
        <f t="shared" si="7"/>
        <v>-9.75</v>
      </c>
    </row>
    <row r="511" spans="1:3" hidden="1" x14ac:dyDescent="0.2">
      <c r="A511" s="52">
        <v>42251</v>
      </c>
      <c r="B511" s="53">
        <v>1118.25</v>
      </c>
      <c r="C511" s="55">
        <f t="shared" si="7"/>
        <v>-9.75</v>
      </c>
    </row>
    <row r="512" spans="1:3" hidden="1" x14ac:dyDescent="0.2">
      <c r="A512" s="52">
        <v>42254</v>
      </c>
      <c r="B512" s="53">
        <v>1119.5</v>
      </c>
      <c r="C512" s="55">
        <f t="shared" si="7"/>
        <v>1.25</v>
      </c>
    </row>
    <row r="513" spans="1:3" hidden="1" x14ac:dyDescent="0.2">
      <c r="A513" s="52">
        <v>42255</v>
      </c>
      <c r="B513" s="53">
        <v>1121.1500000000001</v>
      </c>
      <c r="C513" s="55">
        <f t="shared" si="7"/>
        <v>1.6500000000000909</v>
      </c>
    </row>
    <row r="514" spans="1:3" hidden="1" x14ac:dyDescent="0.2">
      <c r="A514" s="52">
        <v>42256</v>
      </c>
      <c r="B514" s="53">
        <v>1109.8499999999999</v>
      </c>
      <c r="C514" s="55">
        <f t="shared" si="7"/>
        <v>-11.300000000000182</v>
      </c>
    </row>
    <row r="515" spans="1:3" hidden="1" x14ac:dyDescent="0.2">
      <c r="A515" s="52">
        <v>42257</v>
      </c>
      <c r="B515" s="53">
        <v>1109.5</v>
      </c>
      <c r="C515" s="55">
        <f t="shared" si="7"/>
        <v>-0.34999999999990905</v>
      </c>
    </row>
    <row r="516" spans="1:3" hidden="1" x14ac:dyDescent="0.2">
      <c r="A516" s="52">
        <v>42258</v>
      </c>
      <c r="B516" s="53">
        <v>1100.25</v>
      </c>
      <c r="C516" s="55">
        <f t="shared" si="7"/>
        <v>-9.25</v>
      </c>
    </row>
    <row r="517" spans="1:3" hidden="1" x14ac:dyDescent="0.2">
      <c r="A517" s="52">
        <v>42261</v>
      </c>
      <c r="B517" s="53">
        <v>1104.8</v>
      </c>
      <c r="C517" s="55">
        <f t="shared" si="7"/>
        <v>4.5499999999999545</v>
      </c>
    </row>
    <row r="518" spans="1:3" hidden="1" x14ac:dyDescent="0.2">
      <c r="A518" s="52">
        <v>42262</v>
      </c>
      <c r="B518" s="53">
        <v>1105.95</v>
      </c>
      <c r="C518" s="55">
        <f t="shared" si="7"/>
        <v>1.1500000000000909</v>
      </c>
    </row>
    <row r="519" spans="1:3" hidden="1" x14ac:dyDescent="0.2">
      <c r="A519" s="52">
        <v>42263</v>
      </c>
      <c r="B519" s="53">
        <v>1117.5999999999999</v>
      </c>
      <c r="C519" s="55">
        <f t="shared" si="7"/>
        <v>11.649999999999864</v>
      </c>
    </row>
    <row r="520" spans="1:3" hidden="1" x14ac:dyDescent="0.2">
      <c r="A520" s="52">
        <v>42264</v>
      </c>
      <c r="B520" s="53">
        <v>1117.5</v>
      </c>
      <c r="C520" s="55">
        <f t="shared" si="7"/>
        <v>-9.9999999999909051E-2</v>
      </c>
    </row>
    <row r="521" spans="1:3" hidden="1" x14ac:dyDescent="0.2">
      <c r="A521" s="52">
        <v>42265</v>
      </c>
      <c r="B521" s="53">
        <v>1141.5</v>
      </c>
      <c r="C521" s="55">
        <f t="shared" si="7"/>
        <v>24</v>
      </c>
    </row>
    <row r="522" spans="1:3" hidden="1" x14ac:dyDescent="0.2">
      <c r="A522" s="52">
        <v>42268</v>
      </c>
      <c r="B522" s="53">
        <v>1133.25</v>
      </c>
      <c r="C522" s="55">
        <f t="shared" si="7"/>
        <v>-8.25</v>
      </c>
    </row>
    <row r="523" spans="1:3" hidden="1" x14ac:dyDescent="0.2">
      <c r="A523" s="52">
        <v>42269</v>
      </c>
      <c r="B523" s="53">
        <v>1122.9000000000001</v>
      </c>
      <c r="C523" s="55">
        <f t="shared" si="7"/>
        <v>-10.349999999999909</v>
      </c>
    </row>
    <row r="524" spans="1:3" hidden="1" x14ac:dyDescent="0.2">
      <c r="A524" s="52">
        <v>42270</v>
      </c>
      <c r="B524" s="53">
        <v>1131.3499999999999</v>
      </c>
      <c r="C524" s="55">
        <f t="shared" si="7"/>
        <v>8.4499999999998181</v>
      </c>
    </row>
    <row r="525" spans="1:3" hidden="1" x14ac:dyDescent="0.2">
      <c r="A525" s="52">
        <v>42271</v>
      </c>
      <c r="B525" s="53">
        <v>1154.5</v>
      </c>
      <c r="C525" s="55">
        <f t="shared" si="7"/>
        <v>23.150000000000091</v>
      </c>
    </row>
    <row r="526" spans="1:3" hidden="1" x14ac:dyDescent="0.2">
      <c r="A526" s="52">
        <v>42272</v>
      </c>
      <c r="B526" s="53">
        <v>1146.6500000000001</v>
      </c>
      <c r="C526" s="55">
        <f t="shared" ref="C526:C589" si="8">B526-B525</f>
        <v>-7.8499999999999091</v>
      </c>
    </row>
    <row r="527" spans="1:3" hidden="1" x14ac:dyDescent="0.2">
      <c r="A527" s="52">
        <v>42275</v>
      </c>
      <c r="B527" s="53">
        <v>1131.05</v>
      </c>
      <c r="C527" s="55">
        <f t="shared" si="8"/>
        <v>-15.600000000000136</v>
      </c>
    </row>
    <row r="528" spans="1:3" hidden="1" x14ac:dyDescent="0.2">
      <c r="A528" s="52">
        <v>42276</v>
      </c>
      <c r="B528" s="53">
        <v>1132.0999999999999</v>
      </c>
      <c r="C528" s="55">
        <f t="shared" si="8"/>
        <v>1.0499999999999545</v>
      </c>
    </row>
    <row r="529" spans="1:3" hidden="1" x14ac:dyDescent="0.2">
      <c r="A529" s="52">
        <v>42277</v>
      </c>
      <c r="B529" s="53">
        <v>1114</v>
      </c>
      <c r="C529" s="55">
        <f t="shared" si="8"/>
        <v>-18.099999999999909</v>
      </c>
    </row>
    <row r="530" spans="1:3" hidden="1" x14ac:dyDescent="0.2">
      <c r="A530" s="52">
        <v>42278</v>
      </c>
      <c r="B530" s="53">
        <v>1119</v>
      </c>
      <c r="C530" s="55">
        <f t="shared" si="8"/>
        <v>5</v>
      </c>
    </row>
    <row r="531" spans="1:3" hidden="1" x14ac:dyDescent="0.2">
      <c r="A531" s="52">
        <v>42279</v>
      </c>
      <c r="B531" s="53">
        <v>1140.75</v>
      </c>
      <c r="C531" s="55">
        <f t="shared" si="8"/>
        <v>21.75</v>
      </c>
    </row>
    <row r="532" spans="1:3" hidden="1" x14ac:dyDescent="0.2">
      <c r="A532" s="52">
        <v>42282</v>
      </c>
      <c r="B532" s="53">
        <v>1139.75</v>
      </c>
      <c r="C532" s="55">
        <f t="shared" si="8"/>
        <v>-1</v>
      </c>
    </row>
    <row r="533" spans="1:3" hidden="1" x14ac:dyDescent="0.2">
      <c r="A533" s="52">
        <v>42283</v>
      </c>
      <c r="B533" s="53">
        <v>1147.5</v>
      </c>
      <c r="C533" s="55">
        <f t="shared" si="8"/>
        <v>7.75</v>
      </c>
    </row>
    <row r="534" spans="1:3" hidden="1" x14ac:dyDescent="0.2">
      <c r="A534" s="52">
        <v>42284</v>
      </c>
      <c r="B534" s="53">
        <v>1144.5999999999999</v>
      </c>
      <c r="C534" s="55">
        <f t="shared" si="8"/>
        <v>-2.9000000000000909</v>
      </c>
    </row>
    <row r="535" spans="1:3" hidden="1" x14ac:dyDescent="0.2">
      <c r="A535" s="52">
        <v>42285</v>
      </c>
      <c r="B535" s="53">
        <v>1140</v>
      </c>
      <c r="C535" s="55">
        <f t="shared" si="8"/>
        <v>-4.5999999999999091</v>
      </c>
    </row>
    <row r="536" spans="1:3" hidden="1" x14ac:dyDescent="0.2">
      <c r="A536" s="52">
        <v>42286</v>
      </c>
      <c r="B536" s="53">
        <v>1151.55</v>
      </c>
      <c r="C536" s="55">
        <f t="shared" si="8"/>
        <v>11.549999999999955</v>
      </c>
    </row>
    <row r="537" spans="1:3" hidden="1" x14ac:dyDescent="0.2">
      <c r="A537" s="52">
        <v>42289</v>
      </c>
      <c r="B537" s="53">
        <v>1164.9000000000001</v>
      </c>
      <c r="C537" s="55">
        <f t="shared" si="8"/>
        <v>13.350000000000136</v>
      </c>
    </row>
    <row r="538" spans="1:3" hidden="1" x14ac:dyDescent="0.2">
      <c r="A538" s="52">
        <v>42290</v>
      </c>
      <c r="B538" s="53">
        <v>1165.2</v>
      </c>
      <c r="C538" s="55">
        <f t="shared" si="8"/>
        <v>0.29999999999995453</v>
      </c>
    </row>
    <row r="539" spans="1:3" hidden="1" x14ac:dyDescent="0.2">
      <c r="A539" s="52">
        <v>42291</v>
      </c>
      <c r="B539" s="53">
        <v>1173.9000000000001</v>
      </c>
      <c r="C539" s="55">
        <f t="shared" si="8"/>
        <v>8.7000000000000455</v>
      </c>
    </row>
    <row r="540" spans="1:3" hidden="1" x14ac:dyDescent="0.2">
      <c r="A540" s="52">
        <v>42292</v>
      </c>
      <c r="B540" s="53">
        <v>1184.25</v>
      </c>
      <c r="C540" s="55">
        <f t="shared" si="8"/>
        <v>10.349999999999909</v>
      </c>
    </row>
    <row r="541" spans="1:3" hidden="1" x14ac:dyDescent="0.2">
      <c r="A541" s="52">
        <v>42293</v>
      </c>
      <c r="B541" s="53">
        <v>1180.8499999999999</v>
      </c>
      <c r="C541" s="55">
        <f t="shared" si="8"/>
        <v>-3.4000000000000909</v>
      </c>
    </row>
    <row r="542" spans="1:3" hidden="1" x14ac:dyDescent="0.2">
      <c r="A542" s="52">
        <v>42296</v>
      </c>
      <c r="B542" s="53">
        <v>1175.4000000000001</v>
      </c>
      <c r="C542" s="55">
        <f t="shared" si="8"/>
        <v>-5.4499999999998181</v>
      </c>
    </row>
    <row r="543" spans="1:3" hidden="1" x14ac:dyDescent="0.2">
      <c r="A543" s="52">
        <v>42297</v>
      </c>
      <c r="B543" s="53">
        <v>1177.75</v>
      </c>
      <c r="C543" s="55">
        <f t="shared" si="8"/>
        <v>2.3499999999999091</v>
      </c>
    </row>
    <row r="544" spans="1:3" hidden="1" x14ac:dyDescent="0.2">
      <c r="A544" s="52">
        <v>42298</v>
      </c>
      <c r="B544" s="53">
        <v>1167.0999999999999</v>
      </c>
      <c r="C544" s="55">
        <f t="shared" si="8"/>
        <v>-10.650000000000091</v>
      </c>
    </row>
    <row r="545" spans="1:3" hidden="1" x14ac:dyDescent="0.2">
      <c r="A545" s="52">
        <v>42299</v>
      </c>
      <c r="B545" s="53">
        <v>1167</v>
      </c>
      <c r="C545" s="55">
        <f t="shared" si="8"/>
        <v>-9.9999999999909051E-2</v>
      </c>
    </row>
    <row r="546" spans="1:3" hidden="1" x14ac:dyDescent="0.2">
      <c r="A546" s="52">
        <v>42300</v>
      </c>
      <c r="B546" s="53">
        <v>1161.25</v>
      </c>
      <c r="C546" s="55">
        <f t="shared" si="8"/>
        <v>-5.75</v>
      </c>
    </row>
    <row r="547" spans="1:3" hidden="1" x14ac:dyDescent="0.2">
      <c r="A547" s="52">
        <v>42303</v>
      </c>
      <c r="B547" s="53">
        <v>1166.4000000000001</v>
      </c>
      <c r="C547" s="55">
        <f t="shared" si="8"/>
        <v>5.1500000000000909</v>
      </c>
    </row>
    <row r="548" spans="1:3" hidden="1" x14ac:dyDescent="0.2">
      <c r="A548" s="52">
        <v>42304</v>
      </c>
      <c r="B548" s="53">
        <v>1165.7</v>
      </c>
      <c r="C548" s="55">
        <f t="shared" si="8"/>
        <v>-0.70000000000004547</v>
      </c>
    </row>
    <row r="549" spans="1:3" hidden="1" x14ac:dyDescent="0.2">
      <c r="A549" s="52">
        <v>42305</v>
      </c>
      <c r="B549" s="53">
        <v>1179.5999999999999</v>
      </c>
      <c r="C549" s="55">
        <f t="shared" si="8"/>
        <v>13.899999999999864</v>
      </c>
    </row>
    <row r="550" spans="1:3" hidden="1" x14ac:dyDescent="0.2">
      <c r="A550" s="52">
        <v>42306</v>
      </c>
      <c r="B550" s="53">
        <v>1148.5999999999999</v>
      </c>
      <c r="C550" s="55">
        <f t="shared" si="8"/>
        <v>-31</v>
      </c>
    </row>
    <row r="551" spans="1:3" hidden="1" x14ac:dyDescent="0.2">
      <c r="A551" s="52">
        <v>42307</v>
      </c>
      <c r="B551" s="53">
        <v>1142.3499999999999</v>
      </c>
      <c r="C551" s="55">
        <f t="shared" si="8"/>
        <v>-6.25</v>
      </c>
    </row>
    <row r="552" spans="1:3" hidden="1" x14ac:dyDescent="0.2">
      <c r="A552" s="52">
        <v>42310</v>
      </c>
      <c r="B552" s="53">
        <v>1134</v>
      </c>
      <c r="C552" s="55">
        <f t="shared" si="8"/>
        <v>-8.3499999999999091</v>
      </c>
    </row>
    <row r="553" spans="1:3" hidden="1" x14ac:dyDescent="0.2">
      <c r="A553" s="52">
        <v>42311</v>
      </c>
      <c r="B553" s="53">
        <v>1123.0999999999999</v>
      </c>
      <c r="C553" s="55">
        <f t="shared" si="8"/>
        <v>-10.900000000000091</v>
      </c>
    </row>
    <row r="554" spans="1:3" hidden="1" x14ac:dyDescent="0.2">
      <c r="A554" s="52">
        <v>42312</v>
      </c>
      <c r="B554" s="53">
        <v>1114.7</v>
      </c>
      <c r="C554" s="55">
        <f t="shared" si="8"/>
        <v>-8.3999999999998636</v>
      </c>
    </row>
    <row r="555" spans="1:3" hidden="1" x14ac:dyDescent="0.2">
      <c r="A555" s="52">
        <v>42313</v>
      </c>
      <c r="B555" s="53">
        <v>1106.3</v>
      </c>
      <c r="C555" s="55">
        <f t="shared" si="8"/>
        <v>-8.4000000000000909</v>
      </c>
    </row>
    <row r="556" spans="1:3" hidden="1" x14ac:dyDescent="0.2">
      <c r="A556" s="52">
        <v>42314</v>
      </c>
      <c r="B556" s="53">
        <v>1088.9000000000001</v>
      </c>
      <c r="C556" s="55">
        <f t="shared" si="8"/>
        <v>-17.399999999999864</v>
      </c>
    </row>
    <row r="557" spans="1:3" hidden="1" x14ac:dyDescent="0.2">
      <c r="A557" s="52">
        <v>42317</v>
      </c>
      <c r="B557" s="53">
        <v>1089.5999999999999</v>
      </c>
      <c r="C557" s="55">
        <f t="shared" si="8"/>
        <v>0.6999999999998181</v>
      </c>
    </row>
    <row r="558" spans="1:3" hidden="1" x14ac:dyDescent="0.2">
      <c r="A558" s="52">
        <v>42318</v>
      </c>
      <c r="B558" s="53">
        <v>1087.0999999999999</v>
      </c>
      <c r="C558" s="55">
        <f t="shared" si="8"/>
        <v>-2.5</v>
      </c>
    </row>
    <row r="559" spans="1:3" hidden="1" x14ac:dyDescent="0.2">
      <c r="A559" s="52">
        <v>42319</v>
      </c>
      <c r="B559" s="53">
        <v>1085.9000000000001</v>
      </c>
      <c r="C559" s="55">
        <f t="shared" si="8"/>
        <v>-1.1999999999998181</v>
      </c>
    </row>
    <row r="560" spans="1:3" hidden="1" x14ac:dyDescent="0.2">
      <c r="A560" s="52">
        <v>42320</v>
      </c>
      <c r="B560" s="53">
        <v>1087.4000000000001</v>
      </c>
      <c r="C560" s="55">
        <f t="shared" si="8"/>
        <v>1.5</v>
      </c>
    </row>
    <row r="561" spans="1:3" hidden="1" x14ac:dyDescent="0.2">
      <c r="A561" s="52">
        <v>42321</v>
      </c>
      <c r="B561" s="53">
        <v>1081.5</v>
      </c>
      <c r="C561" s="55">
        <f t="shared" si="8"/>
        <v>-5.9000000000000909</v>
      </c>
    </row>
    <row r="562" spans="1:3" hidden="1" x14ac:dyDescent="0.2">
      <c r="A562" s="52">
        <v>42324</v>
      </c>
      <c r="B562" s="53">
        <v>1084.75</v>
      </c>
      <c r="C562" s="55">
        <f t="shared" si="8"/>
        <v>3.25</v>
      </c>
    </row>
    <row r="563" spans="1:3" hidden="1" x14ac:dyDescent="0.2">
      <c r="A563" s="52">
        <v>42325</v>
      </c>
      <c r="B563" s="53">
        <v>1079.2</v>
      </c>
      <c r="C563" s="55">
        <f t="shared" si="8"/>
        <v>-5.5499999999999545</v>
      </c>
    </row>
    <row r="564" spans="1:3" hidden="1" x14ac:dyDescent="0.2">
      <c r="A564" s="52">
        <v>42326</v>
      </c>
      <c r="B564" s="53">
        <v>1067.75</v>
      </c>
      <c r="C564" s="55">
        <f t="shared" si="8"/>
        <v>-11.450000000000045</v>
      </c>
    </row>
    <row r="565" spans="1:3" hidden="1" x14ac:dyDescent="0.2">
      <c r="A565" s="52">
        <v>42327</v>
      </c>
      <c r="B565" s="53">
        <v>1082.5999999999999</v>
      </c>
      <c r="C565" s="55">
        <f t="shared" si="8"/>
        <v>14.849999999999909</v>
      </c>
    </row>
    <row r="566" spans="1:3" hidden="1" x14ac:dyDescent="0.2">
      <c r="A566" s="52">
        <v>42328</v>
      </c>
      <c r="B566" s="53">
        <v>1081.75</v>
      </c>
      <c r="C566" s="55">
        <f t="shared" si="8"/>
        <v>-0.84999999999990905</v>
      </c>
    </row>
    <row r="567" spans="1:3" hidden="1" x14ac:dyDescent="0.2">
      <c r="A567" s="52">
        <v>42331</v>
      </c>
      <c r="B567" s="53">
        <v>1070.5</v>
      </c>
      <c r="C567" s="55">
        <f t="shared" si="8"/>
        <v>-11.25</v>
      </c>
    </row>
    <row r="568" spans="1:3" hidden="1" x14ac:dyDescent="0.2">
      <c r="A568" s="52">
        <v>42332</v>
      </c>
      <c r="B568" s="53">
        <v>1076.4000000000001</v>
      </c>
      <c r="C568" s="55">
        <f t="shared" si="8"/>
        <v>5.9000000000000909</v>
      </c>
    </row>
    <row r="569" spans="1:3" hidden="1" x14ac:dyDescent="0.2">
      <c r="A569" s="52">
        <v>42333</v>
      </c>
      <c r="B569" s="53">
        <v>1068</v>
      </c>
      <c r="C569" s="55">
        <f t="shared" si="8"/>
        <v>-8.4000000000000909</v>
      </c>
    </row>
    <row r="570" spans="1:3" hidden="1" x14ac:dyDescent="0.2">
      <c r="A570" s="52">
        <v>42334</v>
      </c>
      <c r="B570" s="53">
        <v>1071</v>
      </c>
      <c r="C570" s="55">
        <f t="shared" si="8"/>
        <v>3</v>
      </c>
    </row>
    <row r="571" spans="1:3" hidden="1" x14ac:dyDescent="0.2">
      <c r="A571" s="52">
        <v>42335</v>
      </c>
      <c r="B571" s="53">
        <v>1057.4000000000001</v>
      </c>
      <c r="C571" s="55">
        <f t="shared" si="8"/>
        <v>-13.599999999999909</v>
      </c>
    </row>
    <row r="572" spans="1:3" hidden="1" x14ac:dyDescent="0.2">
      <c r="A572" s="52">
        <v>42338</v>
      </c>
      <c r="B572" s="53">
        <v>1061.9000000000001</v>
      </c>
      <c r="C572" s="55">
        <f t="shared" si="8"/>
        <v>4.5</v>
      </c>
    </row>
    <row r="573" spans="1:3" hidden="1" x14ac:dyDescent="0.2">
      <c r="A573" s="52">
        <v>42339</v>
      </c>
      <c r="B573" s="53">
        <v>1065.4000000000001</v>
      </c>
      <c r="C573" s="55">
        <f t="shared" si="8"/>
        <v>3.5</v>
      </c>
    </row>
    <row r="574" spans="1:3" hidden="1" x14ac:dyDescent="0.2">
      <c r="A574" s="52">
        <v>42340</v>
      </c>
      <c r="B574" s="53">
        <v>1055.4000000000001</v>
      </c>
      <c r="C574" s="55">
        <f t="shared" si="8"/>
        <v>-10</v>
      </c>
    </row>
    <row r="575" spans="1:3" hidden="1" x14ac:dyDescent="0.2">
      <c r="A575" s="52">
        <v>42341</v>
      </c>
      <c r="B575" s="53">
        <v>1055.45</v>
      </c>
      <c r="C575" s="55">
        <f t="shared" si="8"/>
        <v>4.9999999999954525E-2</v>
      </c>
    </row>
    <row r="576" spans="1:3" hidden="1" x14ac:dyDescent="0.2">
      <c r="A576" s="52">
        <v>42342</v>
      </c>
      <c r="B576" s="53">
        <v>1079.25</v>
      </c>
      <c r="C576" s="55">
        <f t="shared" si="8"/>
        <v>23.799999999999955</v>
      </c>
    </row>
    <row r="577" spans="1:3" hidden="1" x14ac:dyDescent="0.2">
      <c r="A577" s="52">
        <v>42345</v>
      </c>
      <c r="B577" s="53">
        <v>1075.8</v>
      </c>
      <c r="C577" s="55">
        <f t="shared" si="8"/>
        <v>-3.4500000000000455</v>
      </c>
    </row>
    <row r="578" spans="1:3" hidden="1" x14ac:dyDescent="0.2">
      <c r="A578" s="52">
        <v>42346</v>
      </c>
      <c r="B578" s="53">
        <v>1072.0999999999999</v>
      </c>
      <c r="C578" s="55">
        <f t="shared" si="8"/>
        <v>-3.7000000000000455</v>
      </c>
    </row>
    <row r="579" spans="1:3" hidden="1" x14ac:dyDescent="0.2">
      <c r="A579" s="52">
        <v>42347</v>
      </c>
      <c r="B579" s="53">
        <v>1081</v>
      </c>
      <c r="C579" s="55">
        <f t="shared" si="8"/>
        <v>8.9000000000000909</v>
      </c>
    </row>
    <row r="580" spans="1:3" hidden="1" x14ac:dyDescent="0.2">
      <c r="A580" s="52">
        <v>42348</v>
      </c>
      <c r="B580" s="53">
        <v>1071</v>
      </c>
      <c r="C580" s="55">
        <f t="shared" si="8"/>
        <v>-10</v>
      </c>
    </row>
    <row r="581" spans="1:3" hidden="1" x14ac:dyDescent="0.2">
      <c r="A581" s="52">
        <v>42349</v>
      </c>
      <c r="B581" s="53">
        <v>1072.5</v>
      </c>
      <c r="C581" s="55">
        <f t="shared" si="8"/>
        <v>1.5</v>
      </c>
    </row>
    <row r="582" spans="1:3" hidden="1" x14ac:dyDescent="0.2">
      <c r="A582" s="52">
        <v>42352</v>
      </c>
      <c r="B582" s="53">
        <v>1068.25</v>
      </c>
      <c r="C582" s="55">
        <f t="shared" si="8"/>
        <v>-4.25</v>
      </c>
    </row>
    <row r="583" spans="1:3" hidden="1" x14ac:dyDescent="0.2">
      <c r="A583" s="52">
        <v>42353</v>
      </c>
      <c r="B583" s="53">
        <v>1061.5</v>
      </c>
      <c r="C583" s="55">
        <f t="shared" si="8"/>
        <v>-6.75</v>
      </c>
    </row>
    <row r="584" spans="1:3" hidden="1" x14ac:dyDescent="0.2">
      <c r="A584" s="52">
        <v>42354</v>
      </c>
      <c r="B584" s="53">
        <v>1075.25</v>
      </c>
      <c r="C584" s="55">
        <f t="shared" si="8"/>
        <v>13.75</v>
      </c>
    </row>
    <row r="585" spans="1:3" hidden="1" x14ac:dyDescent="0.2">
      <c r="A585" s="52">
        <v>42355</v>
      </c>
      <c r="B585" s="53">
        <v>1049.4000000000001</v>
      </c>
      <c r="C585" s="55">
        <f t="shared" si="8"/>
        <v>-25.849999999999909</v>
      </c>
    </row>
    <row r="586" spans="1:3" hidden="1" x14ac:dyDescent="0.2">
      <c r="A586" s="52">
        <v>42356</v>
      </c>
      <c r="B586" s="53">
        <v>1062.5</v>
      </c>
      <c r="C586" s="55">
        <f t="shared" si="8"/>
        <v>13.099999999999909</v>
      </c>
    </row>
    <row r="587" spans="1:3" hidden="1" x14ac:dyDescent="0.2">
      <c r="A587" s="52">
        <v>42359</v>
      </c>
      <c r="B587" s="53">
        <v>1078.75</v>
      </c>
      <c r="C587" s="55">
        <f t="shared" si="8"/>
        <v>16.25</v>
      </c>
    </row>
    <row r="588" spans="1:3" hidden="1" x14ac:dyDescent="0.2">
      <c r="A588" s="52">
        <v>42360</v>
      </c>
      <c r="B588" s="53">
        <v>1074.9000000000001</v>
      </c>
      <c r="C588" s="55">
        <f t="shared" si="8"/>
        <v>-3.8499999999999091</v>
      </c>
    </row>
    <row r="589" spans="1:3" hidden="1" x14ac:dyDescent="0.2">
      <c r="A589" s="52">
        <v>42361</v>
      </c>
      <c r="B589" s="53">
        <v>1068.25</v>
      </c>
      <c r="C589" s="55">
        <f t="shared" si="8"/>
        <v>-6.6500000000000909</v>
      </c>
    </row>
    <row r="590" spans="1:3" hidden="1" x14ac:dyDescent="0.2">
      <c r="A590" s="52">
        <v>42362</v>
      </c>
      <c r="B590" s="54" t="e">
        <f>NA()</f>
        <v>#N/A</v>
      </c>
      <c r="C590" s="55" t="e">
        <f t="shared" ref="C590:C653" si="9">B590-B589</f>
        <v>#N/A</v>
      </c>
    </row>
    <row r="591" spans="1:3" hidden="1" x14ac:dyDescent="0.2">
      <c r="A591" s="52">
        <v>42363</v>
      </c>
      <c r="B591" s="54" t="e">
        <f>NA()</f>
        <v>#N/A</v>
      </c>
      <c r="C591" s="55" t="e">
        <f t="shared" si="9"/>
        <v>#N/A</v>
      </c>
    </row>
    <row r="592" spans="1:3" hidden="1" x14ac:dyDescent="0.2">
      <c r="A592" s="52">
        <v>42366</v>
      </c>
      <c r="B592" s="54" t="e">
        <f>NA()</f>
        <v>#N/A</v>
      </c>
      <c r="C592" s="55" t="e">
        <f t="shared" si="9"/>
        <v>#N/A</v>
      </c>
    </row>
    <row r="593" spans="1:3" hidden="1" x14ac:dyDescent="0.2">
      <c r="A593" s="52">
        <v>42367</v>
      </c>
      <c r="B593" s="53">
        <v>1070.0999999999999</v>
      </c>
      <c r="C593" s="55" t="e">
        <f t="shared" si="9"/>
        <v>#N/A</v>
      </c>
    </row>
    <row r="594" spans="1:3" hidden="1" x14ac:dyDescent="0.2">
      <c r="A594" s="52">
        <v>42368</v>
      </c>
      <c r="B594" s="53">
        <v>1060</v>
      </c>
      <c r="C594" s="55">
        <f t="shared" si="9"/>
        <v>-10.099999999999909</v>
      </c>
    </row>
    <row r="595" spans="1:3" hidden="1" x14ac:dyDescent="0.2">
      <c r="A595" s="52">
        <v>42369</v>
      </c>
      <c r="B595" s="54" t="e">
        <f>NA()</f>
        <v>#N/A</v>
      </c>
      <c r="C595" s="55" t="e">
        <f t="shared" si="9"/>
        <v>#N/A</v>
      </c>
    </row>
    <row r="596" spans="1:3" hidden="1" x14ac:dyDescent="0.2">
      <c r="A596" s="52">
        <v>42370</v>
      </c>
      <c r="B596" s="54" t="e">
        <f>NA()</f>
        <v>#N/A</v>
      </c>
      <c r="C596" s="55" t="e">
        <f t="shared" si="9"/>
        <v>#N/A</v>
      </c>
    </row>
    <row r="597" spans="1:3" hidden="1" x14ac:dyDescent="0.2">
      <c r="A597" s="52">
        <v>42373</v>
      </c>
      <c r="B597" s="53">
        <v>1082.25</v>
      </c>
      <c r="C597" s="55" t="e">
        <f t="shared" si="9"/>
        <v>#N/A</v>
      </c>
    </row>
    <row r="598" spans="1:3" hidden="1" x14ac:dyDescent="0.2">
      <c r="A598" s="52">
        <v>42374</v>
      </c>
      <c r="B598" s="53">
        <v>1077</v>
      </c>
      <c r="C598" s="55">
        <f t="shared" si="9"/>
        <v>-5.25</v>
      </c>
    </row>
    <row r="599" spans="1:3" hidden="1" x14ac:dyDescent="0.2">
      <c r="A599" s="52">
        <v>42375</v>
      </c>
      <c r="B599" s="53">
        <v>1091.4000000000001</v>
      </c>
      <c r="C599" s="55">
        <f t="shared" si="9"/>
        <v>14.400000000000091</v>
      </c>
    </row>
    <row r="600" spans="1:3" hidden="1" x14ac:dyDescent="0.2">
      <c r="A600" s="52">
        <v>42376</v>
      </c>
      <c r="B600" s="53">
        <v>1106.3499999999999</v>
      </c>
      <c r="C600" s="55">
        <f t="shared" si="9"/>
        <v>14.949999999999818</v>
      </c>
    </row>
    <row r="601" spans="1:3" hidden="1" x14ac:dyDescent="0.2">
      <c r="A601" s="52">
        <v>42377</v>
      </c>
      <c r="B601" s="53">
        <v>1101.8499999999999</v>
      </c>
      <c r="C601" s="55">
        <f t="shared" si="9"/>
        <v>-4.5</v>
      </c>
    </row>
    <row r="602" spans="1:3" hidden="1" x14ac:dyDescent="0.2">
      <c r="A602" s="52">
        <v>42380</v>
      </c>
      <c r="B602" s="53">
        <v>1100.75</v>
      </c>
      <c r="C602" s="55">
        <f t="shared" si="9"/>
        <v>-1.0999999999999091</v>
      </c>
    </row>
    <row r="603" spans="1:3" hidden="1" x14ac:dyDescent="0.2">
      <c r="A603" s="52">
        <v>42381</v>
      </c>
      <c r="B603" s="53">
        <v>1085.4000000000001</v>
      </c>
      <c r="C603" s="55">
        <f t="shared" si="9"/>
        <v>-15.349999999999909</v>
      </c>
    </row>
    <row r="604" spans="1:3" hidden="1" x14ac:dyDescent="0.2">
      <c r="A604" s="52">
        <v>42382</v>
      </c>
      <c r="B604" s="53">
        <v>1088.1500000000001</v>
      </c>
      <c r="C604" s="55">
        <f t="shared" si="9"/>
        <v>2.75</v>
      </c>
    </row>
    <row r="605" spans="1:3" hidden="1" x14ac:dyDescent="0.2">
      <c r="A605" s="52">
        <v>42383</v>
      </c>
      <c r="B605" s="53">
        <v>1088.4000000000001</v>
      </c>
      <c r="C605" s="55">
        <f t="shared" si="9"/>
        <v>0.25</v>
      </c>
    </row>
    <row r="606" spans="1:3" hidden="1" x14ac:dyDescent="0.2">
      <c r="A606" s="52">
        <v>42384</v>
      </c>
      <c r="B606" s="53">
        <v>1093.75</v>
      </c>
      <c r="C606" s="55">
        <f t="shared" si="9"/>
        <v>5.3499999999999091</v>
      </c>
    </row>
    <row r="607" spans="1:3" hidden="1" x14ac:dyDescent="0.2">
      <c r="A607" s="52">
        <v>42387</v>
      </c>
      <c r="B607" s="53">
        <v>1089.2</v>
      </c>
      <c r="C607" s="55">
        <f t="shared" si="9"/>
        <v>-4.5499999999999545</v>
      </c>
    </row>
    <row r="608" spans="1:3" hidden="1" x14ac:dyDescent="0.2">
      <c r="A608" s="52">
        <v>42388</v>
      </c>
      <c r="B608" s="53">
        <v>1086.25</v>
      </c>
      <c r="C608" s="55">
        <f t="shared" si="9"/>
        <v>-2.9500000000000455</v>
      </c>
    </row>
    <row r="609" spans="1:3" hidden="1" x14ac:dyDescent="0.2">
      <c r="A609" s="52">
        <v>42389</v>
      </c>
      <c r="B609" s="53">
        <v>1101.75</v>
      </c>
      <c r="C609" s="55">
        <f t="shared" si="9"/>
        <v>15.5</v>
      </c>
    </row>
    <row r="610" spans="1:3" hidden="1" x14ac:dyDescent="0.2">
      <c r="A610" s="52">
        <v>42390</v>
      </c>
      <c r="B610" s="53">
        <v>1096.5</v>
      </c>
      <c r="C610" s="55">
        <f t="shared" si="9"/>
        <v>-5.25</v>
      </c>
    </row>
    <row r="611" spans="1:3" hidden="1" x14ac:dyDescent="0.2">
      <c r="A611" s="52">
        <v>42391</v>
      </c>
      <c r="B611" s="53">
        <v>1096.25</v>
      </c>
      <c r="C611" s="55">
        <f t="shared" si="9"/>
        <v>-0.25</v>
      </c>
    </row>
    <row r="612" spans="1:3" hidden="1" x14ac:dyDescent="0.2">
      <c r="A612" s="52">
        <v>42394</v>
      </c>
      <c r="B612" s="53">
        <v>1106.5999999999999</v>
      </c>
      <c r="C612" s="55">
        <f t="shared" si="9"/>
        <v>10.349999999999909</v>
      </c>
    </row>
    <row r="613" spans="1:3" hidden="1" x14ac:dyDescent="0.2">
      <c r="A613" s="52">
        <v>42395</v>
      </c>
      <c r="B613" s="53">
        <v>1113.5999999999999</v>
      </c>
      <c r="C613" s="55">
        <f t="shared" si="9"/>
        <v>7</v>
      </c>
    </row>
    <row r="614" spans="1:3" hidden="1" x14ac:dyDescent="0.2">
      <c r="A614" s="52">
        <v>42396</v>
      </c>
      <c r="B614" s="53">
        <v>1116.25</v>
      </c>
      <c r="C614" s="55">
        <f t="shared" si="9"/>
        <v>2.6500000000000909</v>
      </c>
    </row>
    <row r="615" spans="1:3" hidden="1" x14ac:dyDescent="0.2">
      <c r="A615" s="52">
        <v>42397</v>
      </c>
      <c r="B615" s="53">
        <v>1114</v>
      </c>
      <c r="C615" s="55">
        <f t="shared" si="9"/>
        <v>-2.25</v>
      </c>
    </row>
    <row r="616" spans="1:3" hidden="1" x14ac:dyDescent="0.2">
      <c r="A616" s="52">
        <v>42398</v>
      </c>
      <c r="B616" s="53">
        <v>1111.8</v>
      </c>
      <c r="C616" s="55">
        <f t="shared" si="9"/>
        <v>-2.2000000000000455</v>
      </c>
    </row>
    <row r="617" spans="1:3" hidden="1" x14ac:dyDescent="0.2">
      <c r="A617" s="52">
        <v>42401</v>
      </c>
      <c r="B617" s="53">
        <v>1126.5</v>
      </c>
      <c r="C617" s="55">
        <f t="shared" si="9"/>
        <v>14.700000000000045</v>
      </c>
    </row>
    <row r="618" spans="1:3" hidden="1" x14ac:dyDescent="0.2">
      <c r="A618" s="52">
        <v>42402</v>
      </c>
      <c r="B618" s="53">
        <v>1128.5</v>
      </c>
      <c r="C618" s="55">
        <f t="shared" si="9"/>
        <v>2</v>
      </c>
    </row>
    <row r="619" spans="1:3" hidden="1" x14ac:dyDescent="0.2">
      <c r="A619" s="52">
        <v>42403</v>
      </c>
      <c r="B619" s="53">
        <v>1132</v>
      </c>
      <c r="C619" s="55">
        <f t="shared" si="9"/>
        <v>3.5</v>
      </c>
    </row>
    <row r="620" spans="1:3" hidden="1" x14ac:dyDescent="0.2">
      <c r="A620" s="52">
        <v>42404</v>
      </c>
      <c r="B620" s="53">
        <v>1156.3499999999999</v>
      </c>
      <c r="C620" s="55">
        <f t="shared" si="9"/>
        <v>24.349999999999909</v>
      </c>
    </row>
    <row r="621" spans="1:3" hidden="1" x14ac:dyDescent="0.2">
      <c r="A621" s="52">
        <v>42405</v>
      </c>
      <c r="B621" s="53">
        <v>1150.3499999999999</v>
      </c>
      <c r="C621" s="55">
        <f t="shared" si="9"/>
        <v>-6</v>
      </c>
    </row>
    <row r="622" spans="1:3" hidden="1" x14ac:dyDescent="0.2">
      <c r="A622" s="52">
        <v>42408</v>
      </c>
      <c r="B622" s="53">
        <v>1193.25</v>
      </c>
      <c r="C622" s="55">
        <f t="shared" si="9"/>
        <v>42.900000000000091</v>
      </c>
    </row>
    <row r="623" spans="1:3" hidden="1" x14ac:dyDescent="0.2">
      <c r="A623" s="52">
        <v>42409</v>
      </c>
      <c r="B623" s="53">
        <v>1191</v>
      </c>
      <c r="C623" s="55">
        <f t="shared" si="9"/>
        <v>-2.25</v>
      </c>
    </row>
    <row r="624" spans="1:3" hidden="1" x14ac:dyDescent="0.2">
      <c r="A624" s="52">
        <v>42410</v>
      </c>
      <c r="B624" s="53">
        <v>1190</v>
      </c>
      <c r="C624" s="55">
        <f t="shared" si="9"/>
        <v>-1</v>
      </c>
    </row>
    <row r="625" spans="1:3" hidden="1" x14ac:dyDescent="0.2">
      <c r="A625" s="52">
        <v>42411</v>
      </c>
      <c r="B625" s="53">
        <v>1241</v>
      </c>
      <c r="C625" s="55">
        <f t="shared" si="9"/>
        <v>51</v>
      </c>
    </row>
    <row r="626" spans="1:3" hidden="1" x14ac:dyDescent="0.2">
      <c r="A626" s="52">
        <v>42412</v>
      </c>
      <c r="B626" s="53">
        <v>1239.75</v>
      </c>
      <c r="C626" s="55">
        <f t="shared" si="9"/>
        <v>-1.25</v>
      </c>
    </row>
    <row r="627" spans="1:3" hidden="1" x14ac:dyDescent="0.2">
      <c r="A627" s="52">
        <v>42415</v>
      </c>
      <c r="B627" s="53">
        <v>1208.2</v>
      </c>
      <c r="C627" s="55">
        <f t="shared" si="9"/>
        <v>-31.549999999999955</v>
      </c>
    </row>
    <row r="628" spans="1:3" hidden="1" x14ac:dyDescent="0.2">
      <c r="A628" s="52">
        <v>42416</v>
      </c>
      <c r="B628" s="53">
        <v>1209.5</v>
      </c>
      <c r="C628" s="55">
        <f t="shared" si="9"/>
        <v>1.2999999999999545</v>
      </c>
    </row>
    <row r="629" spans="1:3" hidden="1" x14ac:dyDescent="0.2">
      <c r="A629" s="52">
        <v>42417</v>
      </c>
      <c r="B629" s="53">
        <v>1210</v>
      </c>
      <c r="C629" s="55">
        <f t="shared" si="9"/>
        <v>0.5</v>
      </c>
    </row>
    <row r="630" spans="1:3" hidden="1" x14ac:dyDescent="0.2">
      <c r="A630" s="52">
        <v>42418</v>
      </c>
      <c r="B630" s="53">
        <v>1210.0999999999999</v>
      </c>
      <c r="C630" s="55">
        <f t="shared" si="9"/>
        <v>9.9999999999909051E-2</v>
      </c>
    </row>
    <row r="631" spans="1:3" hidden="1" x14ac:dyDescent="0.2">
      <c r="A631" s="52">
        <v>42419</v>
      </c>
      <c r="B631" s="53">
        <v>1231.1500000000001</v>
      </c>
      <c r="C631" s="55">
        <f t="shared" si="9"/>
        <v>21.050000000000182</v>
      </c>
    </row>
    <row r="632" spans="1:3" hidden="1" x14ac:dyDescent="0.2">
      <c r="A632" s="52">
        <v>42422</v>
      </c>
      <c r="B632" s="53">
        <v>1211</v>
      </c>
      <c r="C632" s="55">
        <f t="shared" si="9"/>
        <v>-20.150000000000091</v>
      </c>
    </row>
    <row r="633" spans="1:3" hidden="1" x14ac:dyDescent="0.2">
      <c r="A633" s="52">
        <v>42423</v>
      </c>
      <c r="B633" s="53">
        <v>1221.3499999999999</v>
      </c>
      <c r="C633" s="55">
        <f t="shared" si="9"/>
        <v>10.349999999999909</v>
      </c>
    </row>
    <row r="634" spans="1:3" hidden="1" x14ac:dyDescent="0.2">
      <c r="A634" s="52">
        <v>42424</v>
      </c>
      <c r="B634" s="53">
        <v>1250.75</v>
      </c>
      <c r="C634" s="55">
        <f t="shared" si="9"/>
        <v>29.400000000000091</v>
      </c>
    </row>
    <row r="635" spans="1:3" hidden="1" x14ac:dyDescent="0.2">
      <c r="A635" s="52">
        <v>42425</v>
      </c>
      <c r="B635" s="53">
        <v>1236</v>
      </c>
      <c r="C635" s="55">
        <f t="shared" si="9"/>
        <v>-14.75</v>
      </c>
    </row>
    <row r="636" spans="1:3" hidden="1" x14ac:dyDescent="0.2">
      <c r="A636" s="52">
        <v>42426</v>
      </c>
      <c r="B636" s="53">
        <v>1226.5</v>
      </c>
      <c r="C636" s="55">
        <f t="shared" si="9"/>
        <v>-9.5</v>
      </c>
    </row>
    <row r="637" spans="1:3" hidden="1" x14ac:dyDescent="0.2">
      <c r="A637" s="52">
        <v>42429</v>
      </c>
      <c r="B637" s="53">
        <v>1234.9000000000001</v>
      </c>
      <c r="C637" s="55">
        <f t="shared" si="9"/>
        <v>8.4000000000000909</v>
      </c>
    </row>
    <row r="638" spans="1:3" hidden="1" x14ac:dyDescent="0.2">
      <c r="A638" s="52">
        <v>42430</v>
      </c>
      <c r="B638" s="53">
        <v>1236.5</v>
      </c>
      <c r="C638" s="55">
        <f t="shared" si="9"/>
        <v>1.5999999999999091</v>
      </c>
    </row>
    <row r="639" spans="1:3" hidden="1" x14ac:dyDescent="0.2">
      <c r="A639" s="52">
        <v>42431</v>
      </c>
      <c r="B639" s="53">
        <v>1239.2</v>
      </c>
      <c r="C639" s="55">
        <f t="shared" si="9"/>
        <v>2.7000000000000455</v>
      </c>
    </row>
    <row r="640" spans="1:3" hidden="1" x14ac:dyDescent="0.2">
      <c r="A640" s="52">
        <v>42432</v>
      </c>
      <c r="B640" s="53">
        <v>1250.25</v>
      </c>
      <c r="C640" s="55">
        <f t="shared" si="9"/>
        <v>11.049999999999955</v>
      </c>
    </row>
    <row r="641" spans="1:3" hidden="1" x14ac:dyDescent="0.2">
      <c r="A641" s="52">
        <v>42433</v>
      </c>
      <c r="B641" s="53">
        <v>1277.5</v>
      </c>
      <c r="C641" s="55">
        <f t="shared" si="9"/>
        <v>27.25</v>
      </c>
    </row>
    <row r="642" spans="1:3" hidden="1" x14ac:dyDescent="0.2">
      <c r="A642" s="52">
        <v>42436</v>
      </c>
      <c r="B642" s="53">
        <v>1267.9000000000001</v>
      </c>
      <c r="C642" s="55">
        <f t="shared" si="9"/>
        <v>-9.5999999999999091</v>
      </c>
    </row>
    <row r="643" spans="1:3" hidden="1" x14ac:dyDescent="0.2">
      <c r="A643" s="52">
        <v>42437</v>
      </c>
      <c r="B643" s="53">
        <v>1267</v>
      </c>
      <c r="C643" s="55">
        <f t="shared" si="9"/>
        <v>-0.90000000000009095</v>
      </c>
    </row>
    <row r="644" spans="1:3" hidden="1" x14ac:dyDescent="0.2">
      <c r="A644" s="52">
        <v>42438</v>
      </c>
      <c r="B644" s="53">
        <v>1246.4000000000001</v>
      </c>
      <c r="C644" s="55">
        <f t="shared" si="9"/>
        <v>-20.599999999999909</v>
      </c>
    </row>
    <row r="645" spans="1:3" hidden="1" x14ac:dyDescent="0.2">
      <c r="A645" s="52">
        <v>42439</v>
      </c>
      <c r="B645" s="53">
        <v>1266.5</v>
      </c>
      <c r="C645" s="55">
        <f t="shared" si="9"/>
        <v>20.099999999999909</v>
      </c>
    </row>
    <row r="646" spans="1:3" hidden="1" x14ac:dyDescent="0.2">
      <c r="A646" s="52">
        <v>42440</v>
      </c>
      <c r="B646" s="53">
        <v>1264.75</v>
      </c>
      <c r="C646" s="55">
        <f t="shared" si="9"/>
        <v>-1.75</v>
      </c>
    </row>
    <row r="647" spans="1:3" hidden="1" x14ac:dyDescent="0.2">
      <c r="A647" s="52">
        <v>42443</v>
      </c>
      <c r="B647" s="53">
        <v>1242.75</v>
      </c>
      <c r="C647" s="55">
        <f t="shared" si="9"/>
        <v>-22</v>
      </c>
    </row>
    <row r="648" spans="1:3" hidden="1" x14ac:dyDescent="0.2">
      <c r="A648" s="52">
        <v>42444</v>
      </c>
      <c r="B648" s="53">
        <v>1232</v>
      </c>
      <c r="C648" s="55">
        <f t="shared" si="9"/>
        <v>-10.75</v>
      </c>
    </row>
    <row r="649" spans="1:3" hidden="1" x14ac:dyDescent="0.2">
      <c r="A649" s="52">
        <v>42445</v>
      </c>
      <c r="B649" s="53">
        <v>1228.5</v>
      </c>
      <c r="C649" s="55">
        <f t="shared" si="9"/>
        <v>-3.5</v>
      </c>
    </row>
    <row r="650" spans="1:3" hidden="1" x14ac:dyDescent="0.2">
      <c r="A650" s="52">
        <v>42446</v>
      </c>
      <c r="B650" s="53">
        <v>1266.5</v>
      </c>
      <c r="C650" s="55">
        <f t="shared" si="9"/>
        <v>38</v>
      </c>
    </row>
    <row r="651" spans="1:3" hidden="1" x14ac:dyDescent="0.2">
      <c r="A651" s="52">
        <v>42447</v>
      </c>
      <c r="B651" s="53">
        <v>1252.0999999999999</v>
      </c>
      <c r="C651" s="55">
        <f t="shared" si="9"/>
        <v>-14.400000000000091</v>
      </c>
    </row>
    <row r="652" spans="1:3" hidden="1" x14ac:dyDescent="0.2">
      <c r="A652" s="52">
        <v>42450</v>
      </c>
      <c r="B652" s="53">
        <v>1244.9000000000001</v>
      </c>
      <c r="C652" s="55">
        <f t="shared" si="9"/>
        <v>-7.1999999999998181</v>
      </c>
    </row>
    <row r="653" spans="1:3" hidden="1" x14ac:dyDescent="0.2">
      <c r="A653" s="52">
        <v>42451</v>
      </c>
      <c r="B653" s="53">
        <v>1252.5</v>
      </c>
      <c r="C653" s="55">
        <f t="shared" si="9"/>
        <v>7.5999999999999091</v>
      </c>
    </row>
    <row r="654" spans="1:3" hidden="1" x14ac:dyDescent="0.2">
      <c r="A654" s="52">
        <v>42452</v>
      </c>
      <c r="B654" s="53">
        <v>1217.5999999999999</v>
      </c>
      <c r="C654" s="55">
        <f t="shared" ref="C654:C717" si="10">B654-B653</f>
        <v>-34.900000000000091</v>
      </c>
    </row>
    <row r="655" spans="1:3" hidden="1" x14ac:dyDescent="0.2">
      <c r="A655" s="52">
        <v>42453</v>
      </c>
      <c r="B655" s="53">
        <v>1221</v>
      </c>
      <c r="C655" s="55">
        <f t="shared" si="10"/>
        <v>3.4000000000000909</v>
      </c>
    </row>
    <row r="656" spans="1:3" hidden="1" x14ac:dyDescent="0.2">
      <c r="A656" s="52">
        <v>42454</v>
      </c>
      <c r="B656" s="54" t="e">
        <f>NA()</f>
        <v>#N/A</v>
      </c>
      <c r="C656" s="55" t="e">
        <f t="shared" si="10"/>
        <v>#N/A</v>
      </c>
    </row>
    <row r="657" spans="1:3" hidden="1" x14ac:dyDescent="0.2">
      <c r="A657" s="52">
        <v>42457</v>
      </c>
      <c r="B657" s="54" t="e">
        <f>NA()</f>
        <v>#N/A</v>
      </c>
      <c r="C657" s="55" t="e">
        <f t="shared" si="10"/>
        <v>#N/A</v>
      </c>
    </row>
    <row r="658" spans="1:3" hidden="1" x14ac:dyDescent="0.2">
      <c r="A658" s="52">
        <v>42458</v>
      </c>
      <c r="B658" s="53">
        <v>1226</v>
      </c>
      <c r="C658" s="55" t="e">
        <f t="shared" si="10"/>
        <v>#N/A</v>
      </c>
    </row>
    <row r="659" spans="1:3" hidden="1" x14ac:dyDescent="0.2">
      <c r="A659" s="52">
        <v>42459</v>
      </c>
      <c r="B659" s="53">
        <v>1236.25</v>
      </c>
      <c r="C659" s="55">
        <f t="shared" si="10"/>
        <v>10.25</v>
      </c>
    </row>
    <row r="660" spans="1:3" hidden="1" x14ac:dyDescent="0.2">
      <c r="A660" s="52">
        <v>42460</v>
      </c>
      <c r="B660" s="53">
        <v>1237</v>
      </c>
      <c r="C660" s="55">
        <f t="shared" si="10"/>
        <v>0.75</v>
      </c>
    </row>
    <row r="661" spans="1:3" hidden="1" x14ac:dyDescent="0.2">
      <c r="A661" s="52">
        <v>42461</v>
      </c>
      <c r="B661" s="53">
        <v>1213.5999999999999</v>
      </c>
      <c r="C661" s="55">
        <f t="shared" si="10"/>
        <v>-23.400000000000091</v>
      </c>
    </row>
    <row r="662" spans="1:3" hidden="1" x14ac:dyDescent="0.2">
      <c r="A662" s="52">
        <v>42464</v>
      </c>
      <c r="B662" s="53">
        <v>1219.75</v>
      </c>
      <c r="C662" s="55">
        <f t="shared" si="10"/>
        <v>6.1500000000000909</v>
      </c>
    </row>
    <row r="663" spans="1:3" hidden="1" x14ac:dyDescent="0.2">
      <c r="A663" s="52">
        <v>42465</v>
      </c>
      <c r="B663" s="53">
        <v>1231.25</v>
      </c>
      <c r="C663" s="55">
        <f t="shared" si="10"/>
        <v>11.5</v>
      </c>
    </row>
    <row r="664" spans="1:3" hidden="1" x14ac:dyDescent="0.2">
      <c r="A664" s="52">
        <v>42466</v>
      </c>
      <c r="B664" s="53">
        <v>1221.4000000000001</v>
      </c>
      <c r="C664" s="55">
        <f t="shared" si="10"/>
        <v>-9.8499999999999091</v>
      </c>
    </row>
    <row r="665" spans="1:3" hidden="1" x14ac:dyDescent="0.2">
      <c r="A665" s="52">
        <v>42467</v>
      </c>
      <c r="B665" s="53">
        <v>1242.0999999999999</v>
      </c>
      <c r="C665" s="55">
        <f t="shared" si="10"/>
        <v>20.699999999999818</v>
      </c>
    </row>
    <row r="666" spans="1:3" hidden="1" x14ac:dyDescent="0.2">
      <c r="A666" s="52">
        <v>42468</v>
      </c>
      <c r="B666" s="53">
        <v>1239.5</v>
      </c>
      <c r="C666" s="55">
        <f t="shared" si="10"/>
        <v>-2.5999999999999091</v>
      </c>
    </row>
    <row r="667" spans="1:3" hidden="1" x14ac:dyDescent="0.2">
      <c r="A667" s="52">
        <v>42471</v>
      </c>
      <c r="B667" s="53">
        <v>1254.75</v>
      </c>
      <c r="C667" s="55">
        <f t="shared" si="10"/>
        <v>15.25</v>
      </c>
    </row>
    <row r="668" spans="1:3" hidden="1" x14ac:dyDescent="0.2">
      <c r="A668" s="52">
        <v>42472</v>
      </c>
      <c r="B668" s="53">
        <v>1254.5999999999999</v>
      </c>
      <c r="C668" s="55">
        <f t="shared" si="10"/>
        <v>-0.15000000000009095</v>
      </c>
    </row>
    <row r="669" spans="1:3" hidden="1" x14ac:dyDescent="0.2">
      <c r="A669" s="52">
        <v>42473</v>
      </c>
      <c r="B669" s="53">
        <v>1245.75</v>
      </c>
      <c r="C669" s="55">
        <f t="shared" si="10"/>
        <v>-8.8499999999999091</v>
      </c>
    </row>
    <row r="670" spans="1:3" hidden="1" x14ac:dyDescent="0.2">
      <c r="A670" s="52">
        <v>42474</v>
      </c>
      <c r="B670" s="53">
        <v>1233.8499999999999</v>
      </c>
      <c r="C670" s="55">
        <f t="shared" si="10"/>
        <v>-11.900000000000091</v>
      </c>
    </row>
    <row r="671" spans="1:3" hidden="1" x14ac:dyDescent="0.2">
      <c r="A671" s="52">
        <v>42475</v>
      </c>
      <c r="B671" s="53">
        <v>1227.0999999999999</v>
      </c>
      <c r="C671" s="55">
        <f t="shared" si="10"/>
        <v>-6.75</v>
      </c>
    </row>
    <row r="672" spans="1:3" hidden="1" x14ac:dyDescent="0.2">
      <c r="A672" s="52">
        <v>42478</v>
      </c>
      <c r="B672" s="53">
        <v>1234.3</v>
      </c>
      <c r="C672" s="55">
        <f t="shared" si="10"/>
        <v>7.2000000000000455</v>
      </c>
    </row>
    <row r="673" spans="1:3" hidden="1" x14ac:dyDescent="0.2">
      <c r="A673" s="52">
        <v>42479</v>
      </c>
      <c r="B673" s="53">
        <v>1255.4000000000001</v>
      </c>
      <c r="C673" s="55">
        <f t="shared" si="10"/>
        <v>21.100000000000136</v>
      </c>
    </row>
    <row r="674" spans="1:3" hidden="1" x14ac:dyDescent="0.2">
      <c r="A674" s="52">
        <v>42480</v>
      </c>
      <c r="B674" s="53">
        <v>1252</v>
      </c>
      <c r="C674" s="55">
        <f t="shared" si="10"/>
        <v>-3.4000000000000909</v>
      </c>
    </row>
    <row r="675" spans="1:3" hidden="1" x14ac:dyDescent="0.2">
      <c r="A675" s="52">
        <v>42481</v>
      </c>
      <c r="B675" s="53">
        <v>1249.25</v>
      </c>
      <c r="C675" s="55">
        <f t="shared" si="10"/>
        <v>-2.75</v>
      </c>
    </row>
    <row r="676" spans="1:3" hidden="1" x14ac:dyDescent="0.2">
      <c r="A676" s="52">
        <v>42482</v>
      </c>
      <c r="B676" s="53">
        <v>1243.25</v>
      </c>
      <c r="C676" s="55">
        <f t="shared" si="10"/>
        <v>-6</v>
      </c>
    </row>
    <row r="677" spans="1:3" hidden="1" x14ac:dyDescent="0.2">
      <c r="A677" s="52">
        <v>42485</v>
      </c>
      <c r="B677" s="53">
        <v>1238.9000000000001</v>
      </c>
      <c r="C677" s="55">
        <f t="shared" si="10"/>
        <v>-4.3499999999999091</v>
      </c>
    </row>
    <row r="678" spans="1:3" hidden="1" x14ac:dyDescent="0.2">
      <c r="A678" s="52">
        <v>42486</v>
      </c>
      <c r="B678" s="53">
        <v>1241.7</v>
      </c>
      <c r="C678" s="55">
        <f t="shared" si="10"/>
        <v>2.7999999999999545</v>
      </c>
    </row>
    <row r="679" spans="1:3" hidden="1" x14ac:dyDescent="0.2">
      <c r="A679" s="52">
        <v>42487</v>
      </c>
      <c r="B679" s="53">
        <v>1247.4000000000001</v>
      </c>
      <c r="C679" s="55">
        <f t="shared" si="10"/>
        <v>5.7000000000000455</v>
      </c>
    </row>
    <row r="680" spans="1:3" hidden="1" x14ac:dyDescent="0.2">
      <c r="A680" s="52">
        <v>42488</v>
      </c>
      <c r="B680" s="53">
        <v>1256</v>
      </c>
      <c r="C680" s="55">
        <f t="shared" si="10"/>
        <v>8.5999999999999091</v>
      </c>
    </row>
    <row r="681" spans="1:3" hidden="1" x14ac:dyDescent="0.2">
      <c r="A681" s="52">
        <v>42489</v>
      </c>
      <c r="B681" s="53">
        <v>1285.6500000000001</v>
      </c>
      <c r="C681" s="55">
        <f t="shared" si="10"/>
        <v>29.650000000000091</v>
      </c>
    </row>
    <row r="682" spans="1:3" hidden="1" x14ac:dyDescent="0.2">
      <c r="A682" s="52">
        <v>42492</v>
      </c>
      <c r="B682" s="54" t="e">
        <f>NA()</f>
        <v>#N/A</v>
      </c>
      <c r="C682" s="55" t="e">
        <f t="shared" si="10"/>
        <v>#N/A</v>
      </c>
    </row>
    <row r="683" spans="1:3" hidden="1" x14ac:dyDescent="0.2">
      <c r="A683" s="52">
        <v>42493</v>
      </c>
      <c r="B683" s="53">
        <v>1294</v>
      </c>
      <c r="C683" s="55" t="e">
        <f t="shared" si="10"/>
        <v>#N/A</v>
      </c>
    </row>
    <row r="684" spans="1:3" hidden="1" x14ac:dyDescent="0.2">
      <c r="A684" s="52">
        <v>42494</v>
      </c>
      <c r="B684" s="53">
        <v>1283</v>
      </c>
      <c r="C684" s="55">
        <f t="shared" si="10"/>
        <v>-11</v>
      </c>
    </row>
    <row r="685" spans="1:3" hidden="1" x14ac:dyDescent="0.2">
      <c r="A685" s="52">
        <v>42495</v>
      </c>
      <c r="B685" s="53">
        <v>1280.25</v>
      </c>
      <c r="C685" s="55">
        <f t="shared" si="10"/>
        <v>-2.75</v>
      </c>
    </row>
    <row r="686" spans="1:3" hidden="1" x14ac:dyDescent="0.2">
      <c r="A686" s="52">
        <v>42496</v>
      </c>
      <c r="B686" s="53">
        <v>1289</v>
      </c>
      <c r="C686" s="55">
        <f t="shared" si="10"/>
        <v>8.75</v>
      </c>
    </row>
    <row r="687" spans="1:3" hidden="1" x14ac:dyDescent="0.2">
      <c r="A687" s="52">
        <v>42499</v>
      </c>
      <c r="B687" s="53">
        <v>1265.25</v>
      </c>
      <c r="C687" s="55">
        <f t="shared" si="10"/>
        <v>-23.75</v>
      </c>
    </row>
    <row r="688" spans="1:3" hidden="1" x14ac:dyDescent="0.2">
      <c r="A688" s="52">
        <v>42500</v>
      </c>
      <c r="B688" s="53">
        <v>1262.8</v>
      </c>
      <c r="C688" s="55">
        <f t="shared" si="10"/>
        <v>-2.4500000000000455</v>
      </c>
    </row>
    <row r="689" spans="1:3" hidden="1" x14ac:dyDescent="0.2">
      <c r="A689" s="52">
        <v>42501</v>
      </c>
      <c r="B689" s="53">
        <v>1276.8499999999999</v>
      </c>
      <c r="C689" s="55">
        <f t="shared" si="10"/>
        <v>14.049999999999955</v>
      </c>
    </row>
    <row r="690" spans="1:3" hidden="1" x14ac:dyDescent="0.2">
      <c r="A690" s="52">
        <v>42502</v>
      </c>
      <c r="B690" s="53">
        <v>1279.25</v>
      </c>
      <c r="C690" s="55">
        <f t="shared" si="10"/>
        <v>2.4000000000000909</v>
      </c>
    </row>
    <row r="691" spans="1:3" hidden="1" x14ac:dyDescent="0.2">
      <c r="A691" s="52">
        <v>42503</v>
      </c>
      <c r="B691" s="53">
        <v>1265.9000000000001</v>
      </c>
      <c r="C691" s="55">
        <f t="shared" si="10"/>
        <v>-13.349999999999909</v>
      </c>
    </row>
    <row r="692" spans="1:3" hidden="1" x14ac:dyDescent="0.2">
      <c r="A692" s="52">
        <v>42506</v>
      </c>
      <c r="B692" s="53">
        <v>1285.75</v>
      </c>
      <c r="C692" s="55">
        <f t="shared" si="10"/>
        <v>19.849999999999909</v>
      </c>
    </row>
    <row r="693" spans="1:3" hidden="1" x14ac:dyDescent="0.2">
      <c r="A693" s="52">
        <v>42507</v>
      </c>
      <c r="B693" s="53">
        <v>1277</v>
      </c>
      <c r="C693" s="55">
        <f t="shared" si="10"/>
        <v>-8.75</v>
      </c>
    </row>
    <row r="694" spans="1:3" hidden="1" x14ac:dyDescent="0.2">
      <c r="A694" s="52">
        <v>42508</v>
      </c>
      <c r="B694" s="53">
        <v>1272.9000000000001</v>
      </c>
      <c r="C694" s="55">
        <f t="shared" si="10"/>
        <v>-4.0999999999999091</v>
      </c>
    </row>
    <row r="695" spans="1:3" hidden="1" x14ac:dyDescent="0.2">
      <c r="A695" s="52">
        <v>42509</v>
      </c>
      <c r="B695" s="53">
        <v>1246.25</v>
      </c>
      <c r="C695" s="55">
        <f t="shared" si="10"/>
        <v>-26.650000000000091</v>
      </c>
    </row>
    <row r="696" spans="1:3" hidden="1" x14ac:dyDescent="0.2">
      <c r="A696" s="52">
        <v>42510</v>
      </c>
      <c r="B696" s="53">
        <v>1254.2</v>
      </c>
      <c r="C696" s="55">
        <f t="shared" si="10"/>
        <v>7.9500000000000455</v>
      </c>
    </row>
    <row r="697" spans="1:3" hidden="1" x14ac:dyDescent="0.2">
      <c r="A697" s="52">
        <v>42513</v>
      </c>
      <c r="B697" s="53">
        <v>1245.9000000000001</v>
      </c>
      <c r="C697" s="55">
        <f t="shared" si="10"/>
        <v>-8.2999999999999545</v>
      </c>
    </row>
    <row r="698" spans="1:3" hidden="1" x14ac:dyDescent="0.2">
      <c r="A698" s="52">
        <v>42514</v>
      </c>
      <c r="B698" s="53">
        <v>1236.8499999999999</v>
      </c>
      <c r="C698" s="55">
        <f t="shared" si="10"/>
        <v>-9.0500000000001819</v>
      </c>
    </row>
    <row r="699" spans="1:3" hidden="1" x14ac:dyDescent="0.2">
      <c r="A699" s="52">
        <v>42515</v>
      </c>
      <c r="B699" s="53">
        <v>1220.5999999999999</v>
      </c>
      <c r="C699" s="55">
        <f t="shared" si="10"/>
        <v>-16.25</v>
      </c>
    </row>
    <row r="700" spans="1:3" hidden="1" x14ac:dyDescent="0.2">
      <c r="A700" s="52">
        <v>42516</v>
      </c>
      <c r="B700" s="53">
        <v>1223.8499999999999</v>
      </c>
      <c r="C700" s="55">
        <f t="shared" si="10"/>
        <v>3.25</v>
      </c>
    </row>
    <row r="701" spans="1:3" hidden="1" x14ac:dyDescent="0.2">
      <c r="A701" s="52">
        <v>42517</v>
      </c>
      <c r="B701" s="53">
        <v>1216.25</v>
      </c>
      <c r="C701" s="55">
        <f t="shared" si="10"/>
        <v>-7.5999999999999091</v>
      </c>
    </row>
    <row r="702" spans="1:3" hidden="1" x14ac:dyDescent="0.2">
      <c r="A702" s="52">
        <v>42520</v>
      </c>
      <c r="B702" s="54" t="e">
        <f>NA()</f>
        <v>#N/A</v>
      </c>
      <c r="C702" s="55" t="e">
        <f t="shared" si="10"/>
        <v>#N/A</v>
      </c>
    </row>
    <row r="703" spans="1:3" hidden="1" x14ac:dyDescent="0.2">
      <c r="A703" s="52">
        <v>42521</v>
      </c>
      <c r="B703" s="53">
        <v>1212.0999999999999</v>
      </c>
      <c r="C703" s="55" t="e">
        <f t="shared" si="10"/>
        <v>#N/A</v>
      </c>
    </row>
    <row r="704" spans="1:3" hidden="1" x14ac:dyDescent="0.2">
      <c r="A704" s="52">
        <v>42522</v>
      </c>
      <c r="B704" s="53">
        <v>1214.5</v>
      </c>
      <c r="C704" s="55">
        <f t="shared" si="10"/>
        <v>2.4000000000000909</v>
      </c>
    </row>
    <row r="705" spans="1:3" hidden="1" x14ac:dyDescent="0.2">
      <c r="A705" s="52">
        <v>42523</v>
      </c>
      <c r="B705" s="53">
        <v>1212.4000000000001</v>
      </c>
      <c r="C705" s="55">
        <f t="shared" si="10"/>
        <v>-2.0999999999999091</v>
      </c>
    </row>
    <row r="706" spans="1:3" hidden="1" x14ac:dyDescent="0.2">
      <c r="A706" s="52">
        <v>42524</v>
      </c>
      <c r="B706" s="53">
        <v>1240.5</v>
      </c>
      <c r="C706" s="55">
        <f t="shared" si="10"/>
        <v>28.099999999999909</v>
      </c>
    </row>
    <row r="707" spans="1:3" hidden="1" x14ac:dyDescent="0.2">
      <c r="A707" s="52">
        <v>42527</v>
      </c>
      <c r="B707" s="53">
        <v>1244</v>
      </c>
      <c r="C707" s="55">
        <f t="shared" si="10"/>
        <v>3.5</v>
      </c>
    </row>
    <row r="708" spans="1:3" hidden="1" x14ac:dyDescent="0.2">
      <c r="A708" s="52">
        <v>42528</v>
      </c>
      <c r="B708" s="53">
        <v>1241</v>
      </c>
      <c r="C708" s="55">
        <f t="shared" si="10"/>
        <v>-3</v>
      </c>
    </row>
    <row r="709" spans="1:3" hidden="1" x14ac:dyDescent="0.2">
      <c r="A709" s="52">
        <v>42529</v>
      </c>
      <c r="B709" s="53">
        <v>1263</v>
      </c>
      <c r="C709" s="55">
        <f t="shared" si="10"/>
        <v>22</v>
      </c>
    </row>
    <row r="710" spans="1:3" hidden="1" x14ac:dyDescent="0.2">
      <c r="A710" s="52">
        <v>42530</v>
      </c>
      <c r="B710" s="53">
        <v>1263.9000000000001</v>
      </c>
      <c r="C710" s="55">
        <f t="shared" si="10"/>
        <v>0.90000000000009095</v>
      </c>
    </row>
    <row r="711" spans="1:3" hidden="1" x14ac:dyDescent="0.2">
      <c r="A711" s="52">
        <v>42531</v>
      </c>
      <c r="B711" s="53">
        <v>1275.5</v>
      </c>
      <c r="C711" s="55">
        <f t="shared" si="10"/>
        <v>11.599999999999909</v>
      </c>
    </row>
    <row r="712" spans="1:3" hidden="1" x14ac:dyDescent="0.2">
      <c r="A712" s="52">
        <v>42534</v>
      </c>
      <c r="B712" s="53">
        <v>1280.8</v>
      </c>
      <c r="C712" s="55">
        <f t="shared" si="10"/>
        <v>5.2999999999999545</v>
      </c>
    </row>
    <row r="713" spans="1:3" hidden="1" x14ac:dyDescent="0.2">
      <c r="A713" s="52">
        <v>42535</v>
      </c>
      <c r="B713" s="53">
        <v>1287.1500000000001</v>
      </c>
      <c r="C713" s="55">
        <f t="shared" si="10"/>
        <v>6.3500000000001364</v>
      </c>
    </row>
    <row r="714" spans="1:3" hidden="1" x14ac:dyDescent="0.2">
      <c r="A714" s="52">
        <v>42536</v>
      </c>
      <c r="B714" s="53">
        <v>1283.3</v>
      </c>
      <c r="C714" s="55">
        <f t="shared" si="10"/>
        <v>-3.8500000000001364</v>
      </c>
    </row>
    <row r="715" spans="1:3" hidden="1" x14ac:dyDescent="0.2">
      <c r="A715" s="52">
        <v>42537</v>
      </c>
      <c r="B715" s="53">
        <v>1310.75</v>
      </c>
      <c r="C715" s="55">
        <f t="shared" si="10"/>
        <v>27.450000000000045</v>
      </c>
    </row>
    <row r="716" spans="1:3" hidden="1" x14ac:dyDescent="0.2">
      <c r="A716" s="52">
        <v>42538</v>
      </c>
      <c r="B716" s="53">
        <v>1290.7</v>
      </c>
      <c r="C716" s="55">
        <f t="shared" si="10"/>
        <v>-20.049999999999955</v>
      </c>
    </row>
    <row r="717" spans="1:3" hidden="1" x14ac:dyDescent="0.2">
      <c r="A717" s="52">
        <v>42541</v>
      </c>
      <c r="B717" s="53">
        <v>1281.8</v>
      </c>
      <c r="C717" s="55">
        <f t="shared" si="10"/>
        <v>-8.9000000000000909</v>
      </c>
    </row>
    <row r="718" spans="1:3" hidden="1" x14ac:dyDescent="0.2">
      <c r="A718" s="52">
        <v>42542</v>
      </c>
      <c r="B718" s="53">
        <v>1272.5999999999999</v>
      </c>
      <c r="C718" s="55">
        <f t="shared" ref="C718:C781" si="11">B718-B717</f>
        <v>-9.2000000000000455</v>
      </c>
    </row>
    <row r="719" spans="1:3" hidden="1" x14ac:dyDescent="0.2">
      <c r="A719" s="52">
        <v>42543</v>
      </c>
      <c r="B719" s="53">
        <v>1264.8499999999999</v>
      </c>
      <c r="C719" s="55">
        <f t="shared" si="11"/>
        <v>-7.75</v>
      </c>
    </row>
    <row r="720" spans="1:3" hidden="1" x14ac:dyDescent="0.2">
      <c r="A720" s="52">
        <v>42544</v>
      </c>
      <c r="B720" s="53">
        <v>1262.1500000000001</v>
      </c>
      <c r="C720" s="55">
        <f t="shared" si="11"/>
        <v>-2.6999999999998181</v>
      </c>
    </row>
    <row r="721" spans="1:3" hidden="1" x14ac:dyDescent="0.2">
      <c r="A721" s="52">
        <v>42545</v>
      </c>
      <c r="B721" s="53">
        <v>1315.5</v>
      </c>
      <c r="C721" s="55">
        <f t="shared" si="11"/>
        <v>53.349999999999909</v>
      </c>
    </row>
    <row r="722" spans="1:3" hidden="1" x14ac:dyDescent="0.2">
      <c r="A722" s="52">
        <v>42548</v>
      </c>
      <c r="B722" s="53">
        <v>1324.55</v>
      </c>
      <c r="C722" s="55">
        <f t="shared" si="11"/>
        <v>9.0499999999999545</v>
      </c>
    </row>
    <row r="723" spans="1:3" hidden="1" x14ac:dyDescent="0.2">
      <c r="A723" s="52">
        <v>42549</v>
      </c>
      <c r="B723" s="53">
        <v>1309.7</v>
      </c>
      <c r="C723" s="55">
        <f t="shared" si="11"/>
        <v>-14.849999999999909</v>
      </c>
    </row>
    <row r="724" spans="1:3" hidden="1" x14ac:dyDescent="0.2">
      <c r="A724" s="52">
        <v>42550</v>
      </c>
      <c r="B724" s="53">
        <v>1321.5</v>
      </c>
      <c r="C724" s="55">
        <f t="shared" si="11"/>
        <v>11.799999999999955</v>
      </c>
    </row>
    <row r="725" spans="1:3" hidden="1" x14ac:dyDescent="0.2">
      <c r="A725" s="52">
        <v>42551</v>
      </c>
      <c r="B725" s="53">
        <v>1320.75</v>
      </c>
      <c r="C725" s="55">
        <f t="shared" si="11"/>
        <v>-0.75</v>
      </c>
    </row>
    <row r="726" spans="1:3" hidden="1" x14ac:dyDescent="0.2">
      <c r="A726" s="52">
        <v>42552</v>
      </c>
      <c r="B726" s="53">
        <v>1340</v>
      </c>
      <c r="C726" s="55">
        <f t="shared" si="11"/>
        <v>19.25</v>
      </c>
    </row>
    <row r="727" spans="1:3" hidden="1" x14ac:dyDescent="0.2">
      <c r="A727" s="52">
        <v>42555</v>
      </c>
      <c r="B727" s="53">
        <v>1350.75</v>
      </c>
      <c r="C727" s="55">
        <f t="shared" si="11"/>
        <v>10.75</v>
      </c>
    </row>
    <row r="728" spans="1:3" hidden="1" x14ac:dyDescent="0.2">
      <c r="A728" s="52">
        <v>42556</v>
      </c>
      <c r="B728" s="53">
        <v>1350.75</v>
      </c>
      <c r="C728" s="55">
        <f t="shared" si="11"/>
        <v>0</v>
      </c>
    </row>
    <row r="729" spans="1:3" hidden="1" x14ac:dyDescent="0.2">
      <c r="A729" s="52">
        <v>42557</v>
      </c>
      <c r="B729" s="53">
        <v>1366.25</v>
      </c>
      <c r="C729" s="55">
        <f t="shared" si="11"/>
        <v>15.5</v>
      </c>
    </row>
    <row r="730" spans="1:3" hidden="1" x14ac:dyDescent="0.2">
      <c r="A730" s="52">
        <v>42558</v>
      </c>
      <c r="B730" s="53">
        <v>1356.7</v>
      </c>
      <c r="C730" s="55">
        <f t="shared" si="11"/>
        <v>-9.5499999999999545</v>
      </c>
    </row>
    <row r="731" spans="1:3" hidden="1" x14ac:dyDescent="0.2">
      <c r="A731" s="52">
        <v>42559</v>
      </c>
      <c r="B731" s="53">
        <v>1354.25</v>
      </c>
      <c r="C731" s="55">
        <f t="shared" si="11"/>
        <v>-2.4500000000000455</v>
      </c>
    </row>
    <row r="732" spans="1:3" hidden="1" x14ac:dyDescent="0.2">
      <c r="A732" s="52">
        <v>42562</v>
      </c>
      <c r="B732" s="53">
        <v>1357.1</v>
      </c>
      <c r="C732" s="55">
        <f t="shared" si="11"/>
        <v>2.8499999999999091</v>
      </c>
    </row>
    <row r="733" spans="1:3" hidden="1" x14ac:dyDescent="0.2">
      <c r="A733" s="52">
        <v>42563</v>
      </c>
      <c r="B733" s="53">
        <v>1342.4</v>
      </c>
      <c r="C733" s="55">
        <f t="shared" si="11"/>
        <v>-14.699999999999818</v>
      </c>
    </row>
    <row r="734" spans="1:3" hidden="1" x14ac:dyDescent="0.2">
      <c r="A734" s="52">
        <v>42564</v>
      </c>
      <c r="B734" s="53">
        <v>1342.75</v>
      </c>
      <c r="C734" s="55">
        <f t="shared" si="11"/>
        <v>0.34999999999990905</v>
      </c>
    </row>
    <row r="735" spans="1:3" hidden="1" x14ac:dyDescent="0.2">
      <c r="A735" s="52">
        <v>42565</v>
      </c>
      <c r="B735" s="53">
        <v>1323.6</v>
      </c>
      <c r="C735" s="55">
        <f t="shared" si="11"/>
        <v>-19.150000000000091</v>
      </c>
    </row>
    <row r="736" spans="1:3" hidden="1" x14ac:dyDescent="0.2">
      <c r="A736" s="52">
        <v>42566</v>
      </c>
      <c r="B736" s="53">
        <v>1327</v>
      </c>
      <c r="C736" s="55">
        <f t="shared" si="11"/>
        <v>3.4000000000000909</v>
      </c>
    </row>
    <row r="737" spans="1:3" hidden="1" x14ac:dyDescent="0.2">
      <c r="A737" s="52">
        <v>42569</v>
      </c>
      <c r="B737" s="53">
        <v>1334.7</v>
      </c>
      <c r="C737" s="55">
        <f t="shared" si="11"/>
        <v>7.7000000000000455</v>
      </c>
    </row>
    <row r="738" spans="1:3" hidden="1" x14ac:dyDescent="0.2">
      <c r="A738" s="52">
        <v>42570</v>
      </c>
      <c r="B738" s="53">
        <v>1330.9</v>
      </c>
      <c r="C738" s="55">
        <f t="shared" si="11"/>
        <v>-3.7999999999999545</v>
      </c>
    </row>
    <row r="739" spans="1:3" hidden="1" x14ac:dyDescent="0.2">
      <c r="A739" s="52">
        <v>42571</v>
      </c>
      <c r="B739" s="53">
        <v>1315.9</v>
      </c>
      <c r="C739" s="55">
        <f t="shared" si="11"/>
        <v>-15</v>
      </c>
    </row>
    <row r="740" spans="1:3" hidden="1" x14ac:dyDescent="0.2">
      <c r="A740" s="52">
        <v>42572</v>
      </c>
      <c r="B740" s="53">
        <v>1321.15</v>
      </c>
      <c r="C740" s="55">
        <f t="shared" si="11"/>
        <v>5.25</v>
      </c>
    </row>
    <row r="741" spans="1:3" hidden="1" x14ac:dyDescent="0.2">
      <c r="A741" s="52">
        <v>42573</v>
      </c>
      <c r="B741" s="53">
        <v>1320.75</v>
      </c>
      <c r="C741" s="55">
        <f t="shared" si="11"/>
        <v>-0.40000000000009095</v>
      </c>
    </row>
    <row r="742" spans="1:3" hidden="1" x14ac:dyDescent="0.2">
      <c r="A742" s="52">
        <v>42576</v>
      </c>
      <c r="B742" s="53">
        <v>1313.15</v>
      </c>
      <c r="C742" s="55">
        <f t="shared" si="11"/>
        <v>-7.5999999999999091</v>
      </c>
    </row>
    <row r="743" spans="1:3" hidden="1" x14ac:dyDescent="0.2">
      <c r="A743" s="52">
        <v>42577</v>
      </c>
      <c r="B743" s="53">
        <v>1323</v>
      </c>
      <c r="C743" s="55">
        <f t="shared" si="11"/>
        <v>9.8499999999999091</v>
      </c>
    </row>
    <row r="744" spans="1:3" hidden="1" x14ac:dyDescent="0.2">
      <c r="A744" s="52">
        <v>42578</v>
      </c>
      <c r="B744" s="53">
        <v>1329</v>
      </c>
      <c r="C744" s="55">
        <f t="shared" si="11"/>
        <v>6</v>
      </c>
    </row>
    <row r="745" spans="1:3" hidden="1" x14ac:dyDescent="0.2">
      <c r="A745" s="52">
        <v>42579</v>
      </c>
      <c r="B745" s="53">
        <v>1341.75</v>
      </c>
      <c r="C745" s="55">
        <f t="shared" si="11"/>
        <v>12.75</v>
      </c>
    </row>
    <row r="746" spans="1:3" hidden="1" x14ac:dyDescent="0.2">
      <c r="A746" s="52">
        <v>42580</v>
      </c>
      <c r="B746" s="53">
        <v>1342</v>
      </c>
      <c r="C746" s="55">
        <f t="shared" si="11"/>
        <v>0.25</v>
      </c>
    </row>
    <row r="747" spans="1:3" hidden="1" x14ac:dyDescent="0.2">
      <c r="A747" s="52">
        <v>42583</v>
      </c>
      <c r="B747" s="53">
        <v>1349.65</v>
      </c>
      <c r="C747" s="55">
        <f t="shared" si="11"/>
        <v>7.6500000000000909</v>
      </c>
    </row>
    <row r="748" spans="1:3" hidden="1" x14ac:dyDescent="0.2">
      <c r="A748" s="52">
        <v>42584</v>
      </c>
      <c r="B748" s="53">
        <v>1363.75</v>
      </c>
      <c r="C748" s="55">
        <f t="shared" si="11"/>
        <v>14.099999999999909</v>
      </c>
    </row>
    <row r="749" spans="1:3" hidden="1" x14ac:dyDescent="0.2">
      <c r="A749" s="52">
        <v>42585</v>
      </c>
      <c r="B749" s="53">
        <v>1358.9</v>
      </c>
      <c r="C749" s="55">
        <f t="shared" si="11"/>
        <v>-4.8499999999999091</v>
      </c>
    </row>
    <row r="750" spans="1:3" hidden="1" x14ac:dyDescent="0.2">
      <c r="A750" s="52">
        <v>42586</v>
      </c>
      <c r="B750" s="53">
        <v>1362.75</v>
      </c>
      <c r="C750" s="55">
        <f t="shared" si="11"/>
        <v>3.8499999999999091</v>
      </c>
    </row>
    <row r="751" spans="1:3" hidden="1" x14ac:dyDescent="0.2">
      <c r="A751" s="52">
        <v>42587</v>
      </c>
      <c r="B751" s="53">
        <v>1340.4</v>
      </c>
      <c r="C751" s="55">
        <f t="shared" si="11"/>
        <v>-22.349999999999909</v>
      </c>
    </row>
    <row r="752" spans="1:3" hidden="1" x14ac:dyDescent="0.2">
      <c r="A752" s="52">
        <v>42590</v>
      </c>
      <c r="B752" s="53">
        <v>1336.8</v>
      </c>
      <c r="C752" s="55">
        <f t="shared" si="11"/>
        <v>-3.6000000000001364</v>
      </c>
    </row>
    <row r="753" spans="1:3" hidden="1" x14ac:dyDescent="0.2">
      <c r="A753" s="52">
        <v>42591</v>
      </c>
      <c r="B753" s="53">
        <v>1341</v>
      </c>
      <c r="C753" s="55">
        <f t="shared" si="11"/>
        <v>4.2000000000000455</v>
      </c>
    </row>
    <row r="754" spans="1:3" hidden="1" x14ac:dyDescent="0.2">
      <c r="A754" s="52">
        <v>42592</v>
      </c>
      <c r="B754" s="53">
        <v>1347.7</v>
      </c>
      <c r="C754" s="55">
        <f t="shared" si="11"/>
        <v>6.7000000000000455</v>
      </c>
    </row>
    <row r="755" spans="1:3" hidden="1" x14ac:dyDescent="0.2">
      <c r="A755" s="52">
        <v>42593</v>
      </c>
      <c r="B755" s="53">
        <v>1355</v>
      </c>
      <c r="C755" s="55">
        <f t="shared" si="11"/>
        <v>7.2999999999999545</v>
      </c>
    </row>
    <row r="756" spans="1:3" hidden="1" x14ac:dyDescent="0.2">
      <c r="A756" s="52">
        <v>42594</v>
      </c>
      <c r="B756" s="53">
        <v>1352.2</v>
      </c>
      <c r="C756" s="55">
        <f t="shared" si="11"/>
        <v>-2.7999999999999545</v>
      </c>
    </row>
    <row r="757" spans="1:3" hidden="1" x14ac:dyDescent="0.2">
      <c r="A757" s="52">
        <v>42597</v>
      </c>
      <c r="B757" s="53">
        <v>1339.4</v>
      </c>
      <c r="C757" s="55">
        <f t="shared" si="11"/>
        <v>-12.799999999999955</v>
      </c>
    </row>
    <row r="758" spans="1:3" hidden="1" x14ac:dyDescent="0.2">
      <c r="A758" s="52">
        <v>42598</v>
      </c>
      <c r="B758" s="53">
        <v>1344</v>
      </c>
      <c r="C758" s="55">
        <f t="shared" si="11"/>
        <v>4.5999999999999091</v>
      </c>
    </row>
    <row r="759" spans="1:3" hidden="1" x14ac:dyDescent="0.2">
      <c r="A759" s="52">
        <v>42599</v>
      </c>
      <c r="B759" s="53">
        <v>1343.35</v>
      </c>
      <c r="C759" s="55">
        <f t="shared" si="11"/>
        <v>-0.65000000000009095</v>
      </c>
    </row>
    <row r="760" spans="1:3" hidden="1" x14ac:dyDescent="0.2">
      <c r="A760" s="52">
        <v>42600</v>
      </c>
      <c r="B760" s="53">
        <v>1350.05</v>
      </c>
      <c r="C760" s="55">
        <f t="shared" si="11"/>
        <v>6.7000000000000455</v>
      </c>
    </row>
    <row r="761" spans="1:3" hidden="1" x14ac:dyDescent="0.2">
      <c r="A761" s="52">
        <v>42601</v>
      </c>
      <c r="B761" s="53">
        <v>1346.4</v>
      </c>
      <c r="C761" s="55">
        <f t="shared" si="11"/>
        <v>-3.6499999999998636</v>
      </c>
    </row>
    <row r="762" spans="1:3" hidden="1" x14ac:dyDescent="0.2">
      <c r="A762" s="52">
        <v>42604</v>
      </c>
      <c r="B762" s="53">
        <v>1335.9</v>
      </c>
      <c r="C762" s="55">
        <f t="shared" si="11"/>
        <v>-10.5</v>
      </c>
    </row>
    <row r="763" spans="1:3" hidden="1" x14ac:dyDescent="0.2">
      <c r="A763" s="52">
        <v>42605</v>
      </c>
      <c r="B763" s="53">
        <v>1342</v>
      </c>
      <c r="C763" s="55">
        <f t="shared" si="11"/>
        <v>6.0999999999999091</v>
      </c>
    </row>
    <row r="764" spans="1:3" hidden="1" x14ac:dyDescent="0.2">
      <c r="A764" s="52">
        <v>42606</v>
      </c>
      <c r="B764" s="53">
        <v>1327.25</v>
      </c>
      <c r="C764" s="55">
        <f t="shared" si="11"/>
        <v>-14.75</v>
      </c>
    </row>
    <row r="765" spans="1:3" hidden="1" x14ac:dyDescent="0.2">
      <c r="A765" s="52">
        <v>42607</v>
      </c>
      <c r="B765" s="53">
        <v>1321.3</v>
      </c>
      <c r="C765" s="55">
        <f t="shared" si="11"/>
        <v>-5.9500000000000455</v>
      </c>
    </row>
    <row r="766" spans="1:3" hidden="1" x14ac:dyDescent="0.2">
      <c r="A766" s="52">
        <v>42608</v>
      </c>
      <c r="B766" s="53">
        <v>1318.75</v>
      </c>
      <c r="C766" s="55">
        <f t="shared" si="11"/>
        <v>-2.5499999999999545</v>
      </c>
    </row>
    <row r="767" spans="1:3" hidden="1" x14ac:dyDescent="0.2">
      <c r="A767" s="52">
        <v>42611</v>
      </c>
      <c r="B767" s="54" t="e">
        <f>NA()</f>
        <v>#N/A</v>
      </c>
      <c r="C767" s="55" t="e">
        <f t="shared" si="11"/>
        <v>#N/A</v>
      </c>
    </row>
    <row r="768" spans="1:3" hidden="1" x14ac:dyDescent="0.2">
      <c r="A768" s="52">
        <v>42612</v>
      </c>
      <c r="B768" s="53">
        <v>1318.15</v>
      </c>
      <c r="C768" s="55" t="e">
        <f t="shared" si="11"/>
        <v>#N/A</v>
      </c>
    </row>
    <row r="769" spans="1:3" hidden="1" x14ac:dyDescent="0.2">
      <c r="A769" s="52">
        <v>42613</v>
      </c>
      <c r="B769" s="53">
        <v>1309.25</v>
      </c>
      <c r="C769" s="55">
        <f t="shared" si="11"/>
        <v>-8.9000000000000909</v>
      </c>
    </row>
    <row r="770" spans="1:3" hidden="1" x14ac:dyDescent="0.2">
      <c r="A770" s="52">
        <v>42614</v>
      </c>
      <c r="B770" s="53">
        <v>1309.5</v>
      </c>
      <c r="C770" s="55">
        <f t="shared" si="11"/>
        <v>0.25</v>
      </c>
    </row>
    <row r="771" spans="1:3" hidden="1" x14ac:dyDescent="0.2">
      <c r="A771" s="52">
        <v>42615</v>
      </c>
      <c r="B771" s="53">
        <v>1324.7</v>
      </c>
      <c r="C771" s="55">
        <f t="shared" si="11"/>
        <v>15.200000000000045</v>
      </c>
    </row>
    <row r="772" spans="1:3" hidden="1" x14ac:dyDescent="0.2">
      <c r="A772" s="52">
        <v>42618</v>
      </c>
      <c r="B772" s="53">
        <v>1326.35</v>
      </c>
      <c r="C772" s="55">
        <f t="shared" si="11"/>
        <v>1.6499999999998636</v>
      </c>
    </row>
    <row r="773" spans="1:3" hidden="1" x14ac:dyDescent="0.2">
      <c r="A773" s="52">
        <v>42619</v>
      </c>
      <c r="B773" s="53">
        <v>1337.25</v>
      </c>
      <c r="C773" s="55">
        <f t="shared" si="11"/>
        <v>10.900000000000091</v>
      </c>
    </row>
    <row r="774" spans="1:3" hidden="1" x14ac:dyDescent="0.2">
      <c r="A774" s="52">
        <v>42620</v>
      </c>
      <c r="B774" s="53">
        <v>1348.35</v>
      </c>
      <c r="C774" s="55">
        <f t="shared" si="11"/>
        <v>11.099999999999909</v>
      </c>
    </row>
    <row r="775" spans="1:3" hidden="1" x14ac:dyDescent="0.2">
      <c r="A775" s="52">
        <v>42621</v>
      </c>
      <c r="B775" s="53">
        <v>1343.4</v>
      </c>
      <c r="C775" s="55">
        <f t="shared" si="11"/>
        <v>-4.9499999999998181</v>
      </c>
    </row>
    <row r="776" spans="1:3" hidden="1" x14ac:dyDescent="0.2">
      <c r="A776" s="52">
        <v>42622</v>
      </c>
      <c r="B776" s="53">
        <v>1330.85</v>
      </c>
      <c r="C776" s="55">
        <f t="shared" si="11"/>
        <v>-12.550000000000182</v>
      </c>
    </row>
    <row r="777" spans="1:3" hidden="1" x14ac:dyDescent="0.2">
      <c r="A777" s="52">
        <v>42625</v>
      </c>
      <c r="B777" s="53">
        <v>1324.6</v>
      </c>
      <c r="C777" s="55">
        <f t="shared" si="11"/>
        <v>-6.25</v>
      </c>
    </row>
    <row r="778" spans="1:3" hidden="1" x14ac:dyDescent="0.2">
      <c r="A778" s="52">
        <v>42626</v>
      </c>
      <c r="B778" s="53">
        <v>1323.65</v>
      </c>
      <c r="C778" s="55">
        <f t="shared" si="11"/>
        <v>-0.9499999999998181</v>
      </c>
    </row>
    <row r="779" spans="1:3" hidden="1" x14ac:dyDescent="0.2">
      <c r="A779" s="52">
        <v>42627</v>
      </c>
      <c r="B779" s="53">
        <v>1321.75</v>
      </c>
      <c r="C779" s="55">
        <f t="shared" si="11"/>
        <v>-1.9000000000000909</v>
      </c>
    </row>
    <row r="780" spans="1:3" hidden="1" x14ac:dyDescent="0.2">
      <c r="A780" s="52">
        <v>42628</v>
      </c>
      <c r="B780" s="53">
        <v>1310.8</v>
      </c>
      <c r="C780" s="55">
        <f t="shared" si="11"/>
        <v>-10.950000000000045</v>
      </c>
    </row>
    <row r="781" spans="1:3" hidden="1" x14ac:dyDescent="0.2">
      <c r="A781" s="52">
        <v>42629</v>
      </c>
      <c r="B781" s="53">
        <v>1308.3499999999999</v>
      </c>
      <c r="C781" s="55">
        <f t="shared" si="11"/>
        <v>-2.4500000000000455</v>
      </c>
    </row>
    <row r="782" spans="1:3" hidden="1" x14ac:dyDescent="0.2">
      <c r="A782" s="52">
        <v>42632</v>
      </c>
      <c r="B782" s="53">
        <v>1314.85</v>
      </c>
      <c r="C782" s="55">
        <f t="shared" ref="C782:C845" si="12">B782-B781</f>
        <v>6.5</v>
      </c>
    </row>
    <row r="783" spans="1:3" hidden="1" x14ac:dyDescent="0.2">
      <c r="A783" s="52">
        <v>42633</v>
      </c>
      <c r="B783" s="53">
        <v>1313.8</v>
      </c>
      <c r="C783" s="55">
        <f t="shared" si="12"/>
        <v>-1.0499999999999545</v>
      </c>
    </row>
    <row r="784" spans="1:3" hidden="1" x14ac:dyDescent="0.2">
      <c r="A784" s="52">
        <v>42634</v>
      </c>
      <c r="B784" s="53">
        <v>1326.1</v>
      </c>
      <c r="C784" s="55">
        <f t="shared" si="12"/>
        <v>12.299999999999955</v>
      </c>
    </row>
    <row r="785" spans="1:3" hidden="1" x14ac:dyDescent="0.2">
      <c r="A785" s="52">
        <v>42635</v>
      </c>
      <c r="B785" s="53">
        <v>1339.1</v>
      </c>
      <c r="C785" s="55">
        <f t="shared" si="12"/>
        <v>13</v>
      </c>
    </row>
    <row r="786" spans="1:3" hidden="1" x14ac:dyDescent="0.2">
      <c r="A786" s="52">
        <v>42636</v>
      </c>
      <c r="B786" s="53">
        <v>1338.65</v>
      </c>
      <c r="C786" s="55">
        <f t="shared" si="12"/>
        <v>-0.4499999999998181</v>
      </c>
    </row>
    <row r="787" spans="1:3" hidden="1" x14ac:dyDescent="0.2">
      <c r="A787" s="52">
        <v>42639</v>
      </c>
      <c r="B787" s="53">
        <v>1340.5</v>
      </c>
      <c r="C787" s="55">
        <f t="shared" si="12"/>
        <v>1.8499999999999091</v>
      </c>
    </row>
    <row r="788" spans="1:3" hidden="1" x14ac:dyDescent="0.2">
      <c r="A788" s="52">
        <v>42640</v>
      </c>
      <c r="B788" s="53">
        <v>1327</v>
      </c>
      <c r="C788" s="55">
        <f t="shared" si="12"/>
        <v>-13.5</v>
      </c>
    </row>
    <row r="789" spans="1:3" hidden="1" x14ac:dyDescent="0.2">
      <c r="A789" s="52">
        <v>42641</v>
      </c>
      <c r="B789" s="53">
        <v>1322.5</v>
      </c>
      <c r="C789" s="55">
        <f t="shared" si="12"/>
        <v>-4.5</v>
      </c>
    </row>
    <row r="790" spans="1:3" hidden="1" x14ac:dyDescent="0.2">
      <c r="A790" s="52">
        <v>42642</v>
      </c>
      <c r="B790" s="53">
        <v>1318.1</v>
      </c>
      <c r="C790" s="55">
        <f t="shared" si="12"/>
        <v>-4.4000000000000909</v>
      </c>
    </row>
    <row r="791" spans="1:3" hidden="1" x14ac:dyDescent="0.2">
      <c r="A791" s="52">
        <v>42643</v>
      </c>
      <c r="B791" s="53">
        <v>1322.5</v>
      </c>
      <c r="C791" s="55">
        <f t="shared" si="12"/>
        <v>4.4000000000000909</v>
      </c>
    </row>
    <row r="792" spans="1:3" hidden="1" x14ac:dyDescent="0.2">
      <c r="A792" s="52">
        <v>42646</v>
      </c>
      <c r="B792" s="53">
        <v>1313.3</v>
      </c>
      <c r="C792" s="55">
        <f t="shared" si="12"/>
        <v>-9.2000000000000455</v>
      </c>
    </row>
    <row r="793" spans="1:3" hidden="1" x14ac:dyDescent="0.2">
      <c r="A793" s="52">
        <v>42647</v>
      </c>
      <c r="B793" s="53">
        <v>1283.3</v>
      </c>
      <c r="C793" s="55">
        <f t="shared" si="12"/>
        <v>-30</v>
      </c>
    </row>
    <row r="794" spans="1:3" hidden="1" x14ac:dyDescent="0.2">
      <c r="A794" s="52">
        <v>42648</v>
      </c>
      <c r="B794" s="53">
        <v>1269.4000000000001</v>
      </c>
      <c r="C794" s="55">
        <f t="shared" si="12"/>
        <v>-13.899999999999864</v>
      </c>
    </row>
    <row r="795" spans="1:3" hidden="1" x14ac:dyDescent="0.2">
      <c r="A795" s="52">
        <v>42649</v>
      </c>
      <c r="B795" s="53">
        <v>1254.5</v>
      </c>
      <c r="C795" s="55">
        <f t="shared" si="12"/>
        <v>-14.900000000000091</v>
      </c>
    </row>
    <row r="796" spans="1:3" hidden="1" x14ac:dyDescent="0.2">
      <c r="A796" s="52">
        <v>42650</v>
      </c>
      <c r="B796" s="53">
        <v>1258.75</v>
      </c>
      <c r="C796" s="55">
        <f t="shared" si="12"/>
        <v>4.25</v>
      </c>
    </row>
    <row r="797" spans="1:3" hidden="1" x14ac:dyDescent="0.2">
      <c r="A797" s="52">
        <v>42653</v>
      </c>
      <c r="B797" s="53">
        <v>1259.5</v>
      </c>
      <c r="C797" s="55">
        <f t="shared" si="12"/>
        <v>0.75</v>
      </c>
    </row>
    <row r="798" spans="1:3" hidden="1" x14ac:dyDescent="0.2">
      <c r="A798" s="52">
        <v>42654</v>
      </c>
      <c r="B798" s="53">
        <v>1253.45</v>
      </c>
      <c r="C798" s="55">
        <f t="shared" si="12"/>
        <v>-6.0499999999999545</v>
      </c>
    </row>
    <row r="799" spans="1:3" hidden="1" x14ac:dyDescent="0.2">
      <c r="A799" s="52">
        <v>42655</v>
      </c>
      <c r="B799" s="53">
        <v>1256.5</v>
      </c>
      <c r="C799" s="55">
        <f t="shared" si="12"/>
        <v>3.0499999999999545</v>
      </c>
    </row>
    <row r="800" spans="1:3" hidden="1" x14ac:dyDescent="0.2">
      <c r="A800" s="52">
        <v>42656</v>
      </c>
      <c r="B800" s="53">
        <v>1261.05</v>
      </c>
      <c r="C800" s="55">
        <f t="shared" si="12"/>
        <v>4.5499999999999545</v>
      </c>
    </row>
    <row r="801" spans="1:3" hidden="1" x14ac:dyDescent="0.2">
      <c r="A801" s="52">
        <v>42657</v>
      </c>
      <c r="B801" s="53">
        <v>1251.75</v>
      </c>
      <c r="C801" s="55">
        <f t="shared" si="12"/>
        <v>-9.2999999999999545</v>
      </c>
    </row>
    <row r="802" spans="1:3" hidden="1" x14ac:dyDescent="0.2">
      <c r="A802" s="52">
        <v>42660</v>
      </c>
      <c r="B802" s="53">
        <v>1254.8</v>
      </c>
      <c r="C802" s="55">
        <f t="shared" si="12"/>
        <v>3.0499999999999545</v>
      </c>
    </row>
    <row r="803" spans="1:3" hidden="1" x14ac:dyDescent="0.2">
      <c r="A803" s="52">
        <v>42661</v>
      </c>
      <c r="B803" s="53">
        <v>1258.2</v>
      </c>
      <c r="C803" s="55">
        <f t="shared" si="12"/>
        <v>3.4000000000000909</v>
      </c>
    </row>
    <row r="804" spans="1:3" hidden="1" x14ac:dyDescent="0.2">
      <c r="A804" s="52">
        <v>42662</v>
      </c>
      <c r="B804" s="53">
        <v>1269.05</v>
      </c>
      <c r="C804" s="55">
        <f t="shared" si="12"/>
        <v>10.849999999999909</v>
      </c>
    </row>
    <row r="805" spans="1:3" hidden="1" x14ac:dyDescent="0.2">
      <c r="A805" s="52">
        <v>42663</v>
      </c>
      <c r="B805" s="53">
        <v>1271.6500000000001</v>
      </c>
      <c r="C805" s="55">
        <f t="shared" si="12"/>
        <v>2.6000000000001364</v>
      </c>
    </row>
    <row r="806" spans="1:3" hidden="1" x14ac:dyDescent="0.2">
      <c r="A806" s="52">
        <v>42664</v>
      </c>
      <c r="B806" s="53">
        <v>1266.05</v>
      </c>
      <c r="C806" s="55">
        <f t="shared" si="12"/>
        <v>-5.6000000000001364</v>
      </c>
    </row>
    <row r="807" spans="1:3" hidden="1" x14ac:dyDescent="0.2">
      <c r="A807" s="52">
        <v>42667</v>
      </c>
      <c r="B807" s="53">
        <v>1265.55</v>
      </c>
      <c r="C807" s="55">
        <f t="shared" si="12"/>
        <v>-0.5</v>
      </c>
    </row>
    <row r="808" spans="1:3" hidden="1" x14ac:dyDescent="0.2">
      <c r="A808" s="52">
        <v>42668</v>
      </c>
      <c r="B808" s="53">
        <v>1269.4000000000001</v>
      </c>
      <c r="C808" s="55">
        <f t="shared" si="12"/>
        <v>3.8500000000001364</v>
      </c>
    </row>
    <row r="809" spans="1:3" hidden="1" x14ac:dyDescent="0.2">
      <c r="A809" s="52">
        <v>42669</v>
      </c>
      <c r="B809" s="53">
        <v>1270.5</v>
      </c>
      <c r="C809" s="55">
        <f t="shared" si="12"/>
        <v>1.0999999999999091</v>
      </c>
    </row>
    <row r="810" spans="1:3" hidden="1" x14ac:dyDescent="0.2">
      <c r="A810" s="52">
        <v>42670</v>
      </c>
      <c r="B810" s="53">
        <v>1266.25</v>
      </c>
      <c r="C810" s="55">
        <f t="shared" si="12"/>
        <v>-4.25</v>
      </c>
    </row>
    <row r="811" spans="1:3" hidden="1" x14ac:dyDescent="0.2">
      <c r="A811" s="52">
        <v>42671</v>
      </c>
      <c r="B811" s="53">
        <v>1273</v>
      </c>
      <c r="C811" s="55">
        <f t="shared" si="12"/>
        <v>6.75</v>
      </c>
    </row>
    <row r="812" spans="1:3" hidden="1" x14ac:dyDescent="0.2">
      <c r="A812" s="52">
        <v>42674</v>
      </c>
      <c r="B812" s="53">
        <v>1272</v>
      </c>
      <c r="C812" s="55">
        <f t="shared" si="12"/>
        <v>-1</v>
      </c>
    </row>
    <row r="813" spans="1:3" hidden="1" x14ac:dyDescent="0.2">
      <c r="A813" s="52">
        <v>42675</v>
      </c>
      <c r="B813" s="53">
        <v>1288.45</v>
      </c>
      <c r="C813" s="55">
        <f t="shared" si="12"/>
        <v>16.450000000000045</v>
      </c>
    </row>
    <row r="814" spans="1:3" hidden="1" x14ac:dyDescent="0.2">
      <c r="A814" s="52">
        <v>42676</v>
      </c>
      <c r="B814" s="53">
        <v>1303.75</v>
      </c>
      <c r="C814" s="55">
        <f t="shared" si="12"/>
        <v>15.299999999999955</v>
      </c>
    </row>
    <row r="815" spans="1:3" hidden="1" x14ac:dyDescent="0.2">
      <c r="A815" s="52">
        <v>42677</v>
      </c>
      <c r="B815" s="53">
        <v>1301</v>
      </c>
      <c r="C815" s="55">
        <f t="shared" si="12"/>
        <v>-2.75</v>
      </c>
    </row>
    <row r="816" spans="1:3" hidden="1" x14ac:dyDescent="0.2">
      <c r="A816" s="52">
        <v>42678</v>
      </c>
      <c r="B816" s="53">
        <v>1302.8</v>
      </c>
      <c r="C816" s="55">
        <f t="shared" si="12"/>
        <v>1.7999999999999545</v>
      </c>
    </row>
    <row r="817" spans="1:3" hidden="1" x14ac:dyDescent="0.2">
      <c r="A817" s="52">
        <v>42681</v>
      </c>
      <c r="B817" s="53">
        <v>1283.05</v>
      </c>
      <c r="C817" s="55">
        <f t="shared" si="12"/>
        <v>-19.75</v>
      </c>
    </row>
    <row r="818" spans="1:3" hidden="1" x14ac:dyDescent="0.2">
      <c r="A818" s="52">
        <v>42682</v>
      </c>
      <c r="B818" s="53">
        <v>1282.3499999999999</v>
      </c>
      <c r="C818" s="55">
        <f t="shared" si="12"/>
        <v>-0.70000000000004547</v>
      </c>
    </row>
    <row r="819" spans="1:3" hidden="1" x14ac:dyDescent="0.2">
      <c r="A819" s="52">
        <v>42683</v>
      </c>
      <c r="B819" s="53">
        <v>1281.4000000000001</v>
      </c>
      <c r="C819" s="55">
        <f t="shared" si="12"/>
        <v>-0.9499999999998181</v>
      </c>
    </row>
    <row r="820" spans="1:3" hidden="1" x14ac:dyDescent="0.2">
      <c r="A820" s="52">
        <v>42684</v>
      </c>
      <c r="B820" s="53">
        <v>1267.5</v>
      </c>
      <c r="C820" s="55">
        <f t="shared" si="12"/>
        <v>-13.900000000000091</v>
      </c>
    </row>
    <row r="821" spans="1:3" hidden="1" x14ac:dyDescent="0.2">
      <c r="A821" s="52">
        <v>42685</v>
      </c>
      <c r="B821" s="53">
        <v>1236.45</v>
      </c>
      <c r="C821" s="55">
        <f t="shared" si="12"/>
        <v>-31.049999999999955</v>
      </c>
    </row>
    <row r="822" spans="1:3" hidden="1" x14ac:dyDescent="0.2">
      <c r="A822" s="52">
        <v>42688</v>
      </c>
      <c r="B822" s="53">
        <v>1213.5999999999999</v>
      </c>
      <c r="C822" s="55">
        <f t="shared" si="12"/>
        <v>-22.850000000000136</v>
      </c>
    </row>
    <row r="823" spans="1:3" hidden="1" x14ac:dyDescent="0.2">
      <c r="A823" s="52">
        <v>42689</v>
      </c>
      <c r="B823" s="53">
        <v>1226.95</v>
      </c>
      <c r="C823" s="55">
        <f t="shared" si="12"/>
        <v>13.350000000000136</v>
      </c>
    </row>
    <row r="824" spans="1:3" hidden="1" x14ac:dyDescent="0.2">
      <c r="A824" s="52">
        <v>42690</v>
      </c>
      <c r="B824" s="53">
        <v>1229.2</v>
      </c>
      <c r="C824" s="55">
        <f t="shared" si="12"/>
        <v>2.25</v>
      </c>
    </row>
    <row r="825" spans="1:3" hidden="1" x14ac:dyDescent="0.2">
      <c r="A825" s="52">
        <v>42691</v>
      </c>
      <c r="B825" s="53">
        <v>1226.75</v>
      </c>
      <c r="C825" s="55">
        <f t="shared" si="12"/>
        <v>-2.4500000000000455</v>
      </c>
    </row>
    <row r="826" spans="1:3" hidden="1" x14ac:dyDescent="0.2">
      <c r="A826" s="52">
        <v>42692</v>
      </c>
      <c r="B826" s="53">
        <v>1211</v>
      </c>
      <c r="C826" s="55">
        <f t="shared" si="12"/>
        <v>-15.75</v>
      </c>
    </row>
    <row r="827" spans="1:3" hidden="1" x14ac:dyDescent="0.2">
      <c r="A827" s="52">
        <v>42695</v>
      </c>
      <c r="B827" s="53">
        <v>1214.25</v>
      </c>
      <c r="C827" s="55">
        <f t="shared" si="12"/>
        <v>3.25</v>
      </c>
    </row>
    <row r="828" spans="1:3" hidden="1" x14ac:dyDescent="0.2">
      <c r="A828" s="52">
        <v>42696</v>
      </c>
      <c r="B828" s="53">
        <v>1212.25</v>
      </c>
      <c r="C828" s="55">
        <f t="shared" si="12"/>
        <v>-2</v>
      </c>
    </row>
    <row r="829" spans="1:3" hidden="1" x14ac:dyDescent="0.2">
      <c r="A829" s="52">
        <v>42697</v>
      </c>
      <c r="B829" s="53">
        <v>1185.3499999999999</v>
      </c>
      <c r="C829" s="55">
        <f t="shared" si="12"/>
        <v>-26.900000000000091</v>
      </c>
    </row>
    <row r="830" spans="1:3" hidden="1" x14ac:dyDescent="0.2">
      <c r="A830" s="52">
        <v>42698</v>
      </c>
      <c r="B830" s="53">
        <v>1186.0999999999999</v>
      </c>
      <c r="C830" s="55">
        <f t="shared" si="12"/>
        <v>0.75</v>
      </c>
    </row>
    <row r="831" spans="1:3" hidden="1" x14ac:dyDescent="0.2">
      <c r="A831" s="52">
        <v>42699</v>
      </c>
      <c r="B831" s="53">
        <v>1187.7</v>
      </c>
      <c r="C831" s="55">
        <f t="shared" si="12"/>
        <v>1.6000000000001364</v>
      </c>
    </row>
    <row r="832" spans="1:3" hidden="1" x14ac:dyDescent="0.2">
      <c r="A832" s="52">
        <v>42702</v>
      </c>
      <c r="B832" s="53">
        <v>1187</v>
      </c>
      <c r="C832" s="55">
        <f t="shared" si="12"/>
        <v>-0.70000000000004547</v>
      </c>
    </row>
    <row r="833" spans="1:3" hidden="1" x14ac:dyDescent="0.2">
      <c r="A833" s="52">
        <v>42703</v>
      </c>
      <c r="B833" s="53">
        <v>1186.55</v>
      </c>
      <c r="C833" s="55">
        <f t="shared" si="12"/>
        <v>-0.45000000000004547</v>
      </c>
    </row>
    <row r="834" spans="1:3" hidden="1" x14ac:dyDescent="0.2">
      <c r="A834" s="52">
        <v>42704</v>
      </c>
      <c r="B834" s="53">
        <v>1178.0999999999999</v>
      </c>
      <c r="C834" s="55">
        <f t="shared" si="12"/>
        <v>-8.4500000000000455</v>
      </c>
    </row>
    <row r="835" spans="1:3" hidden="1" x14ac:dyDescent="0.2">
      <c r="A835" s="52">
        <v>42705</v>
      </c>
      <c r="B835" s="53">
        <v>1161.8499999999999</v>
      </c>
      <c r="C835" s="55">
        <f t="shared" si="12"/>
        <v>-16.25</v>
      </c>
    </row>
    <row r="836" spans="1:3" hidden="1" x14ac:dyDescent="0.2">
      <c r="A836" s="52">
        <v>42706</v>
      </c>
      <c r="B836" s="53">
        <v>1173.5</v>
      </c>
      <c r="C836" s="55">
        <f t="shared" si="12"/>
        <v>11.650000000000091</v>
      </c>
    </row>
    <row r="837" spans="1:3" hidden="1" x14ac:dyDescent="0.2">
      <c r="A837" s="52">
        <v>42709</v>
      </c>
      <c r="B837" s="53">
        <v>1162.2</v>
      </c>
      <c r="C837" s="55">
        <f t="shared" si="12"/>
        <v>-11.299999999999955</v>
      </c>
    </row>
    <row r="838" spans="1:3" hidden="1" x14ac:dyDescent="0.2">
      <c r="A838" s="52">
        <v>42710</v>
      </c>
      <c r="B838" s="53">
        <v>1172.5</v>
      </c>
      <c r="C838" s="55">
        <f t="shared" si="12"/>
        <v>10.299999999999955</v>
      </c>
    </row>
    <row r="839" spans="1:3" hidden="1" x14ac:dyDescent="0.2">
      <c r="A839" s="52">
        <v>42711</v>
      </c>
      <c r="B839" s="53">
        <v>1177.6500000000001</v>
      </c>
      <c r="C839" s="55">
        <f t="shared" si="12"/>
        <v>5.1500000000000909</v>
      </c>
    </row>
    <row r="840" spans="1:3" hidden="1" x14ac:dyDescent="0.2">
      <c r="A840" s="52">
        <v>42712</v>
      </c>
      <c r="B840" s="53">
        <v>1171.05</v>
      </c>
      <c r="C840" s="55">
        <f t="shared" si="12"/>
        <v>-6.6000000000001364</v>
      </c>
    </row>
    <row r="841" spans="1:3" hidden="1" x14ac:dyDescent="0.2">
      <c r="A841" s="52">
        <v>42713</v>
      </c>
      <c r="B841" s="53">
        <v>1163.5999999999999</v>
      </c>
      <c r="C841" s="55">
        <f t="shared" si="12"/>
        <v>-7.4500000000000455</v>
      </c>
    </row>
    <row r="842" spans="1:3" hidden="1" x14ac:dyDescent="0.2">
      <c r="A842" s="52">
        <v>42716</v>
      </c>
      <c r="B842" s="53">
        <v>1156.0999999999999</v>
      </c>
      <c r="C842" s="55">
        <f t="shared" si="12"/>
        <v>-7.5</v>
      </c>
    </row>
    <row r="843" spans="1:3" hidden="1" x14ac:dyDescent="0.2">
      <c r="A843" s="52">
        <v>42717</v>
      </c>
      <c r="B843" s="53">
        <v>1158.55</v>
      </c>
      <c r="C843" s="55">
        <f t="shared" si="12"/>
        <v>2.4500000000000455</v>
      </c>
    </row>
    <row r="844" spans="1:3" hidden="1" x14ac:dyDescent="0.2">
      <c r="A844" s="52">
        <v>42718</v>
      </c>
      <c r="B844" s="53">
        <v>1162.25</v>
      </c>
      <c r="C844" s="55">
        <f t="shared" si="12"/>
        <v>3.7000000000000455</v>
      </c>
    </row>
    <row r="845" spans="1:3" hidden="1" x14ac:dyDescent="0.2">
      <c r="A845" s="52">
        <v>42719</v>
      </c>
      <c r="B845" s="53">
        <v>1126.95</v>
      </c>
      <c r="C845" s="55">
        <f t="shared" si="12"/>
        <v>-35.299999999999955</v>
      </c>
    </row>
    <row r="846" spans="1:3" hidden="1" x14ac:dyDescent="0.2">
      <c r="A846" s="52">
        <v>42720</v>
      </c>
      <c r="B846" s="53">
        <v>1131.5999999999999</v>
      </c>
      <c r="C846" s="55">
        <f t="shared" ref="C846:C909" si="13">B846-B845</f>
        <v>4.6499999999998636</v>
      </c>
    </row>
    <row r="847" spans="1:3" hidden="1" x14ac:dyDescent="0.2">
      <c r="A847" s="52">
        <v>42723</v>
      </c>
      <c r="B847" s="53">
        <v>1136.25</v>
      </c>
      <c r="C847" s="55">
        <f t="shared" si="13"/>
        <v>4.6500000000000909</v>
      </c>
    </row>
    <row r="848" spans="1:3" hidden="1" x14ac:dyDescent="0.2">
      <c r="A848" s="52">
        <v>42724</v>
      </c>
      <c r="B848" s="53">
        <v>1125.7</v>
      </c>
      <c r="C848" s="55">
        <f t="shared" si="13"/>
        <v>-10.549999999999955</v>
      </c>
    </row>
    <row r="849" spans="1:3" hidden="1" x14ac:dyDescent="0.2">
      <c r="A849" s="52">
        <v>42725</v>
      </c>
      <c r="B849" s="53">
        <v>1133.6500000000001</v>
      </c>
      <c r="C849" s="55">
        <f t="shared" si="13"/>
        <v>7.9500000000000455</v>
      </c>
    </row>
    <row r="850" spans="1:3" hidden="1" x14ac:dyDescent="0.2">
      <c r="A850" s="52">
        <v>42726</v>
      </c>
      <c r="B850" s="53">
        <v>1131.3499999999999</v>
      </c>
      <c r="C850" s="55">
        <f t="shared" si="13"/>
        <v>-2.3000000000001819</v>
      </c>
    </row>
    <row r="851" spans="1:3" hidden="1" x14ac:dyDescent="0.2">
      <c r="A851" s="52">
        <v>42727</v>
      </c>
      <c r="B851" s="54" t="e">
        <f>NA()</f>
        <v>#N/A</v>
      </c>
      <c r="C851" s="55" t="e">
        <f t="shared" si="13"/>
        <v>#N/A</v>
      </c>
    </row>
    <row r="852" spans="1:3" hidden="1" x14ac:dyDescent="0.2">
      <c r="A852" s="52">
        <v>42730</v>
      </c>
      <c r="B852" s="54" t="e">
        <f>NA()</f>
        <v>#N/A</v>
      </c>
      <c r="C852" s="55" t="e">
        <f t="shared" si="13"/>
        <v>#N/A</v>
      </c>
    </row>
    <row r="853" spans="1:3" hidden="1" x14ac:dyDescent="0.2">
      <c r="A853" s="52">
        <v>42731</v>
      </c>
      <c r="B853" s="54" t="e">
        <f>NA()</f>
        <v>#N/A</v>
      </c>
      <c r="C853" s="55" t="e">
        <f t="shared" si="13"/>
        <v>#N/A</v>
      </c>
    </row>
    <row r="854" spans="1:3" hidden="1" x14ac:dyDescent="0.2">
      <c r="A854" s="52">
        <v>42732</v>
      </c>
      <c r="B854" s="53">
        <v>1134.5999999999999</v>
      </c>
      <c r="C854" s="55" t="e">
        <f t="shared" si="13"/>
        <v>#N/A</v>
      </c>
    </row>
    <row r="855" spans="1:3" hidden="1" x14ac:dyDescent="0.2">
      <c r="A855" s="52">
        <v>42733</v>
      </c>
      <c r="B855" s="53">
        <v>1145.9000000000001</v>
      </c>
      <c r="C855" s="55">
        <f t="shared" si="13"/>
        <v>11.300000000000182</v>
      </c>
    </row>
    <row r="856" spans="1:3" hidden="1" x14ac:dyDescent="0.2">
      <c r="A856" s="52">
        <v>42734</v>
      </c>
      <c r="B856" s="54" t="e">
        <f>NA()</f>
        <v>#N/A</v>
      </c>
      <c r="C856" s="55" t="e">
        <f t="shared" si="13"/>
        <v>#N/A</v>
      </c>
    </row>
    <row r="857" spans="1:3" hidden="1" x14ac:dyDescent="0.2">
      <c r="A857" s="52">
        <v>42737</v>
      </c>
      <c r="B857" s="54" t="e">
        <f>NA()</f>
        <v>#N/A</v>
      </c>
      <c r="C857" s="55" t="e">
        <f t="shared" si="13"/>
        <v>#N/A</v>
      </c>
    </row>
    <row r="858" spans="1:3" hidden="1" x14ac:dyDescent="0.2">
      <c r="A858" s="52">
        <v>42738</v>
      </c>
      <c r="B858" s="53">
        <v>1151</v>
      </c>
      <c r="C858" s="55" t="e">
        <f t="shared" si="13"/>
        <v>#N/A</v>
      </c>
    </row>
    <row r="859" spans="1:3" hidden="1" x14ac:dyDescent="0.2">
      <c r="A859" s="52">
        <v>42739</v>
      </c>
      <c r="B859" s="53">
        <v>1164.25</v>
      </c>
      <c r="C859" s="55">
        <f t="shared" si="13"/>
        <v>13.25</v>
      </c>
    </row>
    <row r="860" spans="1:3" hidden="1" x14ac:dyDescent="0.2">
      <c r="A860" s="52">
        <v>42740</v>
      </c>
      <c r="B860" s="53">
        <v>1176.7</v>
      </c>
      <c r="C860" s="55">
        <f t="shared" si="13"/>
        <v>12.450000000000045</v>
      </c>
    </row>
    <row r="861" spans="1:3" hidden="1" x14ac:dyDescent="0.2">
      <c r="A861" s="52">
        <v>42741</v>
      </c>
      <c r="B861" s="53">
        <v>1175.8499999999999</v>
      </c>
      <c r="C861" s="55">
        <f t="shared" si="13"/>
        <v>-0.85000000000013642</v>
      </c>
    </row>
    <row r="862" spans="1:3" hidden="1" x14ac:dyDescent="0.2">
      <c r="A862" s="52">
        <v>42744</v>
      </c>
      <c r="B862" s="53">
        <v>1178.5</v>
      </c>
      <c r="C862" s="55">
        <f t="shared" si="13"/>
        <v>2.6500000000000909</v>
      </c>
    </row>
    <row r="863" spans="1:3" hidden="1" x14ac:dyDescent="0.2">
      <c r="A863" s="52">
        <v>42745</v>
      </c>
      <c r="B863" s="53">
        <v>1189.5</v>
      </c>
      <c r="C863" s="55">
        <f t="shared" si="13"/>
        <v>11</v>
      </c>
    </row>
    <row r="864" spans="1:3" hidden="1" x14ac:dyDescent="0.2">
      <c r="A864" s="52">
        <v>42746</v>
      </c>
      <c r="B864" s="53">
        <v>1178.55</v>
      </c>
      <c r="C864" s="55">
        <f t="shared" si="13"/>
        <v>-10.950000000000045</v>
      </c>
    </row>
    <row r="865" spans="1:3" hidden="1" x14ac:dyDescent="0.2">
      <c r="A865" s="52">
        <v>42747</v>
      </c>
      <c r="B865" s="53">
        <v>1205.05</v>
      </c>
      <c r="C865" s="55">
        <f t="shared" si="13"/>
        <v>26.5</v>
      </c>
    </row>
    <row r="866" spans="1:3" hidden="1" x14ac:dyDescent="0.2">
      <c r="A866" s="52">
        <v>42748</v>
      </c>
      <c r="B866" s="53">
        <v>1190.3499999999999</v>
      </c>
      <c r="C866" s="55">
        <f t="shared" si="13"/>
        <v>-14.700000000000045</v>
      </c>
    </row>
    <row r="867" spans="1:3" hidden="1" x14ac:dyDescent="0.2">
      <c r="A867" s="52">
        <v>42751</v>
      </c>
      <c r="B867" s="53">
        <v>1203</v>
      </c>
      <c r="C867" s="55">
        <f t="shared" si="13"/>
        <v>12.650000000000091</v>
      </c>
    </row>
    <row r="868" spans="1:3" hidden="1" x14ac:dyDescent="0.2">
      <c r="A868" s="52">
        <v>42752</v>
      </c>
      <c r="B868" s="53">
        <v>1216.05</v>
      </c>
      <c r="C868" s="55">
        <f t="shared" si="13"/>
        <v>13.049999999999955</v>
      </c>
    </row>
    <row r="869" spans="1:3" hidden="1" x14ac:dyDescent="0.2">
      <c r="A869" s="52">
        <v>42753</v>
      </c>
      <c r="B869" s="53">
        <v>1214.75</v>
      </c>
      <c r="C869" s="55">
        <f t="shared" si="13"/>
        <v>-1.2999999999999545</v>
      </c>
    </row>
    <row r="870" spans="1:3" hidden="1" x14ac:dyDescent="0.2">
      <c r="A870" s="52">
        <v>42754</v>
      </c>
      <c r="B870" s="53">
        <v>1196.05</v>
      </c>
      <c r="C870" s="55">
        <f t="shared" si="13"/>
        <v>-18.700000000000045</v>
      </c>
    </row>
    <row r="871" spans="1:3" hidden="1" x14ac:dyDescent="0.2">
      <c r="A871" s="52">
        <v>42755</v>
      </c>
      <c r="B871" s="53">
        <v>1200.55</v>
      </c>
      <c r="C871" s="55">
        <f t="shared" si="13"/>
        <v>4.5</v>
      </c>
    </row>
    <row r="872" spans="1:3" hidden="1" x14ac:dyDescent="0.2">
      <c r="A872" s="52">
        <v>42758</v>
      </c>
      <c r="B872" s="53">
        <v>1212.8499999999999</v>
      </c>
      <c r="C872" s="55">
        <f t="shared" si="13"/>
        <v>12.299999999999955</v>
      </c>
    </row>
    <row r="873" spans="1:3" hidden="1" x14ac:dyDescent="0.2">
      <c r="A873" s="52">
        <v>42759</v>
      </c>
      <c r="B873" s="53">
        <v>1216.8</v>
      </c>
      <c r="C873" s="55">
        <f t="shared" si="13"/>
        <v>3.9500000000000455</v>
      </c>
    </row>
    <row r="874" spans="1:3" hidden="1" x14ac:dyDescent="0.2">
      <c r="A874" s="52">
        <v>42760</v>
      </c>
      <c r="B874" s="53">
        <v>1195</v>
      </c>
      <c r="C874" s="55">
        <f t="shared" si="13"/>
        <v>-21.799999999999955</v>
      </c>
    </row>
    <row r="875" spans="1:3" hidden="1" x14ac:dyDescent="0.2">
      <c r="A875" s="52">
        <v>42761</v>
      </c>
      <c r="B875" s="53">
        <v>1189.7</v>
      </c>
      <c r="C875" s="55">
        <f t="shared" si="13"/>
        <v>-5.2999999999999545</v>
      </c>
    </row>
    <row r="876" spans="1:3" hidden="1" x14ac:dyDescent="0.2">
      <c r="A876" s="52">
        <v>42762</v>
      </c>
      <c r="B876" s="53">
        <v>1184.8499999999999</v>
      </c>
      <c r="C876" s="55">
        <f t="shared" si="13"/>
        <v>-4.8500000000001364</v>
      </c>
    </row>
    <row r="877" spans="1:3" hidden="1" x14ac:dyDescent="0.2">
      <c r="A877" s="52">
        <v>42765</v>
      </c>
      <c r="B877" s="53">
        <v>1192.8</v>
      </c>
      <c r="C877" s="55">
        <f t="shared" si="13"/>
        <v>7.9500000000000455</v>
      </c>
    </row>
    <row r="878" spans="1:3" hidden="1" x14ac:dyDescent="0.2">
      <c r="A878" s="52">
        <v>42766</v>
      </c>
      <c r="B878" s="53">
        <v>1212.8</v>
      </c>
      <c r="C878" s="55">
        <f t="shared" si="13"/>
        <v>20</v>
      </c>
    </row>
    <row r="879" spans="1:3" hidden="1" x14ac:dyDescent="0.2">
      <c r="A879" s="52">
        <v>42767</v>
      </c>
      <c r="B879" s="53">
        <v>1203.6500000000001</v>
      </c>
      <c r="C879" s="55">
        <f t="shared" si="13"/>
        <v>-9.1499999999998636</v>
      </c>
    </row>
    <row r="880" spans="1:3" hidden="1" x14ac:dyDescent="0.2">
      <c r="A880" s="52">
        <v>42768</v>
      </c>
      <c r="B880" s="53">
        <v>1221.95</v>
      </c>
      <c r="C880" s="55">
        <f t="shared" si="13"/>
        <v>18.299999999999955</v>
      </c>
    </row>
    <row r="881" spans="1:3" hidden="1" x14ac:dyDescent="0.2">
      <c r="A881" s="52">
        <v>42769</v>
      </c>
      <c r="B881" s="53">
        <v>1215.2</v>
      </c>
      <c r="C881" s="55">
        <f t="shared" si="13"/>
        <v>-6.75</v>
      </c>
    </row>
    <row r="882" spans="1:3" hidden="1" x14ac:dyDescent="0.2">
      <c r="A882" s="52">
        <v>42772</v>
      </c>
      <c r="B882" s="53">
        <v>1226.75</v>
      </c>
      <c r="C882" s="55">
        <f t="shared" si="13"/>
        <v>11.549999999999955</v>
      </c>
    </row>
    <row r="883" spans="1:3" hidden="1" x14ac:dyDescent="0.2">
      <c r="A883" s="52">
        <v>42773</v>
      </c>
      <c r="B883" s="53">
        <v>1231</v>
      </c>
      <c r="C883" s="55">
        <f t="shared" si="13"/>
        <v>4.25</v>
      </c>
    </row>
    <row r="884" spans="1:3" hidden="1" x14ac:dyDescent="0.2">
      <c r="A884" s="52">
        <v>42774</v>
      </c>
      <c r="B884" s="53">
        <v>1242.0999999999999</v>
      </c>
      <c r="C884" s="55">
        <f t="shared" si="13"/>
        <v>11.099999999999909</v>
      </c>
    </row>
    <row r="885" spans="1:3" hidden="1" x14ac:dyDescent="0.2">
      <c r="A885" s="52">
        <v>42775</v>
      </c>
      <c r="B885" s="53">
        <v>1236.8</v>
      </c>
      <c r="C885" s="55">
        <f t="shared" si="13"/>
        <v>-5.2999999999999545</v>
      </c>
    </row>
    <row r="886" spans="1:3" hidden="1" x14ac:dyDescent="0.2">
      <c r="A886" s="52">
        <v>42776</v>
      </c>
      <c r="B886" s="53">
        <v>1228.3</v>
      </c>
      <c r="C886" s="55">
        <f t="shared" si="13"/>
        <v>-8.5</v>
      </c>
    </row>
    <row r="887" spans="1:3" hidden="1" x14ac:dyDescent="0.2">
      <c r="A887" s="52">
        <v>42779</v>
      </c>
      <c r="B887" s="53">
        <v>1222.25</v>
      </c>
      <c r="C887" s="55">
        <f t="shared" si="13"/>
        <v>-6.0499999999999545</v>
      </c>
    </row>
    <row r="888" spans="1:3" hidden="1" x14ac:dyDescent="0.2">
      <c r="A888" s="52">
        <v>42780</v>
      </c>
      <c r="B888" s="53">
        <v>1230.75</v>
      </c>
      <c r="C888" s="55">
        <f t="shared" si="13"/>
        <v>8.5</v>
      </c>
    </row>
    <row r="889" spans="1:3" hidden="1" x14ac:dyDescent="0.2">
      <c r="A889" s="52">
        <v>42781</v>
      </c>
      <c r="B889" s="53">
        <v>1224.4000000000001</v>
      </c>
      <c r="C889" s="55">
        <f t="shared" si="13"/>
        <v>-6.3499999999999091</v>
      </c>
    </row>
    <row r="890" spans="1:3" hidden="1" x14ac:dyDescent="0.2">
      <c r="A890" s="52">
        <v>42782</v>
      </c>
      <c r="B890" s="53">
        <v>1240.55</v>
      </c>
      <c r="C890" s="55">
        <f t="shared" si="13"/>
        <v>16.149999999999864</v>
      </c>
    </row>
    <row r="891" spans="1:3" hidden="1" x14ac:dyDescent="0.2">
      <c r="A891" s="52">
        <v>42783</v>
      </c>
      <c r="B891" s="53">
        <v>1241.95</v>
      </c>
      <c r="C891" s="55">
        <f t="shared" si="13"/>
        <v>1.4000000000000909</v>
      </c>
    </row>
    <row r="892" spans="1:3" hidden="1" x14ac:dyDescent="0.2">
      <c r="A892" s="52">
        <v>42786</v>
      </c>
      <c r="B892" s="53">
        <v>1237.3</v>
      </c>
      <c r="C892" s="55">
        <f t="shared" si="13"/>
        <v>-4.6500000000000909</v>
      </c>
    </row>
    <row r="893" spans="1:3" hidden="1" x14ac:dyDescent="0.2">
      <c r="A893" s="52">
        <v>42787</v>
      </c>
      <c r="B893" s="53">
        <v>1233.2</v>
      </c>
      <c r="C893" s="55">
        <f t="shared" si="13"/>
        <v>-4.0999999999999091</v>
      </c>
    </row>
    <row r="894" spans="1:3" hidden="1" x14ac:dyDescent="0.2">
      <c r="A894" s="52">
        <v>42788</v>
      </c>
      <c r="B894" s="53">
        <v>1236.6500000000001</v>
      </c>
      <c r="C894" s="55">
        <f t="shared" si="13"/>
        <v>3.4500000000000455</v>
      </c>
    </row>
    <row r="895" spans="1:3" hidden="1" x14ac:dyDescent="0.2">
      <c r="A895" s="52">
        <v>42789</v>
      </c>
      <c r="B895" s="53">
        <v>1247.9000000000001</v>
      </c>
      <c r="C895" s="55">
        <f t="shared" si="13"/>
        <v>11.25</v>
      </c>
    </row>
    <row r="896" spans="1:3" hidden="1" x14ac:dyDescent="0.2">
      <c r="A896" s="52">
        <v>42790</v>
      </c>
      <c r="B896" s="53">
        <v>1253.6500000000001</v>
      </c>
      <c r="C896" s="55">
        <f t="shared" si="13"/>
        <v>5.75</v>
      </c>
    </row>
    <row r="897" spans="1:3" hidden="1" x14ac:dyDescent="0.2">
      <c r="A897" s="52">
        <v>42793</v>
      </c>
      <c r="B897" s="53">
        <v>1257.2</v>
      </c>
      <c r="C897" s="55">
        <f t="shared" si="13"/>
        <v>3.5499999999999545</v>
      </c>
    </row>
    <row r="898" spans="1:3" hidden="1" x14ac:dyDescent="0.2">
      <c r="A898" s="52">
        <v>42794</v>
      </c>
      <c r="B898" s="53">
        <v>1255.5999999999999</v>
      </c>
      <c r="C898" s="55">
        <f t="shared" si="13"/>
        <v>-1.6000000000001364</v>
      </c>
    </row>
    <row r="899" spans="1:3" hidden="1" x14ac:dyDescent="0.2">
      <c r="A899" s="52">
        <v>42795</v>
      </c>
      <c r="B899" s="53">
        <v>1240.4000000000001</v>
      </c>
      <c r="C899" s="55">
        <f t="shared" si="13"/>
        <v>-15.199999999999818</v>
      </c>
    </row>
    <row r="900" spans="1:3" hidden="1" x14ac:dyDescent="0.2">
      <c r="A900" s="52">
        <v>42796</v>
      </c>
      <c r="B900" s="53">
        <v>1238.0999999999999</v>
      </c>
      <c r="C900" s="55">
        <f t="shared" si="13"/>
        <v>-2.3000000000001819</v>
      </c>
    </row>
    <row r="901" spans="1:3" hidden="1" x14ac:dyDescent="0.2">
      <c r="A901" s="52">
        <v>42797</v>
      </c>
      <c r="B901" s="53">
        <v>1226.5</v>
      </c>
      <c r="C901" s="55">
        <f t="shared" si="13"/>
        <v>-11.599999999999909</v>
      </c>
    </row>
    <row r="902" spans="1:3" hidden="1" x14ac:dyDescent="0.2">
      <c r="A902" s="52">
        <v>42800</v>
      </c>
      <c r="B902" s="53">
        <v>1230.95</v>
      </c>
      <c r="C902" s="55">
        <f t="shared" si="13"/>
        <v>4.4500000000000455</v>
      </c>
    </row>
    <row r="903" spans="1:3" hidden="1" x14ac:dyDescent="0.2">
      <c r="A903" s="52">
        <v>42801</v>
      </c>
      <c r="B903" s="53">
        <v>1216.6500000000001</v>
      </c>
      <c r="C903" s="55">
        <f t="shared" si="13"/>
        <v>-14.299999999999955</v>
      </c>
    </row>
    <row r="904" spans="1:3" hidden="1" x14ac:dyDescent="0.2">
      <c r="A904" s="52">
        <v>42802</v>
      </c>
      <c r="B904" s="53">
        <v>1209.2</v>
      </c>
      <c r="C904" s="55">
        <f t="shared" si="13"/>
        <v>-7.4500000000000455</v>
      </c>
    </row>
    <row r="905" spans="1:3" hidden="1" x14ac:dyDescent="0.2">
      <c r="A905" s="52">
        <v>42803</v>
      </c>
      <c r="B905" s="53">
        <v>1206.55</v>
      </c>
      <c r="C905" s="55">
        <f t="shared" si="13"/>
        <v>-2.6500000000000909</v>
      </c>
    </row>
    <row r="906" spans="1:3" hidden="1" x14ac:dyDescent="0.2">
      <c r="A906" s="52">
        <v>42804</v>
      </c>
      <c r="B906" s="53">
        <v>1202.6500000000001</v>
      </c>
      <c r="C906" s="55">
        <f t="shared" si="13"/>
        <v>-3.8999999999998636</v>
      </c>
    </row>
    <row r="907" spans="1:3" hidden="1" x14ac:dyDescent="0.2">
      <c r="A907" s="52">
        <v>42807</v>
      </c>
      <c r="B907" s="53">
        <v>1204.2</v>
      </c>
      <c r="C907" s="55">
        <f t="shared" si="13"/>
        <v>1.5499999999999545</v>
      </c>
    </row>
    <row r="908" spans="1:3" hidden="1" x14ac:dyDescent="0.2">
      <c r="A908" s="52">
        <v>42808</v>
      </c>
      <c r="B908" s="53">
        <v>1204.5999999999999</v>
      </c>
      <c r="C908" s="55">
        <f t="shared" si="13"/>
        <v>0.39999999999986358</v>
      </c>
    </row>
    <row r="909" spans="1:3" hidden="1" x14ac:dyDescent="0.2">
      <c r="A909" s="52">
        <v>42809</v>
      </c>
      <c r="B909" s="53">
        <v>1198.8</v>
      </c>
      <c r="C909" s="55">
        <f t="shared" si="13"/>
        <v>-5.7999999999999545</v>
      </c>
    </row>
    <row r="910" spans="1:3" hidden="1" x14ac:dyDescent="0.2">
      <c r="A910" s="52">
        <v>42810</v>
      </c>
      <c r="B910" s="53">
        <v>1229.3499999999999</v>
      </c>
      <c r="C910" s="55">
        <f t="shared" ref="C910:C973" si="14">B910-B909</f>
        <v>30.549999999999955</v>
      </c>
    </row>
    <row r="911" spans="1:3" hidden="1" x14ac:dyDescent="0.2">
      <c r="A911" s="52">
        <v>42811</v>
      </c>
      <c r="B911" s="53">
        <v>1229.5999999999999</v>
      </c>
      <c r="C911" s="55">
        <f t="shared" si="14"/>
        <v>0.25</v>
      </c>
    </row>
    <row r="912" spans="1:3" hidden="1" x14ac:dyDescent="0.2">
      <c r="A912" s="52">
        <v>42814</v>
      </c>
      <c r="B912" s="53">
        <v>1232.4000000000001</v>
      </c>
      <c r="C912" s="55">
        <f t="shared" si="14"/>
        <v>2.8000000000001819</v>
      </c>
    </row>
    <row r="913" spans="1:3" hidden="1" x14ac:dyDescent="0.2">
      <c r="A913" s="52">
        <v>42815</v>
      </c>
      <c r="B913" s="53">
        <v>1241.5999999999999</v>
      </c>
      <c r="C913" s="55">
        <f t="shared" si="14"/>
        <v>9.1999999999998181</v>
      </c>
    </row>
    <row r="914" spans="1:3" hidden="1" x14ac:dyDescent="0.2">
      <c r="A914" s="52">
        <v>42816</v>
      </c>
      <c r="B914" s="53">
        <v>1249.05</v>
      </c>
      <c r="C914" s="55">
        <f t="shared" si="14"/>
        <v>7.4500000000000455</v>
      </c>
    </row>
    <row r="915" spans="1:3" hidden="1" x14ac:dyDescent="0.2">
      <c r="A915" s="52">
        <v>42817</v>
      </c>
      <c r="B915" s="53">
        <v>1247.5</v>
      </c>
      <c r="C915" s="55">
        <f t="shared" si="14"/>
        <v>-1.5499999999999545</v>
      </c>
    </row>
    <row r="916" spans="1:3" hidden="1" x14ac:dyDescent="0.2">
      <c r="A916" s="52">
        <v>42818</v>
      </c>
      <c r="B916" s="53">
        <v>1247.5</v>
      </c>
      <c r="C916" s="55">
        <f t="shared" si="14"/>
        <v>0</v>
      </c>
    </row>
    <row r="917" spans="1:3" hidden="1" x14ac:dyDescent="0.2">
      <c r="A917" s="52">
        <v>42821</v>
      </c>
      <c r="B917" s="53">
        <v>1257.55</v>
      </c>
      <c r="C917" s="55">
        <f t="shared" si="14"/>
        <v>10.049999999999955</v>
      </c>
    </row>
    <row r="918" spans="1:3" hidden="1" x14ac:dyDescent="0.2">
      <c r="A918" s="52">
        <v>42822</v>
      </c>
      <c r="B918" s="53">
        <v>1257.25</v>
      </c>
      <c r="C918" s="55">
        <f t="shared" si="14"/>
        <v>-0.29999999999995453</v>
      </c>
    </row>
    <row r="919" spans="1:3" hidden="1" x14ac:dyDescent="0.2">
      <c r="A919" s="52">
        <v>42823</v>
      </c>
      <c r="B919" s="53">
        <v>1251.0999999999999</v>
      </c>
      <c r="C919" s="55">
        <f t="shared" si="14"/>
        <v>-6.1500000000000909</v>
      </c>
    </row>
    <row r="920" spans="1:3" hidden="1" x14ac:dyDescent="0.2">
      <c r="A920" s="52">
        <v>42824</v>
      </c>
      <c r="B920" s="53">
        <v>1248.8</v>
      </c>
      <c r="C920" s="55">
        <f t="shared" si="14"/>
        <v>-2.2999999999999545</v>
      </c>
    </row>
    <row r="921" spans="1:3" hidden="1" x14ac:dyDescent="0.2">
      <c r="A921" s="52">
        <v>42825</v>
      </c>
      <c r="B921" s="53">
        <v>1244.8499999999999</v>
      </c>
      <c r="C921" s="55">
        <f t="shared" si="14"/>
        <v>-3.9500000000000455</v>
      </c>
    </row>
    <row r="922" spans="1:3" hidden="1" x14ac:dyDescent="0.2">
      <c r="A922" s="52">
        <v>42828</v>
      </c>
      <c r="B922" s="53">
        <v>1247.25</v>
      </c>
      <c r="C922" s="55">
        <f t="shared" si="14"/>
        <v>2.4000000000000909</v>
      </c>
    </row>
    <row r="923" spans="1:3" hidden="1" x14ac:dyDescent="0.2">
      <c r="A923" s="52">
        <v>42829</v>
      </c>
      <c r="B923" s="53">
        <v>1257.6500000000001</v>
      </c>
      <c r="C923" s="55">
        <f t="shared" si="14"/>
        <v>10.400000000000091</v>
      </c>
    </row>
    <row r="924" spans="1:3" hidden="1" x14ac:dyDescent="0.2">
      <c r="A924" s="52">
        <v>42830</v>
      </c>
      <c r="B924" s="53">
        <v>1245.8</v>
      </c>
      <c r="C924" s="55">
        <f t="shared" si="14"/>
        <v>-11.850000000000136</v>
      </c>
    </row>
    <row r="925" spans="1:3" hidden="1" x14ac:dyDescent="0.2">
      <c r="A925" s="52">
        <v>42831</v>
      </c>
      <c r="B925" s="53">
        <v>1252.5</v>
      </c>
      <c r="C925" s="55">
        <f t="shared" si="14"/>
        <v>6.7000000000000455</v>
      </c>
    </row>
    <row r="926" spans="1:3" hidden="1" x14ac:dyDescent="0.2">
      <c r="A926" s="52">
        <v>42832</v>
      </c>
      <c r="B926" s="53">
        <v>1266.45</v>
      </c>
      <c r="C926" s="55">
        <f t="shared" si="14"/>
        <v>13.950000000000045</v>
      </c>
    </row>
    <row r="927" spans="1:3" hidden="1" x14ac:dyDescent="0.2">
      <c r="A927" s="52">
        <v>42835</v>
      </c>
      <c r="B927" s="53">
        <v>1250.05</v>
      </c>
      <c r="C927" s="55">
        <f t="shared" si="14"/>
        <v>-16.400000000000091</v>
      </c>
    </row>
    <row r="928" spans="1:3" hidden="1" x14ac:dyDescent="0.2">
      <c r="A928" s="52">
        <v>42836</v>
      </c>
      <c r="B928" s="53">
        <v>1252.9000000000001</v>
      </c>
      <c r="C928" s="55">
        <f t="shared" si="14"/>
        <v>2.8500000000001364</v>
      </c>
    </row>
    <row r="929" spans="1:3" hidden="1" x14ac:dyDescent="0.2">
      <c r="A929" s="52">
        <v>42837</v>
      </c>
      <c r="B929" s="53">
        <v>1274.3</v>
      </c>
      <c r="C929" s="55">
        <f t="shared" si="14"/>
        <v>21.399999999999864</v>
      </c>
    </row>
    <row r="930" spans="1:3" hidden="1" x14ac:dyDescent="0.2">
      <c r="A930" s="52">
        <v>42838</v>
      </c>
      <c r="B930" s="53">
        <v>1284.1500000000001</v>
      </c>
      <c r="C930" s="55">
        <f t="shared" si="14"/>
        <v>9.8500000000001364</v>
      </c>
    </row>
    <row r="931" spans="1:3" hidden="1" x14ac:dyDescent="0.2">
      <c r="A931" s="52">
        <v>42839</v>
      </c>
      <c r="B931" s="54" t="e">
        <f>NA()</f>
        <v>#N/A</v>
      </c>
      <c r="C931" s="55" t="e">
        <f t="shared" si="14"/>
        <v>#N/A</v>
      </c>
    </row>
    <row r="932" spans="1:3" hidden="1" x14ac:dyDescent="0.2">
      <c r="A932" s="52">
        <v>42842</v>
      </c>
      <c r="B932" s="54" t="e">
        <f>NA()</f>
        <v>#N/A</v>
      </c>
      <c r="C932" s="55" t="e">
        <f t="shared" si="14"/>
        <v>#N/A</v>
      </c>
    </row>
    <row r="933" spans="1:3" hidden="1" x14ac:dyDescent="0.2">
      <c r="A933" s="52">
        <v>42843</v>
      </c>
      <c r="B933" s="53">
        <v>1278.95</v>
      </c>
      <c r="C933" s="55" t="e">
        <f t="shared" si="14"/>
        <v>#N/A</v>
      </c>
    </row>
    <row r="934" spans="1:3" hidden="1" x14ac:dyDescent="0.2">
      <c r="A934" s="52">
        <v>42844</v>
      </c>
      <c r="B934" s="53">
        <v>1279.05</v>
      </c>
      <c r="C934" s="55">
        <f t="shared" si="14"/>
        <v>9.9999999999909051E-2</v>
      </c>
    </row>
    <row r="935" spans="1:3" hidden="1" x14ac:dyDescent="0.2">
      <c r="A935" s="52">
        <v>42845</v>
      </c>
      <c r="B935" s="53">
        <v>1282.0999999999999</v>
      </c>
      <c r="C935" s="55">
        <f t="shared" si="14"/>
        <v>3.0499999999999545</v>
      </c>
    </row>
    <row r="936" spans="1:3" hidden="1" x14ac:dyDescent="0.2">
      <c r="A936" s="52">
        <v>42846</v>
      </c>
      <c r="B936" s="53">
        <v>1281.8499999999999</v>
      </c>
      <c r="C936" s="55">
        <f t="shared" si="14"/>
        <v>-0.25</v>
      </c>
    </row>
    <row r="937" spans="1:3" hidden="1" x14ac:dyDescent="0.2">
      <c r="A937" s="52">
        <v>42849</v>
      </c>
      <c r="B937" s="53">
        <v>1269.4000000000001</v>
      </c>
      <c r="C937" s="55">
        <f t="shared" si="14"/>
        <v>-12.449999999999818</v>
      </c>
    </row>
    <row r="938" spans="1:3" hidden="1" x14ac:dyDescent="0.2">
      <c r="A938" s="52">
        <v>42850</v>
      </c>
      <c r="B938" s="53">
        <v>1267.8</v>
      </c>
      <c r="C938" s="55">
        <f t="shared" si="14"/>
        <v>-1.6000000000001364</v>
      </c>
    </row>
    <row r="939" spans="1:3" hidden="1" x14ac:dyDescent="0.2">
      <c r="A939" s="52">
        <v>42851</v>
      </c>
      <c r="B939" s="53">
        <v>1261.8499999999999</v>
      </c>
      <c r="C939" s="55">
        <f t="shared" si="14"/>
        <v>-5.9500000000000455</v>
      </c>
    </row>
    <row r="940" spans="1:3" hidden="1" x14ac:dyDescent="0.2">
      <c r="A940" s="52">
        <v>42852</v>
      </c>
      <c r="B940" s="53">
        <v>1262.8</v>
      </c>
      <c r="C940" s="55">
        <f t="shared" si="14"/>
        <v>0.95000000000004547</v>
      </c>
    </row>
    <row r="941" spans="1:3" hidden="1" x14ac:dyDescent="0.2">
      <c r="A941" s="52">
        <v>42853</v>
      </c>
      <c r="B941" s="53">
        <v>1266.45</v>
      </c>
      <c r="C941" s="55">
        <f t="shared" si="14"/>
        <v>3.6500000000000909</v>
      </c>
    </row>
    <row r="942" spans="1:3" hidden="1" x14ac:dyDescent="0.2">
      <c r="A942" s="52">
        <v>42856</v>
      </c>
      <c r="B942" s="54" t="e">
        <f>NA()</f>
        <v>#N/A</v>
      </c>
      <c r="C942" s="55" t="e">
        <f t="shared" si="14"/>
        <v>#N/A</v>
      </c>
    </row>
    <row r="943" spans="1:3" hidden="1" x14ac:dyDescent="0.2">
      <c r="A943" s="52">
        <v>42857</v>
      </c>
      <c r="B943" s="53">
        <v>1255.45</v>
      </c>
      <c r="C943" s="55" t="e">
        <f t="shared" si="14"/>
        <v>#N/A</v>
      </c>
    </row>
    <row r="944" spans="1:3" hidden="1" x14ac:dyDescent="0.2">
      <c r="A944" s="52">
        <v>42858</v>
      </c>
      <c r="B944" s="53">
        <v>1250.3</v>
      </c>
      <c r="C944" s="55">
        <f t="shared" si="14"/>
        <v>-5.1500000000000909</v>
      </c>
    </row>
    <row r="945" spans="1:3" hidden="1" x14ac:dyDescent="0.2">
      <c r="A945" s="52">
        <v>42859</v>
      </c>
      <c r="B945" s="53">
        <v>1228.45</v>
      </c>
      <c r="C945" s="55">
        <f t="shared" si="14"/>
        <v>-21.849999999999909</v>
      </c>
    </row>
    <row r="946" spans="1:3" hidden="1" x14ac:dyDescent="0.2">
      <c r="A946" s="52">
        <v>42860</v>
      </c>
      <c r="B946" s="53">
        <v>1228.05</v>
      </c>
      <c r="C946" s="55">
        <f t="shared" si="14"/>
        <v>-0.40000000000009095</v>
      </c>
    </row>
    <row r="947" spans="1:3" hidden="1" x14ac:dyDescent="0.2">
      <c r="A947" s="52">
        <v>42863</v>
      </c>
      <c r="B947" s="53">
        <v>1229.8</v>
      </c>
      <c r="C947" s="55">
        <f t="shared" si="14"/>
        <v>1.75</v>
      </c>
    </row>
    <row r="948" spans="1:3" hidden="1" x14ac:dyDescent="0.2">
      <c r="A948" s="52">
        <v>42864</v>
      </c>
      <c r="B948" s="53">
        <v>1220.4000000000001</v>
      </c>
      <c r="C948" s="55">
        <f t="shared" si="14"/>
        <v>-9.3999999999998636</v>
      </c>
    </row>
    <row r="949" spans="1:3" hidden="1" x14ac:dyDescent="0.2">
      <c r="A949" s="52">
        <v>42865</v>
      </c>
      <c r="B949" s="53">
        <v>1222.95</v>
      </c>
      <c r="C949" s="55">
        <f t="shared" si="14"/>
        <v>2.5499999999999545</v>
      </c>
    </row>
    <row r="950" spans="1:3" hidden="1" x14ac:dyDescent="0.2">
      <c r="A950" s="52">
        <v>42866</v>
      </c>
      <c r="B950" s="53">
        <v>1223.1500000000001</v>
      </c>
      <c r="C950" s="55">
        <f t="shared" si="14"/>
        <v>0.20000000000004547</v>
      </c>
    </row>
    <row r="951" spans="1:3" hidden="1" x14ac:dyDescent="0.2">
      <c r="A951" s="52">
        <v>42867</v>
      </c>
      <c r="B951" s="53">
        <v>1231.25</v>
      </c>
      <c r="C951" s="55">
        <f t="shared" si="14"/>
        <v>8.0999999999999091</v>
      </c>
    </row>
    <row r="952" spans="1:3" hidden="1" x14ac:dyDescent="0.2">
      <c r="A952" s="52">
        <v>42870</v>
      </c>
      <c r="B952" s="53">
        <v>1233.3</v>
      </c>
      <c r="C952" s="55">
        <f t="shared" si="14"/>
        <v>2.0499999999999545</v>
      </c>
    </row>
    <row r="953" spans="1:3" hidden="1" x14ac:dyDescent="0.2">
      <c r="A953" s="52">
        <v>42871</v>
      </c>
      <c r="B953" s="53">
        <v>1234.2</v>
      </c>
      <c r="C953" s="55">
        <f t="shared" si="14"/>
        <v>0.90000000000009095</v>
      </c>
    </row>
    <row r="954" spans="1:3" hidden="1" x14ac:dyDescent="0.2">
      <c r="A954" s="52">
        <v>42872</v>
      </c>
      <c r="B954" s="53">
        <v>1257.4000000000001</v>
      </c>
      <c r="C954" s="55">
        <f t="shared" si="14"/>
        <v>23.200000000000045</v>
      </c>
    </row>
    <row r="955" spans="1:3" hidden="1" x14ac:dyDescent="0.2">
      <c r="A955" s="52">
        <v>42873</v>
      </c>
      <c r="B955" s="53">
        <v>1255.9000000000001</v>
      </c>
      <c r="C955" s="55">
        <f t="shared" si="14"/>
        <v>-1.5</v>
      </c>
    </row>
    <row r="956" spans="1:3" hidden="1" x14ac:dyDescent="0.2">
      <c r="A956" s="52">
        <v>42874</v>
      </c>
      <c r="B956" s="53">
        <v>1252</v>
      </c>
      <c r="C956" s="55">
        <f t="shared" si="14"/>
        <v>-3.9000000000000909</v>
      </c>
    </row>
    <row r="957" spans="1:3" hidden="1" x14ac:dyDescent="0.2">
      <c r="A957" s="52">
        <v>42877</v>
      </c>
      <c r="B957" s="53">
        <v>1258.8499999999999</v>
      </c>
      <c r="C957" s="55">
        <f t="shared" si="14"/>
        <v>6.8499999999999091</v>
      </c>
    </row>
    <row r="958" spans="1:3" hidden="1" x14ac:dyDescent="0.2">
      <c r="A958" s="52">
        <v>42878</v>
      </c>
      <c r="B958" s="53">
        <v>1260.2</v>
      </c>
      <c r="C958" s="55">
        <f t="shared" si="14"/>
        <v>1.3500000000001364</v>
      </c>
    </row>
    <row r="959" spans="1:3" hidden="1" x14ac:dyDescent="0.2">
      <c r="A959" s="52">
        <v>42879</v>
      </c>
      <c r="B959" s="53">
        <v>1252.55</v>
      </c>
      <c r="C959" s="55">
        <f t="shared" si="14"/>
        <v>-7.6500000000000909</v>
      </c>
    </row>
    <row r="960" spans="1:3" hidden="1" x14ac:dyDescent="0.2">
      <c r="A960" s="52">
        <v>42880</v>
      </c>
      <c r="B960" s="53">
        <v>1256.95</v>
      </c>
      <c r="C960" s="55">
        <f t="shared" si="14"/>
        <v>4.4000000000000909</v>
      </c>
    </row>
    <row r="961" spans="1:3" hidden="1" x14ac:dyDescent="0.2">
      <c r="A961" s="52">
        <v>42881</v>
      </c>
      <c r="B961" s="53">
        <v>1265.05</v>
      </c>
      <c r="C961" s="55">
        <f t="shared" si="14"/>
        <v>8.0999999999999091</v>
      </c>
    </row>
    <row r="962" spans="1:3" hidden="1" x14ac:dyDescent="0.2">
      <c r="A962" s="52">
        <v>42884</v>
      </c>
      <c r="B962" s="54" t="e">
        <f>NA()</f>
        <v>#N/A</v>
      </c>
      <c r="C962" s="55" t="e">
        <f t="shared" si="14"/>
        <v>#N/A</v>
      </c>
    </row>
    <row r="963" spans="1:3" hidden="1" x14ac:dyDescent="0.2">
      <c r="A963" s="52">
        <v>42885</v>
      </c>
      <c r="B963" s="53">
        <v>1262.7</v>
      </c>
      <c r="C963" s="55" t="e">
        <f t="shared" si="14"/>
        <v>#N/A</v>
      </c>
    </row>
    <row r="964" spans="1:3" hidden="1" x14ac:dyDescent="0.2">
      <c r="A964" s="52">
        <v>42886</v>
      </c>
      <c r="B964" s="53">
        <v>1266.2</v>
      </c>
      <c r="C964" s="55">
        <f t="shared" si="14"/>
        <v>3.5</v>
      </c>
    </row>
    <row r="965" spans="1:3" hidden="1" x14ac:dyDescent="0.2">
      <c r="A965" s="52">
        <v>42887</v>
      </c>
      <c r="B965" s="53">
        <v>1264.8499999999999</v>
      </c>
      <c r="C965" s="55">
        <f t="shared" si="14"/>
        <v>-1.3500000000001364</v>
      </c>
    </row>
    <row r="966" spans="1:3" hidden="1" x14ac:dyDescent="0.2">
      <c r="A966" s="52">
        <v>42888</v>
      </c>
      <c r="B966" s="53">
        <v>1274.95</v>
      </c>
      <c r="C966" s="55">
        <f t="shared" si="14"/>
        <v>10.100000000000136</v>
      </c>
    </row>
    <row r="967" spans="1:3" hidden="1" x14ac:dyDescent="0.2">
      <c r="A967" s="52">
        <v>42891</v>
      </c>
      <c r="B967" s="53">
        <v>1279.95</v>
      </c>
      <c r="C967" s="55">
        <f t="shared" si="14"/>
        <v>5</v>
      </c>
    </row>
    <row r="968" spans="1:3" hidden="1" x14ac:dyDescent="0.2">
      <c r="A968" s="52">
        <v>42892</v>
      </c>
      <c r="B968" s="53">
        <v>1293.5</v>
      </c>
      <c r="C968" s="55">
        <f t="shared" si="14"/>
        <v>13.549999999999955</v>
      </c>
    </row>
    <row r="969" spans="1:3" hidden="1" x14ac:dyDescent="0.2">
      <c r="A969" s="52">
        <v>42893</v>
      </c>
      <c r="B969" s="53">
        <v>1291</v>
      </c>
      <c r="C969" s="55">
        <f t="shared" si="14"/>
        <v>-2.5</v>
      </c>
    </row>
    <row r="970" spans="1:3" hidden="1" x14ac:dyDescent="0.2">
      <c r="A970" s="52">
        <v>42894</v>
      </c>
      <c r="B970" s="53">
        <v>1273.0999999999999</v>
      </c>
      <c r="C970" s="55">
        <f t="shared" si="14"/>
        <v>-17.900000000000091</v>
      </c>
    </row>
    <row r="971" spans="1:3" hidden="1" x14ac:dyDescent="0.2">
      <c r="A971" s="52">
        <v>42895</v>
      </c>
      <c r="B971" s="53">
        <v>1266.55</v>
      </c>
      <c r="C971" s="55">
        <f t="shared" si="14"/>
        <v>-6.5499999999999545</v>
      </c>
    </row>
    <row r="972" spans="1:3" hidden="1" x14ac:dyDescent="0.2">
      <c r="A972" s="52">
        <v>42898</v>
      </c>
      <c r="B972" s="53">
        <v>1266.4000000000001</v>
      </c>
      <c r="C972" s="55">
        <f t="shared" si="14"/>
        <v>-0.14999999999986358</v>
      </c>
    </row>
    <row r="973" spans="1:3" hidden="1" x14ac:dyDescent="0.2">
      <c r="A973" s="52">
        <v>42899</v>
      </c>
      <c r="B973" s="53">
        <v>1262</v>
      </c>
      <c r="C973" s="55">
        <f t="shared" si="14"/>
        <v>-4.4000000000000909</v>
      </c>
    </row>
    <row r="974" spans="1:3" hidden="1" x14ac:dyDescent="0.2">
      <c r="A974" s="52">
        <v>42900</v>
      </c>
      <c r="B974" s="53">
        <v>1275.5</v>
      </c>
      <c r="C974" s="55">
        <f t="shared" ref="C974:C1037" si="15">B974-B973</f>
        <v>13.5</v>
      </c>
    </row>
    <row r="975" spans="1:3" hidden="1" x14ac:dyDescent="0.2">
      <c r="A975" s="52">
        <v>42901</v>
      </c>
      <c r="B975" s="53">
        <v>1254.55</v>
      </c>
      <c r="C975" s="55">
        <f t="shared" si="15"/>
        <v>-20.950000000000045</v>
      </c>
    </row>
    <row r="976" spans="1:3" hidden="1" x14ac:dyDescent="0.2">
      <c r="A976" s="52">
        <v>42902</v>
      </c>
      <c r="B976" s="53">
        <v>1255.4000000000001</v>
      </c>
      <c r="C976" s="55">
        <f t="shared" si="15"/>
        <v>0.85000000000013642</v>
      </c>
    </row>
    <row r="977" spans="1:3" hidden="1" x14ac:dyDescent="0.2">
      <c r="A977" s="52">
        <v>42905</v>
      </c>
      <c r="B977" s="53">
        <v>1248.1500000000001</v>
      </c>
      <c r="C977" s="55">
        <f t="shared" si="15"/>
        <v>-7.25</v>
      </c>
    </row>
    <row r="978" spans="1:3" hidden="1" x14ac:dyDescent="0.2">
      <c r="A978" s="52">
        <v>42906</v>
      </c>
      <c r="B978" s="53">
        <v>1242.2</v>
      </c>
      <c r="C978" s="55">
        <f t="shared" si="15"/>
        <v>-5.9500000000000455</v>
      </c>
    </row>
    <row r="979" spans="1:3" hidden="1" x14ac:dyDescent="0.2">
      <c r="A979" s="52">
        <v>42907</v>
      </c>
      <c r="B979" s="53">
        <v>1242.5</v>
      </c>
      <c r="C979" s="55">
        <f t="shared" si="15"/>
        <v>0.29999999999995453</v>
      </c>
    </row>
    <row r="980" spans="1:3" hidden="1" x14ac:dyDescent="0.2">
      <c r="A980" s="52">
        <v>42908</v>
      </c>
      <c r="B980" s="53">
        <v>1250.8</v>
      </c>
      <c r="C980" s="55">
        <f t="shared" si="15"/>
        <v>8.2999999999999545</v>
      </c>
    </row>
    <row r="981" spans="1:3" hidden="1" x14ac:dyDescent="0.2">
      <c r="A981" s="52">
        <v>42909</v>
      </c>
      <c r="B981" s="53">
        <v>1255.7</v>
      </c>
      <c r="C981" s="55">
        <f t="shared" si="15"/>
        <v>4.9000000000000909</v>
      </c>
    </row>
    <row r="982" spans="1:3" hidden="1" x14ac:dyDescent="0.2">
      <c r="A982" s="52">
        <v>42912</v>
      </c>
      <c r="B982" s="53">
        <v>1245.25</v>
      </c>
      <c r="C982" s="55">
        <f t="shared" si="15"/>
        <v>-10.450000000000045</v>
      </c>
    </row>
    <row r="983" spans="1:3" hidden="1" x14ac:dyDescent="0.2">
      <c r="A983" s="52">
        <v>42913</v>
      </c>
      <c r="B983" s="53">
        <v>1249.55</v>
      </c>
      <c r="C983" s="55">
        <f t="shared" si="15"/>
        <v>4.2999999999999545</v>
      </c>
    </row>
    <row r="984" spans="1:3" hidden="1" x14ac:dyDescent="0.2">
      <c r="A984" s="52">
        <v>42914</v>
      </c>
      <c r="B984" s="53">
        <v>1248</v>
      </c>
      <c r="C984" s="55">
        <f t="shared" si="15"/>
        <v>-1.5499999999999545</v>
      </c>
    </row>
    <row r="985" spans="1:3" hidden="1" x14ac:dyDescent="0.2">
      <c r="A985" s="52">
        <v>42915</v>
      </c>
      <c r="B985" s="53">
        <v>1243.5</v>
      </c>
      <c r="C985" s="55">
        <f t="shared" si="15"/>
        <v>-4.5</v>
      </c>
    </row>
    <row r="986" spans="1:3" hidden="1" x14ac:dyDescent="0.2">
      <c r="A986" s="52">
        <v>42916</v>
      </c>
      <c r="B986" s="53">
        <v>1242.25</v>
      </c>
      <c r="C986" s="55">
        <f t="shared" si="15"/>
        <v>-1.25</v>
      </c>
    </row>
    <row r="987" spans="1:3" hidden="1" x14ac:dyDescent="0.2">
      <c r="A987" s="52">
        <v>42919</v>
      </c>
      <c r="B987" s="53">
        <v>1229.25</v>
      </c>
      <c r="C987" s="55">
        <f t="shared" si="15"/>
        <v>-13</v>
      </c>
    </row>
    <row r="988" spans="1:3" hidden="1" x14ac:dyDescent="0.2">
      <c r="A988" s="52">
        <v>42920</v>
      </c>
      <c r="B988" s="53">
        <v>1223.75</v>
      </c>
      <c r="C988" s="55">
        <f t="shared" si="15"/>
        <v>-5.5</v>
      </c>
    </row>
    <row r="989" spans="1:3" hidden="1" x14ac:dyDescent="0.2">
      <c r="A989" s="52">
        <v>42921</v>
      </c>
      <c r="B989" s="53">
        <v>1220.3</v>
      </c>
      <c r="C989" s="55">
        <f t="shared" si="15"/>
        <v>-3.4500000000000455</v>
      </c>
    </row>
    <row r="990" spans="1:3" hidden="1" x14ac:dyDescent="0.2">
      <c r="A990" s="52">
        <v>42922</v>
      </c>
      <c r="B990" s="53">
        <v>1224.9000000000001</v>
      </c>
      <c r="C990" s="55">
        <f t="shared" si="15"/>
        <v>4.6000000000001364</v>
      </c>
    </row>
    <row r="991" spans="1:3" hidden="1" x14ac:dyDescent="0.2">
      <c r="A991" s="52">
        <v>42923</v>
      </c>
      <c r="B991" s="53">
        <v>1215.6500000000001</v>
      </c>
      <c r="C991" s="55">
        <f t="shared" si="15"/>
        <v>-9.25</v>
      </c>
    </row>
    <row r="992" spans="1:3" hidden="1" x14ac:dyDescent="0.2">
      <c r="A992" s="52">
        <v>42926</v>
      </c>
      <c r="B992" s="53">
        <v>1211.9000000000001</v>
      </c>
      <c r="C992" s="55">
        <f t="shared" si="15"/>
        <v>-3.75</v>
      </c>
    </row>
    <row r="993" spans="1:3" hidden="1" x14ac:dyDescent="0.2">
      <c r="A993" s="52">
        <v>42927</v>
      </c>
      <c r="B993" s="53">
        <v>1211.05</v>
      </c>
      <c r="C993" s="55">
        <f t="shared" si="15"/>
        <v>-0.85000000000013642</v>
      </c>
    </row>
    <row r="994" spans="1:3" hidden="1" x14ac:dyDescent="0.2">
      <c r="A994" s="52">
        <v>42928</v>
      </c>
      <c r="B994" s="53">
        <v>1218.8</v>
      </c>
      <c r="C994" s="55">
        <f t="shared" si="15"/>
        <v>7.75</v>
      </c>
    </row>
    <row r="995" spans="1:3" hidden="1" x14ac:dyDescent="0.2">
      <c r="A995" s="52">
        <v>42929</v>
      </c>
      <c r="B995" s="53">
        <v>1218.9000000000001</v>
      </c>
      <c r="C995" s="55">
        <f t="shared" si="15"/>
        <v>0.10000000000013642</v>
      </c>
    </row>
    <row r="996" spans="1:3" hidden="1" x14ac:dyDescent="0.2">
      <c r="A996" s="52">
        <v>42930</v>
      </c>
      <c r="B996" s="53">
        <v>1230.3</v>
      </c>
      <c r="C996" s="55">
        <f t="shared" si="15"/>
        <v>11.399999999999864</v>
      </c>
    </row>
    <row r="997" spans="1:3" hidden="1" x14ac:dyDescent="0.2">
      <c r="A997" s="52">
        <v>42933</v>
      </c>
      <c r="B997" s="53">
        <v>1234.0999999999999</v>
      </c>
      <c r="C997" s="55">
        <f t="shared" si="15"/>
        <v>3.7999999999999545</v>
      </c>
    </row>
    <row r="998" spans="1:3" hidden="1" x14ac:dyDescent="0.2">
      <c r="A998" s="52">
        <v>42934</v>
      </c>
      <c r="B998" s="53">
        <v>1240.75</v>
      </c>
      <c r="C998" s="55">
        <f t="shared" si="15"/>
        <v>6.6500000000000909</v>
      </c>
    </row>
    <row r="999" spans="1:3" hidden="1" x14ac:dyDescent="0.2">
      <c r="A999" s="52">
        <v>42935</v>
      </c>
      <c r="B999" s="53">
        <v>1242.1500000000001</v>
      </c>
      <c r="C999" s="55">
        <f t="shared" si="15"/>
        <v>1.4000000000000909</v>
      </c>
    </row>
    <row r="1000" spans="1:3" hidden="1" x14ac:dyDescent="0.2">
      <c r="A1000" s="52">
        <v>42936</v>
      </c>
      <c r="B1000" s="53">
        <v>1238.7</v>
      </c>
      <c r="C1000" s="55">
        <f t="shared" si="15"/>
        <v>-3.4500000000000455</v>
      </c>
    </row>
    <row r="1001" spans="1:3" hidden="1" x14ac:dyDescent="0.2">
      <c r="A1001" s="52">
        <v>42937</v>
      </c>
      <c r="B1001" s="53">
        <v>1248.55</v>
      </c>
      <c r="C1001" s="55">
        <f t="shared" si="15"/>
        <v>9.8499999999999091</v>
      </c>
    </row>
    <row r="1002" spans="1:3" hidden="1" x14ac:dyDescent="0.2">
      <c r="A1002" s="52">
        <v>42940</v>
      </c>
      <c r="B1002" s="53">
        <v>1255.55</v>
      </c>
      <c r="C1002" s="55">
        <f t="shared" si="15"/>
        <v>7</v>
      </c>
    </row>
    <row r="1003" spans="1:3" hidden="1" x14ac:dyDescent="0.2">
      <c r="A1003" s="52">
        <v>42941</v>
      </c>
      <c r="B1003" s="53">
        <v>1254.4000000000001</v>
      </c>
      <c r="C1003" s="55">
        <f t="shared" si="15"/>
        <v>-1.1499999999998636</v>
      </c>
    </row>
    <row r="1004" spans="1:3" hidden="1" x14ac:dyDescent="0.2">
      <c r="A1004" s="52">
        <v>42942</v>
      </c>
      <c r="B1004" s="53">
        <v>1248.0999999999999</v>
      </c>
      <c r="C1004" s="55">
        <f t="shared" si="15"/>
        <v>-6.3000000000001819</v>
      </c>
    </row>
    <row r="1005" spans="1:3" hidden="1" x14ac:dyDescent="0.2">
      <c r="A1005" s="52">
        <v>42943</v>
      </c>
      <c r="B1005" s="53">
        <v>1261.0999999999999</v>
      </c>
      <c r="C1005" s="55">
        <f t="shared" si="15"/>
        <v>13</v>
      </c>
    </row>
    <row r="1006" spans="1:3" hidden="1" x14ac:dyDescent="0.2">
      <c r="A1006" s="52">
        <v>42944</v>
      </c>
      <c r="B1006" s="53">
        <v>1264.9000000000001</v>
      </c>
      <c r="C1006" s="55">
        <f t="shared" si="15"/>
        <v>3.8000000000001819</v>
      </c>
    </row>
    <row r="1007" spans="1:3" hidden="1" x14ac:dyDescent="0.2">
      <c r="A1007" s="52">
        <v>42947</v>
      </c>
      <c r="B1007" s="53">
        <v>1267.55</v>
      </c>
      <c r="C1007" s="55">
        <f t="shared" si="15"/>
        <v>2.6499999999998636</v>
      </c>
    </row>
    <row r="1008" spans="1:3" hidden="1" x14ac:dyDescent="0.2">
      <c r="A1008" s="52">
        <v>42948</v>
      </c>
      <c r="B1008" s="53">
        <v>1270.95</v>
      </c>
      <c r="C1008" s="55">
        <f t="shared" si="15"/>
        <v>3.4000000000000909</v>
      </c>
    </row>
    <row r="1009" spans="1:3" hidden="1" x14ac:dyDescent="0.2">
      <c r="A1009" s="52">
        <v>42949</v>
      </c>
      <c r="B1009" s="53">
        <v>1269.5999999999999</v>
      </c>
      <c r="C1009" s="55">
        <f t="shared" si="15"/>
        <v>-1.3500000000001364</v>
      </c>
    </row>
    <row r="1010" spans="1:3" hidden="1" x14ac:dyDescent="0.2">
      <c r="A1010" s="52">
        <v>42950</v>
      </c>
      <c r="B1010" s="53">
        <v>1268.0999999999999</v>
      </c>
      <c r="C1010" s="55">
        <f t="shared" si="15"/>
        <v>-1.5</v>
      </c>
    </row>
    <row r="1011" spans="1:3" hidden="1" x14ac:dyDescent="0.2">
      <c r="A1011" s="52">
        <v>42951</v>
      </c>
      <c r="B1011" s="53">
        <v>1257.7</v>
      </c>
      <c r="C1011" s="55">
        <f t="shared" si="15"/>
        <v>-10.399999999999864</v>
      </c>
    </row>
    <row r="1012" spans="1:3" hidden="1" x14ac:dyDescent="0.2">
      <c r="A1012" s="52">
        <v>42954</v>
      </c>
      <c r="B1012" s="53">
        <v>1258</v>
      </c>
      <c r="C1012" s="55">
        <f t="shared" si="15"/>
        <v>0.29999999999995453</v>
      </c>
    </row>
    <row r="1013" spans="1:3" hidden="1" x14ac:dyDescent="0.2">
      <c r="A1013" s="52">
        <v>42955</v>
      </c>
      <c r="B1013" s="53">
        <v>1261.8</v>
      </c>
      <c r="C1013" s="55">
        <f t="shared" si="15"/>
        <v>3.7999999999999545</v>
      </c>
    </row>
    <row r="1014" spans="1:3" hidden="1" x14ac:dyDescent="0.2">
      <c r="A1014" s="52">
        <v>42956</v>
      </c>
      <c r="B1014" s="53">
        <v>1271.05</v>
      </c>
      <c r="C1014" s="55">
        <f t="shared" si="15"/>
        <v>9.25</v>
      </c>
    </row>
    <row r="1015" spans="1:3" hidden="1" x14ac:dyDescent="0.2">
      <c r="A1015" s="52">
        <v>42957</v>
      </c>
      <c r="B1015" s="53">
        <v>1284.4000000000001</v>
      </c>
      <c r="C1015" s="55">
        <f t="shared" si="15"/>
        <v>13.350000000000136</v>
      </c>
    </row>
    <row r="1016" spans="1:3" hidden="1" x14ac:dyDescent="0.2">
      <c r="A1016" s="52">
        <v>42958</v>
      </c>
      <c r="B1016" s="53">
        <v>1286.0999999999999</v>
      </c>
      <c r="C1016" s="55">
        <f t="shared" si="15"/>
        <v>1.6999999999998181</v>
      </c>
    </row>
    <row r="1017" spans="1:3" hidden="1" x14ac:dyDescent="0.2">
      <c r="A1017" s="52">
        <v>42961</v>
      </c>
      <c r="B1017" s="53">
        <v>1282.3</v>
      </c>
      <c r="C1017" s="55">
        <f t="shared" si="15"/>
        <v>-3.7999999999999545</v>
      </c>
    </row>
    <row r="1018" spans="1:3" hidden="1" x14ac:dyDescent="0.2">
      <c r="A1018" s="52">
        <v>42962</v>
      </c>
      <c r="B1018" s="54" t="e">
        <f>NA()</f>
        <v>#N/A</v>
      </c>
      <c r="C1018" s="55" t="e">
        <f t="shared" si="15"/>
        <v>#N/A</v>
      </c>
    </row>
    <row r="1019" spans="1:3" hidden="1" x14ac:dyDescent="0.2">
      <c r="A1019" s="52">
        <v>42963</v>
      </c>
      <c r="B1019" s="53">
        <v>1272.75</v>
      </c>
      <c r="C1019" s="55" t="e">
        <f t="shared" si="15"/>
        <v>#N/A</v>
      </c>
    </row>
    <row r="1020" spans="1:3" hidden="1" x14ac:dyDescent="0.2">
      <c r="A1020" s="52">
        <v>42964</v>
      </c>
      <c r="B1020" s="53">
        <v>1285.1500000000001</v>
      </c>
      <c r="C1020" s="55">
        <f t="shared" si="15"/>
        <v>12.400000000000091</v>
      </c>
    </row>
    <row r="1021" spans="1:3" hidden="1" x14ac:dyDescent="0.2">
      <c r="A1021" s="52">
        <v>42965</v>
      </c>
      <c r="B1021" s="53">
        <v>1295.8</v>
      </c>
      <c r="C1021" s="55">
        <f t="shared" si="15"/>
        <v>10.649999999999864</v>
      </c>
    </row>
    <row r="1022" spans="1:3" hidden="1" x14ac:dyDescent="0.2">
      <c r="A1022" s="52">
        <v>42968</v>
      </c>
      <c r="B1022" s="53">
        <v>1292.9000000000001</v>
      </c>
      <c r="C1022" s="55">
        <f t="shared" si="15"/>
        <v>-2.8999999999998636</v>
      </c>
    </row>
    <row r="1023" spans="1:3" hidden="1" x14ac:dyDescent="0.2">
      <c r="A1023" s="52">
        <v>42969</v>
      </c>
      <c r="B1023" s="53">
        <v>1284.2</v>
      </c>
      <c r="C1023" s="55">
        <f t="shared" si="15"/>
        <v>-8.7000000000000455</v>
      </c>
    </row>
    <row r="1024" spans="1:3" hidden="1" x14ac:dyDescent="0.2">
      <c r="A1024" s="52">
        <v>42970</v>
      </c>
      <c r="B1024" s="53">
        <v>1286.6500000000001</v>
      </c>
      <c r="C1024" s="55">
        <f t="shared" si="15"/>
        <v>2.4500000000000455</v>
      </c>
    </row>
    <row r="1025" spans="1:3" hidden="1" x14ac:dyDescent="0.2">
      <c r="A1025" s="52">
        <v>42971</v>
      </c>
      <c r="B1025" s="53">
        <v>1289</v>
      </c>
      <c r="C1025" s="55">
        <f t="shared" si="15"/>
        <v>2.3499999999999091</v>
      </c>
    </row>
    <row r="1026" spans="1:3" hidden="1" x14ac:dyDescent="0.2">
      <c r="A1026" s="52">
        <v>42972</v>
      </c>
      <c r="B1026" s="53">
        <v>1285.3</v>
      </c>
      <c r="C1026" s="55">
        <f t="shared" si="15"/>
        <v>-3.7000000000000455</v>
      </c>
    </row>
    <row r="1027" spans="1:3" hidden="1" x14ac:dyDescent="0.2">
      <c r="A1027" s="52">
        <v>42975</v>
      </c>
      <c r="B1027" s="54" t="e">
        <f>NA()</f>
        <v>#N/A</v>
      </c>
      <c r="C1027" s="55" t="e">
        <f t="shared" si="15"/>
        <v>#N/A</v>
      </c>
    </row>
    <row r="1028" spans="1:3" hidden="1" x14ac:dyDescent="0.2">
      <c r="A1028" s="52">
        <v>42976</v>
      </c>
      <c r="B1028" s="53">
        <v>1318.65</v>
      </c>
      <c r="C1028" s="55" t="e">
        <f t="shared" si="15"/>
        <v>#N/A</v>
      </c>
    </row>
    <row r="1029" spans="1:3" hidden="1" x14ac:dyDescent="0.2">
      <c r="A1029" s="52">
        <v>42977</v>
      </c>
      <c r="B1029" s="53">
        <v>1308.5</v>
      </c>
      <c r="C1029" s="55">
        <f t="shared" si="15"/>
        <v>-10.150000000000091</v>
      </c>
    </row>
    <row r="1030" spans="1:3" hidden="1" x14ac:dyDescent="0.2">
      <c r="A1030" s="52">
        <v>42978</v>
      </c>
      <c r="B1030" s="53">
        <v>1311.75</v>
      </c>
      <c r="C1030" s="55">
        <f t="shared" si="15"/>
        <v>3.25</v>
      </c>
    </row>
    <row r="1031" spans="1:3" hidden="1" x14ac:dyDescent="0.2">
      <c r="A1031" s="52">
        <v>42979</v>
      </c>
      <c r="B1031" s="53">
        <v>1320.4</v>
      </c>
      <c r="C1031" s="55">
        <f t="shared" si="15"/>
        <v>8.6500000000000909</v>
      </c>
    </row>
    <row r="1032" spans="1:3" hidden="1" x14ac:dyDescent="0.2">
      <c r="A1032" s="52">
        <v>42982</v>
      </c>
      <c r="B1032" s="53">
        <v>1333.1</v>
      </c>
      <c r="C1032" s="55">
        <f t="shared" si="15"/>
        <v>12.699999999999818</v>
      </c>
    </row>
    <row r="1033" spans="1:3" hidden="1" x14ac:dyDescent="0.2">
      <c r="A1033" s="52">
        <v>42983</v>
      </c>
      <c r="B1033" s="53">
        <v>1335.55</v>
      </c>
      <c r="C1033" s="55">
        <f t="shared" si="15"/>
        <v>2.4500000000000455</v>
      </c>
    </row>
    <row r="1034" spans="1:3" hidden="1" x14ac:dyDescent="0.2">
      <c r="A1034" s="52">
        <v>42984</v>
      </c>
      <c r="B1034" s="53">
        <v>1337.85</v>
      </c>
      <c r="C1034" s="55">
        <f t="shared" si="15"/>
        <v>2.2999999999999545</v>
      </c>
    </row>
    <row r="1035" spans="1:3" hidden="1" x14ac:dyDescent="0.2">
      <c r="A1035" s="52">
        <v>42985</v>
      </c>
      <c r="B1035" s="53">
        <v>1343.5</v>
      </c>
      <c r="C1035" s="55">
        <f t="shared" si="15"/>
        <v>5.6500000000000909</v>
      </c>
    </row>
    <row r="1036" spans="1:3" hidden="1" x14ac:dyDescent="0.2">
      <c r="A1036" s="52">
        <v>42986</v>
      </c>
      <c r="B1036" s="53">
        <v>1346.25</v>
      </c>
      <c r="C1036" s="55">
        <f t="shared" si="15"/>
        <v>2.75</v>
      </c>
    </row>
    <row r="1037" spans="1:3" hidden="1" x14ac:dyDescent="0.2">
      <c r="A1037" s="52">
        <v>42989</v>
      </c>
      <c r="B1037" s="53">
        <v>1334.2</v>
      </c>
      <c r="C1037" s="55">
        <f t="shared" si="15"/>
        <v>-12.049999999999955</v>
      </c>
    </row>
    <row r="1038" spans="1:3" hidden="1" x14ac:dyDescent="0.2">
      <c r="A1038" s="52">
        <v>42990</v>
      </c>
      <c r="B1038" s="53">
        <v>1326.5</v>
      </c>
      <c r="C1038" s="55">
        <f t="shared" ref="C1038:C1101" si="16">B1038-B1037</f>
        <v>-7.7000000000000455</v>
      </c>
    </row>
    <row r="1039" spans="1:3" hidden="1" x14ac:dyDescent="0.2">
      <c r="A1039" s="52">
        <v>42991</v>
      </c>
      <c r="B1039" s="53">
        <v>1327.55</v>
      </c>
      <c r="C1039" s="55">
        <f t="shared" si="16"/>
        <v>1.0499999999999545</v>
      </c>
    </row>
    <row r="1040" spans="1:3" hidden="1" x14ac:dyDescent="0.2">
      <c r="A1040" s="52">
        <v>42992</v>
      </c>
      <c r="B1040" s="53">
        <v>1324.55</v>
      </c>
      <c r="C1040" s="55">
        <f t="shared" si="16"/>
        <v>-3</v>
      </c>
    </row>
    <row r="1041" spans="1:3" hidden="1" x14ac:dyDescent="0.2">
      <c r="A1041" s="52">
        <v>42993</v>
      </c>
      <c r="B1041" s="53">
        <v>1322.85</v>
      </c>
      <c r="C1041" s="55">
        <f t="shared" si="16"/>
        <v>-1.7000000000000455</v>
      </c>
    </row>
    <row r="1042" spans="1:3" hidden="1" x14ac:dyDescent="0.2">
      <c r="A1042" s="52">
        <v>42996</v>
      </c>
      <c r="B1042" s="53">
        <v>1312.1</v>
      </c>
      <c r="C1042" s="55">
        <f t="shared" si="16"/>
        <v>-10.75</v>
      </c>
    </row>
    <row r="1043" spans="1:3" hidden="1" x14ac:dyDescent="0.2">
      <c r="A1043" s="52">
        <v>42997</v>
      </c>
      <c r="B1043" s="53">
        <v>1309.5999999999999</v>
      </c>
      <c r="C1043" s="55">
        <f t="shared" si="16"/>
        <v>-2.5</v>
      </c>
    </row>
    <row r="1044" spans="1:3" hidden="1" x14ac:dyDescent="0.2">
      <c r="A1044" s="52">
        <v>42998</v>
      </c>
      <c r="B1044" s="53">
        <v>1311.3</v>
      </c>
      <c r="C1044" s="55">
        <f t="shared" si="16"/>
        <v>1.7000000000000455</v>
      </c>
    </row>
    <row r="1045" spans="1:3" hidden="1" x14ac:dyDescent="0.2">
      <c r="A1045" s="52">
        <v>42999</v>
      </c>
      <c r="B1045" s="53">
        <v>1292.0999999999999</v>
      </c>
      <c r="C1045" s="55">
        <f t="shared" si="16"/>
        <v>-19.200000000000045</v>
      </c>
    </row>
    <row r="1046" spans="1:3" hidden="1" x14ac:dyDescent="0.2">
      <c r="A1046" s="52">
        <v>43000</v>
      </c>
      <c r="B1046" s="53">
        <v>1294.8</v>
      </c>
      <c r="C1046" s="55">
        <f t="shared" si="16"/>
        <v>2.7000000000000455</v>
      </c>
    </row>
    <row r="1047" spans="1:3" hidden="1" x14ac:dyDescent="0.2">
      <c r="A1047" s="52">
        <v>43003</v>
      </c>
      <c r="B1047" s="53">
        <v>1293.3</v>
      </c>
      <c r="C1047" s="55">
        <f t="shared" si="16"/>
        <v>-1.5</v>
      </c>
    </row>
    <row r="1048" spans="1:3" hidden="1" x14ac:dyDescent="0.2">
      <c r="A1048" s="52">
        <v>43004</v>
      </c>
      <c r="B1048" s="53">
        <v>1300.05</v>
      </c>
      <c r="C1048" s="55">
        <f t="shared" si="16"/>
        <v>6.75</v>
      </c>
    </row>
    <row r="1049" spans="1:3" hidden="1" x14ac:dyDescent="0.2">
      <c r="A1049" s="52">
        <v>43005</v>
      </c>
      <c r="B1049" s="53">
        <v>1282.55</v>
      </c>
      <c r="C1049" s="55">
        <f t="shared" si="16"/>
        <v>-17.5</v>
      </c>
    </row>
    <row r="1050" spans="1:3" hidden="1" x14ac:dyDescent="0.2">
      <c r="A1050" s="52">
        <v>43006</v>
      </c>
      <c r="B1050" s="53">
        <v>1283.3499999999999</v>
      </c>
      <c r="C1050" s="55">
        <f t="shared" si="16"/>
        <v>0.79999999999995453</v>
      </c>
    </row>
    <row r="1051" spans="1:3" hidden="1" x14ac:dyDescent="0.2">
      <c r="A1051" s="52">
        <v>43007</v>
      </c>
      <c r="B1051" s="53">
        <v>1283.0999999999999</v>
      </c>
      <c r="C1051" s="55">
        <f t="shared" si="16"/>
        <v>-0.25</v>
      </c>
    </row>
    <row r="1052" spans="1:3" hidden="1" x14ac:dyDescent="0.2">
      <c r="A1052" s="52">
        <v>43010</v>
      </c>
      <c r="B1052" s="53">
        <v>1273.7</v>
      </c>
      <c r="C1052" s="55">
        <f t="shared" si="16"/>
        <v>-9.3999999999998636</v>
      </c>
    </row>
    <row r="1053" spans="1:3" hidden="1" x14ac:dyDescent="0.2">
      <c r="A1053" s="52">
        <v>43011</v>
      </c>
      <c r="B1053" s="53">
        <v>1271.25</v>
      </c>
      <c r="C1053" s="55">
        <f t="shared" si="16"/>
        <v>-2.4500000000000455</v>
      </c>
    </row>
    <row r="1054" spans="1:3" hidden="1" x14ac:dyDescent="0.2">
      <c r="A1054" s="52">
        <v>43012</v>
      </c>
      <c r="B1054" s="53">
        <v>1274.25</v>
      </c>
      <c r="C1054" s="55">
        <f t="shared" si="16"/>
        <v>3</v>
      </c>
    </row>
    <row r="1055" spans="1:3" hidden="1" x14ac:dyDescent="0.2">
      <c r="A1055" s="52">
        <v>43013</v>
      </c>
      <c r="B1055" s="53">
        <v>1274.5</v>
      </c>
      <c r="C1055" s="55">
        <f t="shared" si="16"/>
        <v>0.25</v>
      </c>
    </row>
    <row r="1056" spans="1:3" hidden="1" x14ac:dyDescent="0.2">
      <c r="A1056" s="52">
        <v>43014</v>
      </c>
      <c r="B1056" s="53">
        <v>1261.8</v>
      </c>
      <c r="C1056" s="55">
        <f t="shared" si="16"/>
        <v>-12.700000000000045</v>
      </c>
    </row>
    <row r="1057" spans="1:3" hidden="1" x14ac:dyDescent="0.2">
      <c r="A1057" s="52">
        <v>43017</v>
      </c>
      <c r="B1057" s="53">
        <v>1278.75</v>
      </c>
      <c r="C1057" s="55">
        <f t="shared" si="16"/>
        <v>16.950000000000045</v>
      </c>
    </row>
    <row r="1058" spans="1:3" hidden="1" x14ac:dyDescent="0.2">
      <c r="A1058" s="52">
        <v>43018</v>
      </c>
      <c r="B1058" s="53">
        <v>1291.4000000000001</v>
      </c>
      <c r="C1058" s="55">
        <f t="shared" si="16"/>
        <v>12.650000000000091</v>
      </c>
    </row>
    <row r="1059" spans="1:3" hidden="1" x14ac:dyDescent="0.2">
      <c r="A1059" s="52">
        <v>43019</v>
      </c>
      <c r="B1059" s="53">
        <v>1289.25</v>
      </c>
      <c r="C1059" s="55">
        <f t="shared" si="16"/>
        <v>-2.1500000000000909</v>
      </c>
    </row>
    <row r="1060" spans="1:3" hidden="1" x14ac:dyDescent="0.2">
      <c r="A1060" s="52">
        <v>43020</v>
      </c>
      <c r="B1060" s="53">
        <v>1290.25</v>
      </c>
      <c r="C1060" s="55">
        <f t="shared" si="16"/>
        <v>1</v>
      </c>
    </row>
    <row r="1061" spans="1:3" hidden="1" x14ac:dyDescent="0.2">
      <c r="A1061" s="52">
        <v>43021</v>
      </c>
      <c r="B1061" s="53">
        <v>1299.5999999999999</v>
      </c>
      <c r="C1061" s="55">
        <f t="shared" si="16"/>
        <v>9.3499999999999091</v>
      </c>
    </row>
    <row r="1062" spans="1:3" hidden="1" x14ac:dyDescent="0.2">
      <c r="A1062" s="52">
        <v>43024</v>
      </c>
      <c r="B1062" s="53">
        <v>1303.3</v>
      </c>
      <c r="C1062" s="55">
        <f t="shared" si="16"/>
        <v>3.7000000000000455</v>
      </c>
    </row>
    <row r="1063" spans="1:3" hidden="1" x14ac:dyDescent="0.2">
      <c r="A1063" s="52">
        <v>43025</v>
      </c>
      <c r="B1063" s="53">
        <v>1284.75</v>
      </c>
      <c r="C1063" s="55">
        <f t="shared" si="16"/>
        <v>-18.549999999999955</v>
      </c>
    </row>
    <row r="1064" spans="1:3" hidden="1" x14ac:dyDescent="0.2">
      <c r="A1064" s="52">
        <v>43026</v>
      </c>
      <c r="B1064" s="53">
        <v>1280.2</v>
      </c>
      <c r="C1064" s="55">
        <f t="shared" si="16"/>
        <v>-4.5499999999999545</v>
      </c>
    </row>
    <row r="1065" spans="1:3" hidden="1" x14ac:dyDescent="0.2">
      <c r="A1065" s="52">
        <v>43027</v>
      </c>
      <c r="B1065" s="53">
        <v>1286.4000000000001</v>
      </c>
      <c r="C1065" s="55">
        <f t="shared" si="16"/>
        <v>6.2000000000000455</v>
      </c>
    </row>
    <row r="1066" spans="1:3" hidden="1" x14ac:dyDescent="0.2">
      <c r="A1066" s="52">
        <v>43028</v>
      </c>
      <c r="B1066" s="53">
        <v>1281.2</v>
      </c>
      <c r="C1066" s="55">
        <f t="shared" si="16"/>
        <v>-5.2000000000000455</v>
      </c>
    </row>
    <row r="1067" spans="1:3" hidden="1" x14ac:dyDescent="0.2">
      <c r="A1067" s="52">
        <v>43031</v>
      </c>
      <c r="B1067" s="53">
        <v>1274.9000000000001</v>
      </c>
      <c r="C1067" s="55">
        <f t="shared" si="16"/>
        <v>-6.2999999999999545</v>
      </c>
    </row>
    <row r="1068" spans="1:3" hidden="1" x14ac:dyDescent="0.2">
      <c r="A1068" s="52">
        <v>43032</v>
      </c>
      <c r="B1068" s="53">
        <v>1276.45</v>
      </c>
      <c r="C1068" s="55">
        <f t="shared" si="16"/>
        <v>1.5499999999999545</v>
      </c>
    </row>
    <row r="1069" spans="1:3" hidden="1" x14ac:dyDescent="0.2">
      <c r="A1069" s="52">
        <v>43033</v>
      </c>
      <c r="B1069" s="53">
        <v>1275</v>
      </c>
      <c r="C1069" s="55">
        <f t="shared" si="16"/>
        <v>-1.4500000000000455</v>
      </c>
    </row>
    <row r="1070" spans="1:3" hidden="1" x14ac:dyDescent="0.2">
      <c r="A1070" s="52">
        <v>43034</v>
      </c>
      <c r="B1070" s="53">
        <v>1273.75</v>
      </c>
      <c r="C1070" s="55">
        <f t="shared" si="16"/>
        <v>-1.25</v>
      </c>
    </row>
    <row r="1071" spans="1:3" hidden="1" x14ac:dyDescent="0.2">
      <c r="A1071" s="52">
        <v>43035</v>
      </c>
      <c r="B1071" s="53">
        <v>1266.45</v>
      </c>
      <c r="C1071" s="55">
        <f t="shared" si="16"/>
        <v>-7.2999999999999545</v>
      </c>
    </row>
    <row r="1072" spans="1:3" hidden="1" x14ac:dyDescent="0.2">
      <c r="A1072" s="52">
        <v>43038</v>
      </c>
      <c r="B1072" s="53">
        <v>1272</v>
      </c>
      <c r="C1072" s="55">
        <f t="shared" si="16"/>
        <v>5.5499999999999545</v>
      </c>
    </row>
    <row r="1073" spans="1:3" hidden="1" x14ac:dyDescent="0.2">
      <c r="A1073" s="52">
        <v>43039</v>
      </c>
      <c r="B1073" s="53">
        <v>1270.1500000000001</v>
      </c>
      <c r="C1073" s="55">
        <f t="shared" si="16"/>
        <v>-1.8499999999999091</v>
      </c>
    </row>
    <row r="1074" spans="1:3" hidden="1" x14ac:dyDescent="0.2">
      <c r="A1074" s="52">
        <v>43040</v>
      </c>
      <c r="B1074" s="53">
        <v>1277.05</v>
      </c>
      <c r="C1074" s="55">
        <f t="shared" si="16"/>
        <v>6.8999999999998636</v>
      </c>
    </row>
    <row r="1075" spans="1:3" hidden="1" x14ac:dyDescent="0.2">
      <c r="A1075" s="52">
        <v>43041</v>
      </c>
      <c r="B1075" s="53">
        <v>1279.2</v>
      </c>
      <c r="C1075" s="55">
        <f t="shared" si="16"/>
        <v>2.1500000000000909</v>
      </c>
    </row>
    <row r="1076" spans="1:3" hidden="1" x14ac:dyDescent="0.2">
      <c r="A1076" s="52">
        <v>43042</v>
      </c>
      <c r="B1076" s="53">
        <v>1267.2</v>
      </c>
      <c r="C1076" s="55">
        <f t="shared" si="16"/>
        <v>-12</v>
      </c>
    </row>
    <row r="1077" spans="1:3" hidden="1" x14ac:dyDescent="0.2">
      <c r="A1077" s="52">
        <v>43045</v>
      </c>
      <c r="B1077" s="53">
        <v>1270.9000000000001</v>
      </c>
      <c r="C1077" s="55">
        <f t="shared" si="16"/>
        <v>3.7000000000000455</v>
      </c>
    </row>
    <row r="1078" spans="1:3" hidden="1" x14ac:dyDescent="0.2">
      <c r="A1078" s="52">
        <v>43046</v>
      </c>
      <c r="B1078" s="53">
        <v>1275.5999999999999</v>
      </c>
      <c r="C1078" s="55">
        <f t="shared" si="16"/>
        <v>4.6999999999998181</v>
      </c>
    </row>
    <row r="1079" spans="1:3" hidden="1" x14ac:dyDescent="0.2">
      <c r="A1079" s="52">
        <v>43047</v>
      </c>
      <c r="B1079" s="53">
        <v>1284</v>
      </c>
      <c r="C1079" s="55">
        <f t="shared" si="16"/>
        <v>8.4000000000000909</v>
      </c>
    </row>
    <row r="1080" spans="1:3" hidden="1" x14ac:dyDescent="0.2">
      <c r="A1080" s="52">
        <v>43048</v>
      </c>
      <c r="B1080" s="53">
        <v>1284.8</v>
      </c>
      <c r="C1080" s="55">
        <f t="shared" si="16"/>
        <v>0.79999999999995453</v>
      </c>
    </row>
    <row r="1081" spans="1:3" hidden="1" x14ac:dyDescent="0.2">
      <c r="A1081" s="52">
        <v>43049</v>
      </c>
      <c r="B1081" s="53">
        <v>1284.3</v>
      </c>
      <c r="C1081" s="55">
        <f t="shared" si="16"/>
        <v>-0.5</v>
      </c>
    </row>
    <row r="1082" spans="1:3" hidden="1" x14ac:dyDescent="0.2">
      <c r="A1082" s="52">
        <v>43052</v>
      </c>
      <c r="B1082" s="53">
        <v>1277.95</v>
      </c>
      <c r="C1082" s="55">
        <f t="shared" si="16"/>
        <v>-6.3499999999999091</v>
      </c>
    </row>
    <row r="1083" spans="1:3" hidden="1" x14ac:dyDescent="0.2">
      <c r="A1083" s="52">
        <v>43053</v>
      </c>
      <c r="B1083" s="53">
        <v>1274.5999999999999</v>
      </c>
      <c r="C1083" s="55">
        <f t="shared" si="16"/>
        <v>-3.3500000000001364</v>
      </c>
    </row>
    <row r="1084" spans="1:3" hidden="1" x14ac:dyDescent="0.2">
      <c r="A1084" s="52">
        <v>43054</v>
      </c>
      <c r="B1084" s="53">
        <v>1282.2</v>
      </c>
      <c r="C1084" s="55">
        <f t="shared" si="16"/>
        <v>7.6000000000001364</v>
      </c>
    </row>
    <row r="1085" spans="1:3" hidden="1" x14ac:dyDescent="0.2">
      <c r="A1085" s="52">
        <v>43055</v>
      </c>
      <c r="B1085" s="53">
        <v>1280</v>
      </c>
      <c r="C1085" s="55">
        <f t="shared" si="16"/>
        <v>-2.2000000000000455</v>
      </c>
    </row>
    <row r="1086" spans="1:3" hidden="1" x14ac:dyDescent="0.2">
      <c r="A1086" s="52">
        <v>43056</v>
      </c>
      <c r="B1086" s="53">
        <v>1284.3499999999999</v>
      </c>
      <c r="C1086" s="55">
        <f t="shared" si="16"/>
        <v>4.3499999999999091</v>
      </c>
    </row>
    <row r="1087" spans="1:3" hidden="1" x14ac:dyDescent="0.2">
      <c r="A1087" s="52">
        <v>43059</v>
      </c>
      <c r="B1087" s="53">
        <v>1286.2</v>
      </c>
      <c r="C1087" s="55">
        <f t="shared" si="16"/>
        <v>1.8500000000001364</v>
      </c>
    </row>
    <row r="1088" spans="1:3" hidden="1" x14ac:dyDescent="0.2">
      <c r="A1088" s="52">
        <v>43060</v>
      </c>
      <c r="B1088" s="53">
        <v>1283.3</v>
      </c>
      <c r="C1088" s="55">
        <f t="shared" si="16"/>
        <v>-2.9000000000000909</v>
      </c>
    </row>
    <row r="1089" spans="1:3" hidden="1" x14ac:dyDescent="0.2">
      <c r="A1089" s="52">
        <v>43061</v>
      </c>
      <c r="B1089" s="53">
        <v>1286.95</v>
      </c>
      <c r="C1089" s="55">
        <f t="shared" si="16"/>
        <v>3.6500000000000909</v>
      </c>
    </row>
    <row r="1090" spans="1:3" hidden="1" x14ac:dyDescent="0.2">
      <c r="A1090" s="52">
        <v>43062</v>
      </c>
      <c r="B1090" s="53">
        <v>1290.3499999999999</v>
      </c>
      <c r="C1090" s="55">
        <f t="shared" si="16"/>
        <v>3.3999999999998636</v>
      </c>
    </row>
    <row r="1091" spans="1:3" hidden="1" x14ac:dyDescent="0.2">
      <c r="A1091" s="52">
        <v>43063</v>
      </c>
      <c r="B1091" s="53">
        <v>1290.5</v>
      </c>
      <c r="C1091" s="55">
        <f t="shared" si="16"/>
        <v>0.15000000000009095</v>
      </c>
    </row>
    <row r="1092" spans="1:3" hidden="1" x14ac:dyDescent="0.2">
      <c r="A1092" s="52">
        <v>43066</v>
      </c>
      <c r="B1092" s="53">
        <v>1294.9000000000001</v>
      </c>
      <c r="C1092" s="55">
        <f t="shared" si="16"/>
        <v>4.4000000000000909</v>
      </c>
    </row>
    <row r="1093" spans="1:3" hidden="1" x14ac:dyDescent="0.2">
      <c r="A1093" s="52">
        <v>43067</v>
      </c>
      <c r="B1093" s="53">
        <v>1291.8499999999999</v>
      </c>
      <c r="C1093" s="55">
        <f t="shared" si="16"/>
        <v>-3.0500000000001819</v>
      </c>
    </row>
    <row r="1094" spans="1:3" hidden="1" x14ac:dyDescent="0.2">
      <c r="A1094" s="52">
        <v>43068</v>
      </c>
      <c r="B1094" s="53">
        <v>1283.8499999999999</v>
      </c>
      <c r="C1094" s="55">
        <f t="shared" si="16"/>
        <v>-8</v>
      </c>
    </row>
    <row r="1095" spans="1:3" hidden="1" x14ac:dyDescent="0.2">
      <c r="A1095" s="52">
        <v>43069</v>
      </c>
      <c r="B1095" s="53">
        <v>1280.2</v>
      </c>
      <c r="C1095" s="55">
        <f t="shared" si="16"/>
        <v>-3.6499999999998636</v>
      </c>
    </row>
    <row r="1096" spans="1:3" x14ac:dyDescent="0.2">
      <c r="A1096" s="52">
        <v>43070</v>
      </c>
      <c r="B1096" s="53">
        <v>1275.5</v>
      </c>
      <c r="C1096" s="55">
        <f t="shared" si="16"/>
        <v>-4.7000000000000455</v>
      </c>
    </row>
    <row r="1097" spans="1:3" x14ac:dyDescent="0.2">
      <c r="A1097" s="52">
        <v>43073</v>
      </c>
      <c r="B1097" s="53">
        <v>1273.45</v>
      </c>
      <c r="C1097" s="55">
        <f t="shared" si="16"/>
        <v>-2.0499999999999545</v>
      </c>
    </row>
    <row r="1098" spans="1:3" x14ac:dyDescent="0.2">
      <c r="A1098" s="52">
        <v>43074</v>
      </c>
      <c r="B1098" s="53">
        <v>1266.3</v>
      </c>
      <c r="C1098" s="55">
        <f t="shared" si="16"/>
        <v>-7.1500000000000909</v>
      </c>
    </row>
    <row r="1099" spans="1:3" x14ac:dyDescent="0.2">
      <c r="A1099" s="52">
        <v>43075</v>
      </c>
      <c r="B1099" s="53">
        <v>1263.7</v>
      </c>
      <c r="C1099" s="55">
        <f t="shared" si="16"/>
        <v>-2.5999999999999091</v>
      </c>
    </row>
    <row r="1100" spans="1:3" x14ac:dyDescent="0.2">
      <c r="A1100" s="52">
        <v>43076</v>
      </c>
      <c r="B1100" s="53">
        <v>1255</v>
      </c>
      <c r="C1100" s="55">
        <f t="shared" si="16"/>
        <v>-8.7000000000000455</v>
      </c>
    </row>
    <row r="1101" spans="1:3" x14ac:dyDescent="0.2">
      <c r="A1101" s="52">
        <v>43077</v>
      </c>
      <c r="B1101" s="53">
        <v>1250.6500000000001</v>
      </c>
      <c r="C1101" s="55">
        <f t="shared" si="16"/>
        <v>-4.3499999999999091</v>
      </c>
    </row>
    <row r="1102" spans="1:3" x14ac:dyDescent="0.2">
      <c r="A1102" s="52">
        <v>43080</v>
      </c>
      <c r="B1102" s="53">
        <v>1247.1500000000001</v>
      </c>
      <c r="C1102" s="55">
        <f t="shared" ref="C1102:C1165" si="17">B1102-B1101</f>
        <v>-3.5</v>
      </c>
    </row>
    <row r="1103" spans="1:3" x14ac:dyDescent="0.2">
      <c r="A1103" s="52">
        <v>43081</v>
      </c>
      <c r="B1103" s="53">
        <v>1240.9000000000001</v>
      </c>
      <c r="C1103" s="55">
        <f t="shared" si="17"/>
        <v>-6.25</v>
      </c>
    </row>
    <row r="1104" spans="1:3" x14ac:dyDescent="0.2">
      <c r="A1104" s="52">
        <v>43082</v>
      </c>
      <c r="B1104" s="53">
        <v>1242.6500000000001</v>
      </c>
      <c r="C1104" s="55">
        <f t="shared" si="17"/>
        <v>1.75</v>
      </c>
    </row>
    <row r="1105" spans="1:3" x14ac:dyDescent="0.2">
      <c r="A1105" s="52">
        <v>43083</v>
      </c>
      <c r="B1105" s="53">
        <v>1251</v>
      </c>
      <c r="C1105" s="55">
        <f t="shared" si="17"/>
        <v>8.3499999999999091</v>
      </c>
    </row>
    <row r="1106" spans="1:3" x14ac:dyDescent="0.2">
      <c r="A1106" s="52">
        <v>43084</v>
      </c>
      <c r="B1106" s="53">
        <v>1254.5999999999999</v>
      </c>
      <c r="C1106" s="55">
        <f t="shared" si="17"/>
        <v>3.5999999999999091</v>
      </c>
    </row>
    <row r="1107" spans="1:3" x14ac:dyDescent="0.2">
      <c r="A1107" s="52">
        <v>43087</v>
      </c>
      <c r="B1107" s="53">
        <v>1260.5999999999999</v>
      </c>
      <c r="C1107" s="55">
        <f t="shared" si="17"/>
        <v>6</v>
      </c>
    </row>
    <row r="1108" spans="1:3" x14ac:dyDescent="0.2">
      <c r="A1108" s="52">
        <v>43088</v>
      </c>
      <c r="B1108" s="53">
        <v>1260.3499999999999</v>
      </c>
      <c r="C1108" s="55">
        <f t="shared" si="17"/>
        <v>-0.25</v>
      </c>
    </row>
    <row r="1109" spans="1:3" x14ac:dyDescent="0.2">
      <c r="A1109" s="52">
        <v>43089</v>
      </c>
      <c r="B1109" s="53">
        <v>1264.55</v>
      </c>
      <c r="C1109" s="55">
        <f t="shared" si="17"/>
        <v>4.2000000000000455</v>
      </c>
    </row>
    <row r="1110" spans="1:3" x14ac:dyDescent="0.2">
      <c r="A1110" s="52">
        <v>43090</v>
      </c>
      <c r="B1110" s="53">
        <v>1264.55</v>
      </c>
      <c r="C1110" s="55">
        <f t="shared" si="17"/>
        <v>0</v>
      </c>
    </row>
    <row r="1111" spans="1:3" x14ac:dyDescent="0.2">
      <c r="A1111" s="52">
        <v>43091</v>
      </c>
      <c r="B1111" s="56">
        <f>AVERAGE(B1108:B1110)</f>
        <v>1263.1499999999999</v>
      </c>
      <c r="C1111" s="55">
        <f t="shared" si="17"/>
        <v>-1.4000000000000909</v>
      </c>
    </row>
    <row r="1112" spans="1:3" x14ac:dyDescent="0.2">
      <c r="A1112" s="52">
        <v>43094</v>
      </c>
      <c r="B1112" s="56">
        <f t="shared" ref="B1112:B1113" si="18">AVERAGE(B1109:B1111)</f>
        <v>1264.0833333333333</v>
      </c>
      <c r="C1112" s="55">
        <f t="shared" si="17"/>
        <v>0.93333333333339397</v>
      </c>
    </row>
    <row r="1113" spans="1:3" x14ac:dyDescent="0.2">
      <c r="A1113" s="52">
        <v>43095</v>
      </c>
      <c r="B1113" s="56">
        <f t="shared" si="18"/>
        <v>1263.9277777777777</v>
      </c>
      <c r="C1113" s="55">
        <f t="shared" si="17"/>
        <v>-0.15555555555556566</v>
      </c>
    </row>
    <row r="1114" spans="1:3" x14ac:dyDescent="0.2">
      <c r="A1114" s="52">
        <v>43096</v>
      </c>
      <c r="B1114" s="53">
        <v>1279.4000000000001</v>
      </c>
      <c r="C1114" s="55">
        <f>B1114-B1113</f>
        <v>15.472222222222399</v>
      </c>
    </row>
    <row r="1115" spans="1:3" x14ac:dyDescent="0.2">
      <c r="A1115" s="52">
        <v>43097</v>
      </c>
      <c r="B1115" s="53">
        <v>1291</v>
      </c>
      <c r="C1115" s="55">
        <f t="shared" si="17"/>
        <v>11.599999999999909</v>
      </c>
    </row>
    <row r="1116" spans="1:3" x14ac:dyDescent="0.2">
      <c r="A1116" s="52">
        <v>43098</v>
      </c>
      <c r="B1116" s="56">
        <f t="shared" ref="B1116:B1117" si="19">AVERAGE(B1113:B1115)</f>
        <v>1278.1092592592593</v>
      </c>
      <c r="C1116" s="55">
        <f t="shared" si="17"/>
        <v>-12.890740740740739</v>
      </c>
    </row>
    <row r="1117" spans="1:3" x14ac:dyDescent="0.2">
      <c r="A1117" s="52">
        <v>43101</v>
      </c>
      <c r="B1117" s="56">
        <f t="shared" si="19"/>
        <v>1282.8364197530864</v>
      </c>
      <c r="C1117" s="55">
        <f t="shared" si="17"/>
        <v>4.7271604938271139</v>
      </c>
    </row>
    <row r="1118" spans="1:3" x14ac:dyDescent="0.2">
      <c r="A1118" s="52">
        <v>43102</v>
      </c>
      <c r="B1118" s="53">
        <v>1312.05</v>
      </c>
      <c r="C1118" s="55">
        <f>B1118-B1117</f>
        <v>29.21358024691358</v>
      </c>
    </row>
    <row r="1119" spans="1:3" x14ac:dyDescent="0.2">
      <c r="A1119" s="52">
        <v>43103</v>
      </c>
      <c r="B1119" s="53">
        <v>1314.9</v>
      </c>
      <c r="C1119" s="55">
        <f t="shared" si="17"/>
        <v>2.8500000000001364</v>
      </c>
    </row>
    <row r="1120" spans="1:3" x14ac:dyDescent="0.2">
      <c r="A1120" s="52">
        <v>43104</v>
      </c>
      <c r="B1120" s="53">
        <v>1314.5</v>
      </c>
      <c r="C1120" s="55">
        <f t="shared" si="17"/>
        <v>-0.40000000000009095</v>
      </c>
    </row>
    <row r="1121" spans="1:3" x14ac:dyDescent="0.2">
      <c r="A1121" s="52">
        <v>43105</v>
      </c>
      <c r="B1121" s="53">
        <v>1317.15</v>
      </c>
      <c r="C1121" s="55">
        <f t="shared" si="17"/>
        <v>2.6500000000000909</v>
      </c>
    </row>
    <row r="1122" spans="1:3" x14ac:dyDescent="0.2">
      <c r="A1122" s="52">
        <v>43108</v>
      </c>
      <c r="B1122" s="53">
        <v>1319.95</v>
      </c>
      <c r="C1122" s="55">
        <f t="shared" si="17"/>
        <v>2.7999999999999545</v>
      </c>
    </row>
    <row r="1123" spans="1:3" x14ac:dyDescent="0.2">
      <c r="A1123" s="52">
        <v>43109</v>
      </c>
      <c r="B1123" s="53">
        <v>1311</v>
      </c>
      <c r="C1123" s="55">
        <f t="shared" si="17"/>
        <v>-8.9500000000000455</v>
      </c>
    </row>
    <row r="1124" spans="1:3" x14ac:dyDescent="0.2">
      <c r="A1124" s="52">
        <v>43110</v>
      </c>
      <c r="B1124" s="53">
        <v>1319.75</v>
      </c>
      <c r="C1124" s="55">
        <f t="shared" si="17"/>
        <v>8.75</v>
      </c>
    </row>
    <row r="1125" spans="1:3" x14ac:dyDescent="0.2">
      <c r="A1125" s="52">
        <v>43111</v>
      </c>
      <c r="B1125" s="53">
        <v>1323.05</v>
      </c>
      <c r="C1125" s="55">
        <f t="shared" si="17"/>
        <v>3.2999999999999545</v>
      </c>
    </row>
    <row r="1126" spans="1:3" x14ac:dyDescent="0.2">
      <c r="A1126" s="52">
        <v>43112</v>
      </c>
      <c r="B1126" s="53">
        <v>1326.8</v>
      </c>
      <c r="C1126" s="55">
        <f t="shared" si="17"/>
        <v>3.75</v>
      </c>
    </row>
    <row r="1127" spans="1:3" x14ac:dyDescent="0.2">
      <c r="A1127" s="52">
        <v>43115</v>
      </c>
      <c r="B1127" s="53">
        <v>1339.25</v>
      </c>
      <c r="C1127" s="55">
        <f t="shared" si="17"/>
        <v>12.450000000000045</v>
      </c>
    </row>
    <row r="1128" spans="1:3" x14ac:dyDescent="0.2">
      <c r="A1128" s="52">
        <v>43116</v>
      </c>
      <c r="B1128" s="53">
        <v>1333.85</v>
      </c>
      <c r="C1128" s="55">
        <f t="shared" si="17"/>
        <v>-5.4000000000000909</v>
      </c>
    </row>
    <row r="1129" spans="1:3" x14ac:dyDescent="0.2">
      <c r="A1129" s="52">
        <v>43117</v>
      </c>
      <c r="B1129" s="53">
        <v>1335.65</v>
      </c>
      <c r="C1129" s="55">
        <f t="shared" si="17"/>
        <v>1.8000000000001819</v>
      </c>
    </row>
    <row r="1130" spans="1:3" x14ac:dyDescent="0.2">
      <c r="A1130" s="52">
        <v>43118</v>
      </c>
      <c r="B1130" s="53">
        <v>1332.2</v>
      </c>
      <c r="C1130" s="55">
        <f t="shared" si="17"/>
        <v>-3.4500000000000455</v>
      </c>
    </row>
    <row r="1131" spans="1:3" x14ac:dyDescent="0.2">
      <c r="A1131" s="52">
        <v>43119</v>
      </c>
      <c r="B1131" s="53">
        <v>1334.95</v>
      </c>
      <c r="C1131" s="55">
        <f t="shared" si="17"/>
        <v>2.75</v>
      </c>
    </row>
    <row r="1132" spans="1:3" x14ac:dyDescent="0.2">
      <c r="A1132" s="52">
        <v>43122</v>
      </c>
      <c r="B1132" s="53">
        <v>1332.6</v>
      </c>
      <c r="C1132" s="55">
        <f t="shared" si="17"/>
        <v>-2.3500000000001364</v>
      </c>
    </row>
    <row r="1133" spans="1:3" x14ac:dyDescent="0.2">
      <c r="A1133" s="52">
        <v>43123</v>
      </c>
      <c r="B1133" s="53">
        <v>1333.4</v>
      </c>
      <c r="C1133" s="55">
        <f t="shared" si="17"/>
        <v>0.8000000000001819</v>
      </c>
    </row>
    <row r="1134" spans="1:3" x14ac:dyDescent="0.2">
      <c r="A1134" s="52">
        <v>43124</v>
      </c>
      <c r="B1134" s="53">
        <v>1353.7</v>
      </c>
      <c r="C1134" s="55">
        <f t="shared" si="17"/>
        <v>20.299999999999955</v>
      </c>
    </row>
    <row r="1135" spans="1:3" x14ac:dyDescent="0.2">
      <c r="A1135" s="52">
        <v>43125</v>
      </c>
      <c r="B1135" s="53">
        <v>1354.95</v>
      </c>
      <c r="C1135" s="55">
        <f t="shared" si="17"/>
        <v>1.25</v>
      </c>
    </row>
    <row r="1136" spans="1:3" x14ac:dyDescent="0.2">
      <c r="A1136" s="52">
        <v>43126</v>
      </c>
      <c r="B1136" s="53">
        <v>1353.15</v>
      </c>
      <c r="C1136" s="55">
        <f t="shared" si="17"/>
        <v>-1.7999999999999545</v>
      </c>
    </row>
    <row r="1137" spans="1:3" x14ac:dyDescent="0.2">
      <c r="A1137" s="52">
        <v>43129</v>
      </c>
      <c r="B1137" s="53">
        <v>1343.85</v>
      </c>
      <c r="C1137" s="55">
        <f t="shared" si="17"/>
        <v>-9.3000000000001819</v>
      </c>
    </row>
    <row r="1138" spans="1:3" x14ac:dyDescent="0.2">
      <c r="A1138" s="52">
        <v>43130</v>
      </c>
      <c r="B1138" s="53">
        <v>1344.9</v>
      </c>
      <c r="C1138" s="55">
        <f t="shared" si="17"/>
        <v>1.0500000000001819</v>
      </c>
    </row>
    <row r="1139" spans="1:3" x14ac:dyDescent="0.2">
      <c r="A1139" s="52">
        <v>43131</v>
      </c>
      <c r="B1139" s="53">
        <v>1345.05</v>
      </c>
      <c r="C1139" s="55">
        <f t="shared" si="17"/>
        <v>0.14999999999986358</v>
      </c>
    </row>
    <row r="1140" spans="1:3" x14ac:dyDescent="0.2">
      <c r="A1140" s="52">
        <v>43132</v>
      </c>
      <c r="B1140" s="53">
        <v>1341.35</v>
      </c>
      <c r="C1140" s="55">
        <f t="shared" si="17"/>
        <v>-3.7000000000000455</v>
      </c>
    </row>
    <row r="1141" spans="1:3" x14ac:dyDescent="0.2">
      <c r="A1141" s="52">
        <v>43133</v>
      </c>
      <c r="B1141" s="53">
        <v>1331.15</v>
      </c>
      <c r="C1141" s="55">
        <f t="shared" si="17"/>
        <v>-10.199999999999818</v>
      </c>
    </row>
    <row r="1142" spans="1:3" x14ac:dyDescent="0.2">
      <c r="A1142" s="52">
        <v>43136</v>
      </c>
      <c r="B1142" s="53">
        <v>1333.6</v>
      </c>
      <c r="C1142" s="55">
        <f t="shared" si="17"/>
        <v>2.4499999999998181</v>
      </c>
    </row>
    <row r="1143" spans="1:3" x14ac:dyDescent="0.2">
      <c r="A1143" s="52">
        <v>43137</v>
      </c>
      <c r="B1143" s="53">
        <v>1331.4</v>
      </c>
      <c r="C1143" s="55">
        <f t="shared" si="17"/>
        <v>-2.1999999999998181</v>
      </c>
    </row>
    <row r="1144" spans="1:3" x14ac:dyDescent="0.2">
      <c r="A1144" s="52">
        <v>43138</v>
      </c>
      <c r="B1144" s="53">
        <v>1324.65</v>
      </c>
      <c r="C1144" s="55">
        <f t="shared" si="17"/>
        <v>-6.75</v>
      </c>
    </row>
    <row r="1145" spans="1:3" x14ac:dyDescent="0.2">
      <c r="A1145" s="52">
        <v>43139</v>
      </c>
      <c r="B1145" s="53">
        <v>1315.45</v>
      </c>
      <c r="C1145" s="55">
        <f t="shared" si="17"/>
        <v>-9.2000000000000455</v>
      </c>
    </row>
    <row r="1146" spans="1:3" x14ac:dyDescent="0.2">
      <c r="A1146" s="52">
        <v>43140</v>
      </c>
      <c r="B1146" s="53">
        <v>1314.1</v>
      </c>
      <c r="C1146" s="55">
        <f t="shared" si="17"/>
        <v>-1.3500000000001364</v>
      </c>
    </row>
    <row r="1147" spans="1:3" x14ac:dyDescent="0.2">
      <c r="A1147" s="52">
        <v>43143</v>
      </c>
      <c r="B1147" s="53">
        <v>1322.3</v>
      </c>
      <c r="C1147" s="55">
        <f t="shared" si="17"/>
        <v>8.2000000000000455</v>
      </c>
    </row>
    <row r="1148" spans="1:3" x14ac:dyDescent="0.2">
      <c r="A1148" s="52">
        <v>43144</v>
      </c>
      <c r="B1148" s="53">
        <v>1325.35</v>
      </c>
      <c r="C1148" s="55">
        <f t="shared" si="17"/>
        <v>3.0499999999999545</v>
      </c>
    </row>
    <row r="1149" spans="1:3" x14ac:dyDescent="0.2">
      <c r="A1149" s="52">
        <v>43145</v>
      </c>
      <c r="B1149" s="53">
        <v>1336.25</v>
      </c>
      <c r="C1149" s="55">
        <f t="shared" si="17"/>
        <v>10.900000000000091</v>
      </c>
    </row>
    <row r="1150" spans="1:3" x14ac:dyDescent="0.2">
      <c r="A1150" s="52">
        <v>43146</v>
      </c>
      <c r="B1150" s="53">
        <v>1352.45</v>
      </c>
      <c r="C1150" s="55">
        <f t="shared" si="17"/>
        <v>16.200000000000045</v>
      </c>
    </row>
    <row r="1151" spans="1:3" x14ac:dyDescent="0.2">
      <c r="A1151" s="52">
        <v>43147</v>
      </c>
      <c r="B1151" s="53">
        <v>1352.1</v>
      </c>
      <c r="C1151" s="55">
        <f t="shared" si="17"/>
        <v>-0.35000000000013642</v>
      </c>
    </row>
    <row r="1152" spans="1:3" x14ac:dyDescent="0.2">
      <c r="A1152" s="52">
        <v>43150</v>
      </c>
      <c r="B1152" s="53">
        <v>1346.6</v>
      </c>
      <c r="C1152" s="55">
        <f t="shared" si="17"/>
        <v>-5.5</v>
      </c>
    </row>
    <row r="1153" spans="1:3" x14ac:dyDescent="0.2">
      <c r="A1153" s="52">
        <v>43151</v>
      </c>
      <c r="B1153" s="53">
        <v>1339.85</v>
      </c>
      <c r="C1153" s="55">
        <f t="shared" si="17"/>
        <v>-6.75</v>
      </c>
    </row>
    <row r="1154" spans="1:3" x14ac:dyDescent="0.2">
      <c r="A1154" s="52">
        <v>43152</v>
      </c>
      <c r="B1154" s="53">
        <v>1330.5</v>
      </c>
      <c r="C1154" s="55">
        <f t="shared" si="17"/>
        <v>-9.3499999999999091</v>
      </c>
    </row>
    <row r="1155" spans="1:3" x14ac:dyDescent="0.2">
      <c r="A1155" s="52">
        <v>43153</v>
      </c>
      <c r="B1155" s="53">
        <v>1328.35</v>
      </c>
      <c r="C1155" s="55">
        <f t="shared" si="17"/>
        <v>-2.1500000000000909</v>
      </c>
    </row>
    <row r="1156" spans="1:3" x14ac:dyDescent="0.2">
      <c r="A1156" s="52">
        <v>43154</v>
      </c>
      <c r="B1156" s="53">
        <v>1327.95</v>
      </c>
      <c r="C1156" s="55">
        <f t="shared" si="17"/>
        <v>-0.39999999999986358</v>
      </c>
    </row>
    <row r="1157" spans="1:3" x14ac:dyDescent="0.2">
      <c r="A1157" s="52">
        <v>43157</v>
      </c>
      <c r="B1157" s="53">
        <v>1333.5</v>
      </c>
      <c r="C1157" s="55">
        <f t="shared" si="17"/>
        <v>5.5499999999999545</v>
      </c>
    </row>
    <row r="1158" spans="1:3" x14ac:dyDescent="0.2">
      <c r="A1158" s="52">
        <v>43158</v>
      </c>
      <c r="B1158" s="53">
        <v>1325.75</v>
      </c>
      <c r="C1158" s="55">
        <f t="shared" si="17"/>
        <v>-7.75</v>
      </c>
    </row>
    <row r="1159" spans="1:3" x14ac:dyDescent="0.2">
      <c r="A1159" s="52">
        <v>43159</v>
      </c>
      <c r="B1159" s="53">
        <v>1317.85</v>
      </c>
      <c r="C1159" s="55">
        <f t="shared" si="17"/>
        <v>-7.9000000000000909</v>
      </c>
    </row>
    <row r="1160" spans="1:3" x14ac:dyDescent="0.2">
      <c r="A1160" s="52">
        <v>43160</v>
      </c>
      <c r="B1160" s="53">
        <v>1307.75</v>
      </c>
      <c r="C1160" s="55">
        <f t="shared" si="17"/>
        <v>-10.099999999999909</v>
      </c>
    </row>
    <row r="1161" spans="1:3" x14ac:dyDescent="0.2">
      <c r="A1161" s="52">
        <v>43161</v>
      </c>
      <c r="B1161" s="53">
        <v>1322.3</v>
      </c>
      <c r="C1161" s="55">
        <f t="shared" si="17"/>
        <v>14.549999999999955</v>
      </c>
    </row>
    <row r="1162" spans="1:3" x14ac:dyDescent="0.2">
      <c r="A1162" s="52">
        <v>43164</v>
      </c>
      <c r="B1162" s="53">
        <v>1320.4</v>
      </c>
      <c r="C1162" s="55">
        <f t="shared" si="17"/>
        <v>-1.8999999999998636</v>
      </c>
    </row>
    <row r="1163" spans="1:3" x14ac:dyDescent="0.2">
      <c r="A1163" s="52">
        <v>43165</v>
      </c>
      <c r="B1163" s="53">
        <v>1331.4</v>
      </c>
      <c r="C1163" s="55">
        <f t="shared" si="17"/>
        <v>11</v>
      </c>
    </row>
    <row r="1164" spans="1:3" x14ac:dyDescent="0.2">
      <c r="A1164" s="52">
        <v>43166</v>
      </c>
      <c r="B1164" s="53">
        <v>1329.4</v>
      </c>
      <c r="C1164" s="55">
        <f t="shared" si="17"/>
        <v>-2</v>
      </c>
    </row>
    <row r="1165" spans="1:3" x14ac:dyDescent="0.2">
      <c r="A1165" s="52">
        <v>43167</v>
      </c>
      <c r="B1165" s="53">
        <v>1321</v>
      </c>
      <c r="C1165" s="55">
        <f t="shared" si="17"/>
        <v>-8.4000000000000909</v>
      </c>
    </row>
    <row r="1166" spans="1:3" x14ac:dyDescent="0.2">
      <c r="A1166" s="52">
        <v>43168</v>
      </c>
      <c r="B1166" s="53">
        <v>1320.6</v>
      </c>
      <c r="C1166" s="55">
        <f t="shared" ref="C1166:C1229" si="20">B1166-B1165</f>
        <v>-0.40000000000009095</v>
      </c>
    </row>
    <row r="1167" spans="1:3" x14ac:dyDescent="0.2">
      <c r="A1167" s="52">
        <v>43171</v>
      </c>
      <c r="B1167" s="53">
        <v>1319.15</v>
      </c>
      <c r="C1167" s="55">
        <f t="shared" si="20"/>
        <v>-1.4499999999998181</v>
      </c>
    </row>
    <row r="1168" spans="1:3" x14ac:dyDescent="0.2">
      <c r="A1168" s="52">
        <v>43172</v>
      </c>
      <c r="B1168" s="53">
        <v>1322.75</v>
      </c>
      <c r="C1168" s="55">
        <f t="shared" si="20"/>
        <v>3.5999999999999091</v>
      </c>
    </row>
    <row r="1169" spans="1:3" x14ac:dyDescent="0.2">
      <c r="A1169" s="52">
        <v>43173</v>
      </c>
      <c r="B1169" s="53">
        <v>1323.55</v>
      </c>
      <c r="C1169" s="55">
        <f t="shared" si="20"/>
        <v>0.79999999999995453</v>
      </c>
    </row>
    <row r="1170" spans="1:3" x14ac:dyDescent="0.2">
      <c r="A1170" s="52">
        <v>43174</v>
      </c>
      <c r="B1170" s="53">
        <v>1318.75</v>
      </c>
      <c r="C1170" s="55">
        <f t="shared" si="20"/>
        <v>-4.7999999999999545</v>
      </c>
    </row>
    <row r="1171" spans="1:3" x14ac:dyDescent="0.2">
      <c r="A1171" s="52">
        <v>43175</v>
      </c>
      <c r="B1171" s="53">
        <v>1310.0999999999999</v>
      </c>
      <c r="C1171" s="55">
        <f t="shared" si="20"/>
        <v>-8.6500000000000909</v>
      </c>
    </row>
    <row r="1172" spans="1:3" x14ac:dyDescent="0.2">
      <c r="A1172" s="52">
        <v>43178</v>
      </c>
      <c r="B1172" s="53">
        <v>1312.4</v>
      </c>
      <c r="C1172" s="55">
        <f t="shared" si="20"/>
        <v>2.3000000000001819</v>
      </c>
    </row>
    <row r="1173" spans="1:3" x14ac:dyDescent="0.2">
      <c r="A1173" s="52">
        <v>43179</v>
      </c>
      <c r="B1173" s="53">
        <v>1311</v>
      </c>
      <c r="C1173" s="55">
        <f t="shared" si="20"/>
        <v>-1.4000000000000909</v>
      </c>
    </row>
    <row r="1174" spans="1:3" x14ac:dyDescent="0.2">
      <c r="A1174" s="52">
        <v>43180</v>
      </c>
      <c r="B1174" s="53">
        <v>1321.35</v>
      </c>
      <c r="C1174" s="55">
        <f t="shared" si="20"/>
        <v>10.349999999999909</v>
      </c>
    </row>
    <row r="1175" spans="1:3" x14ac:dyDescent="0.2">
      <c r="A1175" s="52">
        <v>43181</v>
      </c>
      <c r="B1175" s="53">
        <v>1329.15</v>
      </c>
      <c r="C1175" s="55">
        <f t="shared" si="20"/>
        <v>7.8000000000001819</v>
      </c>
    </row>
    <row r="1176" spans="1:3" x14ac:dyDescent="0.2">
      <c r="A1176" s="52">
        <v>43182</v>
      </c>
      <c r="B1176" s="53">
        <v>1346.6</v>
      </c>
      <c r="C1176" s="55">
        <f t="shared" si="20"/>
        <v>17.449999999999818</v>
      </c>
    </row>
    <row r="1177" spans="1:3" x14ac:dyDescent="0.2">
      <c r="A1177" s="52">
        <v>43185</v>
      </c>
      <c r="B1177" s="53">
        <v>1352.4</v>
      </c>
      <c r="C1177" s="55">
        <f t="shared" si="20"/>
        <v>5.8000000000001819</v>
      </c>
    </row>
    <row r="1178" spans="1:3" x14ac:dyDescent="0.2">
      <c r="A1178" s="52">
        <v>43186</v>
      </c>
      <c r="B1178" s="53">
        <v>1341.45</v>
      </c>
      <c r="C1178" s="55">
        <f t="shared" si="20"/>
        <v>-10.950000000000045</v>
      </c>
    </row>
    <row r="1179" spans="1:3" x14ac:dyDescent="0.2">
      <c r="A1179" s="52">
        <v>43187</v>
      </c>
      <c r="B1179" s="53">
        <v>1332.45</v>
      </c>
      <c r="C1179" s="55">
        <f t="shared" si="20"/>
        <v>-9</v>
      </c>
    </row>
    <row r="1180" spans="1:3" x14ac:dyDescent="0.2">
      <c r="A1180" s="52">
        <v>43188</v>
      </c>
      <c r="B1180" s="53">
        <v>1323.85</v>
      </c>
      <c r="C1180" s="55">
        <f t="shared" si="20"/>
        <v>-8.6000000000001364</v>
      </c>
    </row>
    <row r="1181" spans="1:3" x14ac:dyDescent="0.2">
      <c r="A1181" s="52">
        <v>43189</v>
      </c>
      <c r="B1181" s="56">
        <f>AVERAGE(B1178:B1180)</f>
        <v>1332.5833333333333</v>
      </c>
      <c r="C1181" s="55">
        <f t="shared" si="20"/>
        <v>8.7333333333333485</v>
      </c>
    </row>
    <row r="1182" spans="1:3" x14ac:dyDescent="0.2">
      <c r="A1182" s="52">
        <v>43192</v>
      </c>
      <c r="B1182" s="56">
        <f>AVERAGE(B1179:B1181)</f>
        <v>1329.6277777777777</v>
      </c>
      <c r="C1182" s="55">
        <f t="shared" si="20"/>
        <v>-2.9555555555555202</v>
      </c>
    </row>
    <row r="1183" spans="1:3" x14ac:dyDescent="0.2">
      <c r="A1183" s="52">
        <v>43193</v>
      </c>
      <c r="B1183" s="53">
        <v>1333.45</v>
      </c>
      <c r="C1183" s="55">
        <f>B1183-B1182</f>
        <v>3.8222222222223081</v>
      </c>
    </row>
    <row r="1184" spans="1:3" x14ac:dyDescent="0.2">
      <c r="A1184" s="52">
        <v>43194</v>
      </c>
      <c r="B1184" s="53">
        <v>1337.3</v>
      </c>
      <c r="C1184" s="55">
        <f t="shared" si="20"/>
        <v>3.8499999999999091</v>
      </c>
    </row>
    <row r="1185" spans="1:3" x14ac:dyDescent="0.2">
      <c r="A1185" s="52">
        <v>43195</v>
      </c>
      <c r="B1185" s="53">
        <v>1327.7</v>
      </c>
      <c r="C1185" s="55">
        <f t="shared" si="20"/>
        <v>-9.5999999999999091</v>
      </c>
    </row>
    <row r="1186" spans="1:3" x14ac:dyDescent="0.2">
      <c r="A1186" s="52">
        <v>43196</v>
      </c>
      <c r="B1186" s="53">
        <v>1331.2</v>
      </c>
      <c r="C1186" s="55">
        <f t="shared" si="20"/>
        <v>3.5</v>
      </c>
    </row>
    <row r="1187" spans="1:3" x14ac:dyDescent="0.2">
      <c r="A1187" s="52">
        <v>43199</v>
      </c>
      <c r="B1187" s="53">
        <v>1331.95</v>
      </c>
      <c r="C1187" s="55">
        <f t="shared" si="20"/>
        <v>0.75</v>
      </c>
    </row>
    <row r="1188" spans="1:3" x14ac:dyDescent="0.2">
      <c r="A1188" s="52">
        <v>43200</v>
      </c>
      <c r="B1188" s="53">
        <v>1338.95</v>
      </c>
      <c r="C1188" s="55">
        <f t="shared" si="20"/>
        <v>7</v>
      </c>
    </row>
    <row r="1189" spans="1:3" x14ac:dyDescent="0.2">
      <c r="A1189" s="52">
        <v>43201</v>
      </c>
      <c r="B1189" s="53">
        <v>1350.75</v>
      </c>
      <c r="C1189" s="55">
        <f t="shared" si="20"/>
        <v>11.799999999999955</v>
      </c>
    </row>
    <row r="1190" spans="1:3" x14ac:dyDescent="0.2">
      <c r="A1190" s="52">
        <v>43202</v>
      </c>
      <c r="B1190" s="53">
        <v>1341.35</v>
      </c>
      <c r="C1190" s="55">
        <f t="shared" si="20"/>
        <v>-9.4000000000000909</v>
      </c>
    </row>
    <row r="1191" spans="1:3" x14ac:dyDescent="0.2">
      <c r="A1191" s="52">
        <v>43203</v>
      </c>
      <c r="B1191" s="53">
        <v>1343.7</v>
      </c>
      <c r="C1191" s="55">
        <f t="shared" si="20"/>
        <v>2.3500000000001364</v>
      </c>
    </row>
    <row r="1192" spans="1:3" x14ac:dyDescent="0.2">
      <c r="A1192" s="52">
        <v>43206</v>
      </c>
      <c r="B1192" s="53">
        <v>1349.35</v>
      </c>
      <c r="C1192" s="55">
        <f t="shared" si="20"/>
        <v>5.6499999999998636</v>
      </c>
    </row>
    <row r="1193" spans="1:3" x14ac:dyDescent="0.2">
      <c r="A1193" s="52">
        <v>43207</v>
      </c>
      <c r="B1193" s="53">
        <v>1342.1</v>
      </c>
      <c r="C1193" s="55">
        <f t="shared" si="20"/>
        <v>-7.25</v>
      </c>
    </row>
    <row r="1194" spans="1:3" x14ac:dyDescent="0.2">
      <c r="A1194" s="52">
        <v>43208</v>
      </c>
      <c r="B1194" s="53">
        <v>1351.45</v>
      </c>
      <c r="C1194" s="55">
        <f t="shared" si="20"/>
        <v>9.3500000000001364</v>
      </c>
    </row>
    <row r="1195" spans="1:3" x14ac:dyDescent="0.2">
      <c r="A1195" s="52">
        <v>43209</v>
      </c>
      <c r="B1195" s="53">
        <v>1348.6</v>
      </c>
      <c r="C1195" s="55">
        <f t="shared" si="20"/>
        <v>-2.8500000000001364</v>
      </c>
    </row>
    <row r="1196" spans="1:3" x14ac:dyDescent="0.2">
      <c r="A1196" s="52">
        <v>43210</v>
      </c>
      <c r="B1196" s="53">
        <v>1336.75</v>
      </c>
      <c r="C1196" s="55">
        <f t="shared" si="20"/>
        <v>-11.849999999999909</v>
      </c>
    </row>
    <row r="1197" spans="1:3" x14ac:dyDescent="0.2">
      <c r="A1197" s="52">
        <v>43213</v>
      </c>
      <c r="B1197" s="53">
        <v>1324.3</v>
      </c>
      <c r="C1197" s="55">
        <f t="shared" si="20"/>
        <v>-12.450000000000045</v>
      </c>
    </row>
    <row r="1198" spans="1:3" x14ac:dyDescent="0.2">
      <c r="A1198" s="52">
        <v>43214</v>
      </c>
      <c r="B1198" s="53">
        <v>1328.85</v>
      </c>
      <c r="C1198" s="55">
        <f t="shared" si="20"/>
        <v>4.5499999999999545</v>
      </c>
    </row>
    <row r="1199" spans="1:3" x14ac:dyDescent="0.2">
      <c r="A1199" s="52">
        <v>43215</v>
      </c>
      <c r="B1199" s="53">
        <v>1321.65</v>
      </c>
      <c r="C1199" s="55">
        <f t="shared" si="20"/>
        <v>-7.1999999999998181</v>
      </c>
    </row>
    <row r="1200" spans="1:3" x14ac:dyDescent="0.2">
      <c r="A1200" s="52">
        <v>43216</v>
      </c>
      <c r="B1200" s="53">
        <v>1320.7</v>
      </c>
      <c r="C1200" s="55">
        <f t="shared" si="20"/>
        <v>-0.95000000000004547</v>
      </c>
    </row>
    <row r="1201" spans="1:3" x14ac:dyDescent="0.2">
      <c r="A1201" s="52">
        <v>43217</v>
      </c>
      <c r="B1201" s="53">
        <v>1321.5</v>
      </c>
      <c r="C1201" s="55">
        <f t="shared" si="20"/>
        <v>0.79999999999995453</v>
      </c>
    </row>
    <row r="1202" spans="1:3" x14ac:dyDescent="0.2">
      <c r="A1202" s="52">
        <v>43220</v>
      </c>
      <c r="B1202" s="53">
        <v>1313.2</v>
      </c>
      <c r="C1202" s="55">
        <f t="shared" si="20"/>
        <v>-8.2999999999999545</v>
      </c>
    </row>
    <row r="1203" spans="1:3" x14ac:dyDescent="0.2">
      <c r="A1203" s="52">
        <v>43221</v>
      </c>
      <c r="B1203" s="53">
        <v>1307.0999999999999</v>
      </c>
      <c r="C1203" s="55">
        <f t="shared" si="20"/>
        <v>-6.1000000000001364</v>
      </c>
    </row>
    <row r="1204" spans="1:3" x14ac:dyDescent="0.2">
      <c r="A1204" s="52">
        <v>43222</v>
      </c>
      <c r="B1204" s="53">
        <v>1304.2</v>
      </c>
      <c r="C1204" s="55">
        <f t="shared" si="20"/>
        <v>-2.8999999999998636</v>
      </c>
    </row>
    <row r="1205" spans="1:3" x14ac:dyDescent="0.2">
      <c r="A1205" s="52">
        <v>43223</v>
      </c>
      <c r="B1205" s="53">
        <v>1315.05</v>
      </c>
      <c r="C1205" s="55">
        <f t="shared" si="20"/>
        <v>10.849999999999909</v>
      </c>
    </row>
    <row r="1206" spans="1:3" x14ac:dyDescent="0.2">
      <c r="A1206" s="52">
        <v>43224</v>
      </c>
      <c r="B1206" s="53">
        <v>1309.4000000000001</v>
      </c>
      <c r="C1206" s="55">
        <f t="shared" si="20"/>
        <v>-5.6499999999998636</v>
      </c>
    </row>
    <row r="1207" spans="1:3" x14ac:dyDescent="0.2">
      <c r="A1207" s="52">
        <v>43227</v>
      </c>
      <c r="B1207" s="56">
        <f>AVERAGE(B1204:B1206)</f>
        <v>1309.55</v>
      </c>
      <c r="C1207" s="55">
        <f t="shared" si="20"/>
        <v>0.14999999999986358</v>
      </c>
    </row>
    <row r="1208" spans="1:3" x14ac:dyDescent="0.2">
      <c r="A1208" s="52">
        <v>43228</v>
      </c>
      <c r="B1208" s="53">
        <v>1306.5999999999999</v>
      </c>
      <c r="C1208" s="55">
        <f>B1208-B1207</f>
        <v>-2.9500000000000455</v>
      </c>
    </row>
    <row r="1209" spans="1:3" x14ac:dyDescent="0.2">
      <c r="A1209" s="52">
        <v>43229</v>
      </c>
      <c r="B1209" s="53">
        <v>1313.85</v>
      </c>
      <c r="C1209" s="55">
        <f t="shared" si="20"/>
        <v>7.25</v>
      </c>
    </row>
    <row r="1210" spans="1:3" x14ac:dyDescent="0.2">
      <c r="A1210" s="52">
        <v>43230</v>
      </c>
      <c r="B1210" s="53">
        <v>1318.8</v>
      </c>
      <c r="C1210" s="55">
        <f t="shared" si="20"/>
        <v>4.9500000000000455</v>
      </c>
    </row>
    <row r="1211" spans="1:3" x14ac:dyDescent="0.2">
      <c r="A1211" s="52">
        <v>43231</v>
      </c>
      <c r="B1211" s="53">
        <v>1324.35</v>
      </c>
      <c r="C1211" s="55">
        <f t="shared" si="20"/>
        <v>5.5499999999999545</v>
      </c>
    </row>
    <row r="1212" spans="1:3" x14ac:dyDescent="0.2">
      <c r="A1212" s="52">
        <v>43234</v>
      </c>
      <c r="B1212" s="53">
        <v>1319.85</v>
      </c>
      <c r="C1212" s="55">
        <f t="shared" si="20"/>
        <v>-4.5</v>
      </c>
    </row>
    <row r="1213" spans="1:3" x14ac:dyDescent="0.2">
      <c r="A1213" s="52">
        <v>43235</v>
      </c>
      <c r="B1213" s="53">
        <v>1295</v>
      </c>
      <c r="C1213" s="55">
        <f t="shared" si="20"/>
        <v>-24.849999999999909</v>
      </c>
    </row>
    <row r="1214" spans="1:3" x14ac:dyDescent="0.2">
      <c r="A1214" s="52">
        <v>43236</v>
      </c>
      <c r="B1214" s="53">
        <v>1291.25</v>
      </c>
      <c r="C1214" s="55">
        <f t="shared" si="20"/>
        <v>-3.75</v>
      </c>
    </row>
    <row r="1215" spans="1:3" x14ac:dyDescent="0.2">
      <c r="A1215" s="52">
        <v>43237</v>
      </c>
      <c r="B1215" s="53">
        <v>1289.5</v>
      </c>
      <c r="C1215" s="55">
        <f t="shared" si="20"/>
        <v>-1.75</v>
      </c>
    </row>
    <row r="1216" spans="1:3" x14ac:dyDescent="0.2">
      <c r="A1216" s="52">
        <v>43238</v>
      </c>
      <c r="B1216" s="53">
        <v>1288.3</v>
      </c>
      <c r="C1216" s="55">
        <f t="shared" si="20"/>
        <v>-1.2000000000000455</v>
      </c>
    </row>
    <row r="1217" spans="1:3" x14ac:dyDescent="0.2">
      <c r="A1217" s="52">
        <v>43241</v>
      </c>
      <c r="B1217" s="53">
        <v>1288.3499999999999</v>
      </c>
      <c r="C1217" s="55">
        <f t="shared" si="20"/>
        <v>4.9999999999954525E-2</v>
      </c>
    </row>
    <row r="1218" spans="1:3" x14ac:dyDescent="0.2">
      <c r="A1218" s="52">
        <v>43242</v>
      </c>
      <c r="B1218" s="53">
        <v>1293.05</v>
      </c>
      <c r="C1218" s="55">
        <f t="shared" si="20"/>
        <v>4.7000000000000455</v>
      </c>
    </row>
    <row r="1219" spans="1:3" x14ac:dyDescent="0.2">
      <c r="A1219" s="52">
        <v>43243</v>
      </c>
      <c r="B1219" s="53">
        <v>1289</v>
      </c>
      <c r="C1219" s="55">
        <f t="shared" si="20"/>
        <v>-4.0499999999999545</v>
      </c>
    </row>
    <row r="1220" spans="1:3" x14ac:dyDescent="0.2">
      <c r="A1220" s="52">
        <v>43244</v>
      </c>
      <c r="B1220" s="53">
        <v>1304.8499999999999</v>
      </c>
      <c r="C1220" s="55">
        <f t="shared" si="20"/>
        <v>15.849999999999909</v>
      </c>
    </row>
    <row r="1221" spans="1:3" x14ac:dyDescent="0.2">
      <c r="A1221" s="52">
        <v>43245</v>
      </c>
      <c r="B1221" s="53">
        <v>1303.5</v>
      </c>
      <c r="C1221" s="55">
        <f t="shared" si="20"/>
        <v>-1.3499999999999091</v>
      </c>
    </row>
    <row r="1222" spans="1:3" x14ac:dyDescent="0.2">
      <c r="A1222" s="52">
        <v>43248</v>
      </c>
      <c r="B1222" s="56">
        <f>AVERAGE(B1219:B1221)</f>
        <v>1299.1166666666666</v>
      </c>
      <c r="C1222" s="55">
        <f t="shared" si="20"/>
        <v>-4.3833333333334394</v>
      </c>
    </row>
    <row r="1223" spans="1:3" x14ac:dyDescent="0.2">
      <c r="A1223" s="52">
        <v>43249</v>
      </c>
      <c r="B1223" s="53">
        <v>1295.5</v>
      </c>
      <c r="C1223" s="55">
        <f>B1223-B1222</f>
        <v>-3.6166666666665606</v>
      </c>
    </row>
    <row r="1224" spans="1:3" x14ac:dyDescent="0.2">
      <c r="A1224" s="52">
        <v>43250</v>
      </c>
      <c r="B1224" s="53">
        <v>1300.7</v>
      </c>
      <c r="C1224" s="55">
        <f t="shared" si="20"/>
        <v>5.2000000000000455</v>
      </c>
    </row>
    <row r="1225" spans="1:3" x14ac:dyDescent="0.2">
      <c r="A1225" s="52">
        <v>43251</v>
      </c>
      <c r="B1225" s="53">
        <v>1305.3499999999999</v>
      </c>
      <c r="C1225" s="55">
        <f t="shared" si="20"/>
        <v>4.6499999999998636</v>
      </c>
    </row>
    <row r="1226" spans="1:3" x14ac:dyDescent="0.2">
      <c r="A1226" s="52">
        <v>43252</v>
      </c>
      <c r="B1226" s="53">
        <v>1294.5999999999999</v>
      </c>
      <c r="C1226" s="55">
        <f t="shared" si="20"/>
        <v>-10.75</v>
      </c>
    </row>
    <row r="1227" spans="1:3" x14ac:dyDescent="0.2">
      <c r="A1227" s="52">
        <v>43255</v>
      </c>
      <c r="B1227" s="53">
        <v>1295.45</v>
      </c>
      <c r="C1227" s="55">
        <f t="shared" si="20"/>
        <v>0.85000000000013642</v>
      </c>
    </row>
    <row r="1228" spans="1:3" x14ac:dyDescent="0.2">
      <c r="A1228" s="52">
        <v>43256</v>
      </c>
      <c r="B1228" s="53">
        <v>1292.05</v>
      </c>
      <c r="C1228" s="55">
        <f t="shared" si="20"/>
        <v>-3.4000000000000909</v>
      </c>
    </row>
    <row r="1229" spans="1:3" x14ac:dyDescent="0.2">
      <c r="A1229" s="52">
        <v>43257</v>
      </c>
      <c r="B1229" s="53">
        <v>1300.0999999999999</v>
      </c>
      <c r="C1229" s="55">
        <f t="shared" si="20"/>
        <v>8.0499999999999545</v>
      </c>
    </row>
    <row r="1230" spans="1:3" x14ac:dyDescent="0.2">
      <c r="A1230" s="52">
        <v>43258</v>
      </c>
      <c r="B1230" s="53">
        <v>1297.25</v>
      </c>
      <c r="C1230" s="55">
        <f t="shared" ref="C1230:C1293" si="21">B1230-B1229</f>
        <v>-2.8499999999999091</v>
      </c>
    </row>
    <row r="1231" spans="1:3" x14ac:dyDescent="0.2">
      <c r="A1231" s="52">
        <v>43259</v>
      </c>
      <c r="B1231" s="53">
        <v>1298.25</v>
      </c>
      <c r="C1231" s="55">
        <f t="shared" si="21"/>
        <v>1</v>
      </c>
    </row>
    <row r="1232" spans="1:3" x14ac:dyDescent="0.2">
      <c r="A1232" s="52">
        <v>43262</v>
      </c>
      <c r="B1232" s="53">
        <v>1299.5999999999999</v>
      </c>
      <c r="C1232" s="55">
        <f t="shared" si="21"/>
        <v>1.3499999999999091</v>
      </c>
    </row>
    <row r="1233" spans="1:3" x14ac:dyDescent="0.2">
      <c r="A1233" s="52">
        <v>43263</v>
      </c>
      <c r="B1233" s="53">
        <v>1298.6500000000001</v>
      </c>
      <c r="C1233" s="55">
        <f t="shared" si="21"/>
        <v>-0.9499999999998181</v>
      </c>
    </row>
    <row r="1234" spans="1:3" x14ac:dyDescent="0.2">
      <c r="A1234" s="52">
        <v>43264</v>
      </c>
      <c r="B1234" s="53">
        <v>1296.1500000000001</v>
      </c>
      <c r="C1234" s="55">
        <f t="shared" si="21"/>
        <v>-2.5</v>
      </c>
    </row>
    <row r="1235" spans="1:3" x14ac:dyDescent="0.2">
      <c r="A1235" s="52">
        <v>43265</v>
      </c>
      <c r="B1235" s="53">
        <v>1302.75</v>
      </c>
      <c r="C1235" s="55">
        <f t="shared" si="21"/>
        <v>6.5999999999999091</v>
      </c>
    </row>
    <row r="1236" spans="1:3" x14ac:dyDescent="0.2">
      <c r="A1236" s="52">
        <v>43266</v>
      </c>
      <c r="B1236" s="53">
        <v>1285.25</v>
      </c>
      <c r="C1236" s="55">
        <f t="shared" si="21"/>
        <v>-17.5</v>
      </c>
    </row>
    <row r="1237" spans="1:3" x14ac:dyDescent="0.2">
      <c r="A1237" s="52">
        <v>43269</v>
      </c>
      <c r="B1237" s="53">
        <v>1281.55</v>
      </c>
      <c r="C1237" s="55">
        <f t="shared" si="21"/>
        <v>-3.7000000000000455</v>
      </c>
    </row>
    <row r="1238" spans="1:3" x14ac:dyDescent="0.2">
      <c r="A1238" s="52">
        <v>43270</v>
      </c>
      <c r="B1238" s="53">
        <v>1276.1500000000001</v>
      </c>
      <c r="C1238" s="55">
        <f t="shared" si="21"/>
        <v>-5.3999999999998636</v>
      </c>
    </row>
    <row r="1239" spans="1:3" x14ac:dyDescent="0.2">
      <c r="A1239" s="52">
        <v>43271</v>
      </c>
      <c r="B1239" s="53">
        <v>1274.2</v>
      </c>
      <c r="C1239" s="55">
        <f t="shared" si="21"/>
        <v>-1.9500000000000455</v>
      </c>
    </row>
    <row r="1240" spans="1:3" x14ac:dyDescent="0.2">
      <c r="A1240" s="52">
        <v>43272</v>
      </c>
      <c r="B1240" s="53">
        <v>1266.1500000000001</v>
      </c>
      <c r="C1240" s="55">
        <f t="shared" si="21"/>
        <v>-8.0499999999999545</v>
      </c>
    </row>
    <row r="1241" spans="1:3" x14ac:dyDescent="0.2">
      <c r="A1241" s="52">
        <v>43273</v>
      </c>
      <c r="B1241" s="53">
        <v>1269.1500000000001</v>
      </c>
      <c r="C1241" s="55">
        <f t="shared" si="21"/>
        <v>3</v>
      </c>
    </row>
    <row r="1242" spans="1:3" x14ac:dyDescent="0.2">
      <c r="A1242" s="52">
        <v>43276</v>
      </c>
      <c r="B1242" s="53">
        <v>1268.7</v>
      </c>
      <c r="C1242" s="55">
        <f t="shared" si="21"/>
        <v>-0.45000000000004547</v>
      </c>
    </row>
    <row r="1243" spans="1:3" x14ac:dyDescent="0.2">
      <c r="A1243" s="52">
        <v>43277</v>
      </c>
      <c r="B1243" s="53">
        <v>1260.3</v>
      </c>
      <c r="C1243" s="55">
        <f t="shared" si="21"/>
        <v>-8.4000000000000909</v>
      </c>
    </row>
    <row r="1244" spans="1:3" x14ac:dyDescent="0.2">
      <c r="A1244" s="52">
        <v>43278</v>
      </c>
      <c r="B1244" s="53">
        <v>1254.5999999999999</v>
      </c>
      <c r="C1244" s="55">
        <f t="shared" si="21"/>
        <v>-5.7000000000000455</v>
      </c>
    </row>
    <row r="1245" spans="1:3" x14ac:dyDescent="0.2">
      <c r="A1245" s="52">
        <v>43279</v>
      </c>
      <c r="B1245" s="53">
        <v>1251.55</v>
      </c>
      <c r="C1245" s="55">
        <f t="shared" si="21"/>
        <v>-3.0499999999999545</v>
      </c>
    </row>
    <row r="1246" spans="1:3" x14ac:dyDescent="0.2">
      <c r="A1246" s="52">
        <v>43280</v>
      </c>
      <c r="B1246" s="53">
        <v>1250.45</v>
      </c>
      <c r="C1246" s="55">
        <f t="shared" si="21"/>
        <v>-1.0999999999999091</v>
      </c>
    </row>
    <row r="1247" spans="1:3" x14ac:dyDescent="0.2">
      <c r="A1247" s="52">
        <v>43283</v>
      </c>
      <c r="B1247" s="53">
        <v>1247.8</v>
      </c>
      <c r="C1247" s="55">
        <f t="shared" si="21"/>
        <v>-2.6500000000000909</v>
      </c>
    </row>
    <row r="1248" spans="1:3" x14ac:dyDescent="0.2">
      <c r="A1248" s="52">
        <v>43284</v>
      </c>
      <c r="B1248" s="53">
        <v>1251.75</v>
      </c>
      <c r="C1248" s="55">
        <f t="shared" si="21"/>
        <v>3.9500000000000455</v>
      </c>
    </row>
    <row r="1249" spans="1:3" x14ac:dyDescent="0.2">
      <c r="A1249" s="52">
        <v>43285</v>
      </c>
      <c r="B1249" s="53">
        <v>1255.6500000000001</v>
      </c>
      <c r="C1249" s="55">
        <f t="shared" si="21"/>
        <v>3.9000000000000909</v>
      </c>
    </row>
    <row r="1250" spans="1:3" x14ac:dyDescent="0.2">
      <c r="A1250" s="52">
        <v>43286</v>
      </c>
      <c r="B1250" s="53">
        <v>1255.5</v>
      </c>
      <c r="C1250" s="55">
        <f t="shared" si="21"/>
        <v>-0.15000000000009095</v>
      </c>
    </row>
    <row r="1251" spans="1:3" x14ac:dyDescent="0.2">
      <c r="A1251" s="52">
        <v>43287</v>
      </c>
      <c r="B1251" s="53">
        <v>1255.3499999999999</v>
      </c>
      <c r="C1251" s="55">
        <f t="shared" si="21"/>
        <v>-0.15000000000009095</v>
      </c>
    </row>
    <row r="1252" spans="1:3" x14ac:dyDescent="0.2">
      <c r="A1252" s="52">
        <v>43290</v>
      </c>
      <c r="B1252" s="53">
        <v>1262.05</v>
      </c>
      <c r="C1252" s="55">
        <f t="shared" si="21"/>
        <v>6.7000000000000455</v>
      </c>
    </row>
    <row r="1253" spans="1:3" x14ac:dyDescent="0.2">
      <c r="A1253" s="52">
        <v>43291</v>
      </c>
      <c r="B1253" s="53">
        <v>1254</v>
      </c>
      <c r="C1253" s="55">
        <f t="shared" si="21"/>
        <v>-8.0499999999999545</v>
      </c>
    </row>
    <row r="1254" spans="1:3" x14ac:dyDescent="0.2">
      <c r="A1254" s="52">
        <v>43292</v>
      </c>
      <c r="B1254" s="53">
        <v>1251.4000000000001</v>
      </c>
      <c r="C1254" s="55">
        <f t="shared" si="21"/>
        <v>-2.5999999999999091</v>
      </c>
    </row>
    <row r="1255" spans="1:3" x14ac:dyDescent="0.2">
      <c r="A1255" s="52">
        <v>43293</v>
      </c>
      <c r="B1255" s="53">
        <v>1245.9000000000001</v>
      </c>
      <c r="C1255" s="55">
        <f t="shared" si="21"/>
        <v>-5.5</v>
      </c>
    </row>
    <row r="1256" spans="1:3" x14ac:dyDescent="0.2">
      <c r="A1256" s="52">
        <v>43294</v>
      </c>
      <c r="B1256" s="53">
        <v>1241.7</v>
      </c>
      <c r="C1256" s="55">
        <f t="shared" si="21"/>
        <v>-4.2000000000000455</v>
      </c>
    </row>
    <row r="1257" spans="1:3" x14ac:dyDescent="0.2">
      <c r="A1257" s="52">
        <v>43297</v>
      </c>
      <c r="B1257" s="53">
        <v>1241.0999999999999</v>
      </c>
      <c r="C1257" s="55">
        <f t="shared" si="21"/>
        <v>-0.60000000000013642</v>
      </c>
    </row>
    <row r="1258" spans="1:3" x14ac:dyDescent="0.2">
      <c r="A1258" s="52">
        <v>43298</v>
      </c>
      <c r="B1258" s="53">
        <v>1232.8</v>
      </c>
      <c r="C1258" s="55">
        <f t="shared" si="21"/>
        <v>-8.2999999999999545</v>
      </c>
    </row>
    <row r="1259" spans="1:3" x14ac:dyDescent="0.2">
      <c r="A1259" s="52">
        <v>43299</v>
      </c>
      <c r="B1259" s="53">
        <v>1224.5</v>
      </c>
      <c r="C1259" s="55">
        <f t="shared" si="21"/>
        <v>-8.2999999999999545</v>
      </c>
    </row>
    <row r="1260" spans="1:3" x14ac:dyDescent="0.2">
      <c r="A1260" s="52">
        <v>43300</v>
      </c>
      <c r="B1260" s="53">
        <v>1217.55</v>
      </c>
      <c r="C1260" s="55">
        <f t="shared" si="21"/>
        <v>-6.9500000000000455</v>
      </c>
    </row>
    <row r="1261" spans="1:3" x14ac:dyDescent="0.2">
      <c r="A1261" s="52">
        <v>43301</v>
      </c>
      <c r="B1261" s="53">
        <v>1228.75</v>
      </c>
      <c r="C1261" s="55">
        <f t="shared" si="21"/>
        <v>11.200000000000045</v>
      </c>
    </row>
    <row r="1262" spans="1:3" x14ac:dyDescent="0.2">
      <c r="A1262" s="52">
        <v>43304</v>
      </c>
      <c r="B1262" s="53">
        <v>1224.95</v>
      </c>
      <c r="C1262" s="55">
        <f t="shared" si="21"/>
        <v>-3.7999999999999545</v>
      </c>
    </row>
    <row r="1263" spans="1:3" x14ac:dyDescent="0.2">
      <c r="A1263" s="52">
        <v>43305</v>
      </c>
      <c r="B1263" s="53">
        <v>1228.3499999999999</v>
      </c>
      <c r="C1263" s="55">
        <f t="shared" si="21"/>
        <v>3.3999999999998636</v>
      </c>
    </row>
    <row r="1264" spans="1:3" x14ac:dyDescent="0.2">
      <c r="A1264" s="52">
        <v>43306</v>
      </c>
      <c r="B1264" s="53">
        <v>1231.5</v>
      </c>
      <c r="C1264" s="55">
        <f t="shared" si="21"/>
        <v>3.1500000000000909</v>
      </c>
    </row>
    <row r="1265" spans="1:3" x14ac:dyDescent="0.2">
      <c r="A1265" s="52">
        <v>43307</v>
      </c>
      <c r="B1265" s="53">
        <v>1228.25</v>
      </c>
      <c r="C1265" s="55">
        <f t="shared" si="21"/>
        <v>-3.25</v>
      </c>
    </row>
    <row r="1266" spans="1:3" x14ac:dyDescent="0.2">
      <c r="A1266" s="52">
        <v>43308</v>
      </c>
      <c r="B1266" s="53">
        <v>1223.95</v>
      </c>
      <c r="C1266" s="55">
        <f t="shared" si="21"/>
        <v>-4.2999999999999545</v>
      </c>
    </row>
    <row r="1267" spans="1:3" x14ac:dyDescent="0.2">
      <c r="A1267" s="52">
        <v>43311</v>
      </c>
      <c r="B1267" s="53">
        <v>1223.8</v>
      </c>
      <c r="C1267" s="55">
        <f t="shared" si="21"/>
        <v>-0.15000000000009095</v>
      </c>
    </row>
    <row r="1268" spans="1:3" x14ac:dyDescent="0.2">
      <c r="A1268" s="52">
        <v>43312</v>
      </c>
      <c r="B1268" s="53">
        <v>1220.95</v>
      </c>
      <c r="C1268" s="55">
        <f t="shared" si="21"/>
        <v>-2.8499999999999091</v>
      </c>
    </row>
    <row r="1269" spans="1:3" x14ac:dyDescent="0.2">
      <c r="A1269" s="52">
        <v>43313</v>
      </c>
      <c r="B1269" s="53">
        <v>1219</v>
      </c>
      <c r="C1269" s="55">
        <f t="shared" si="21"/>
        <v>-1.9500000000000455</v>
      </c>
    </row>
    <row r="1270" spans="1:3" x14ac:dyDescent="0.2">
      <c r="A1270" s="52">
        <v>43314</v>
      </c>
      <c r="B1270" s="53">
        <v>1215.45</v>
      </c>
      <c r="C1270" s="55">
        <f t="shared" si="21"/>
        <v>-3.5499999999999545</v>
      </c>
    </row>
    <row r="1271" spans="1:3" x14ac:dyDescent="0.2">
      <c r="A1271" s="52">
        <v>43315</v>
      </c>
      <c r="B1271" s="53">
        <v>1216.3</v>
      </c>
      <c r="C1271" s="55">
        <f t="shared" si="21"/>
        <v>0.84999999999990905</v>
      </c>
    </row>
    <row r="1272" spans="1:3" x14ac:dyDescent="0.2">
      <c r="A1272" s="52">
        <v>43318</v>
      </c>
      <c r="B1272" s="53">
        <v>1209.6500000000001</v>
      </c>
      <c r="C1272" s="55">
        <f t="shared" si="21"/>
        <v>-6.6499999999998636</v>
      </c>
    </row>
    <row r="1273" spans="1:3" x14ac:dyDescent="0.2">
      <c r="A1273" s="52">
        <v>43319</v>
      </c>
      <c r="B1273" s="53">
        <v>1212.3499999999999</v>
      </c>
      <c r="C1273" s="55">
        <f t="shared" si="21"/>
        <v>2.6999999999998181</v>
      </c>
    </row>
    <row r="1274" spans="1:3" x14ac:dyDescent="0.2">
      <c r="A1274" s="52">
        <v>43320</v>
      </c>
      <c r="B1274" s="53">
        <v>1209.55</v>
      </c>
      <c r="C1274" s="55">
        <f t="shared" si="21"/>
        <v>-2.7999999999999545</v>
      </c>
    </row>
    <row r="1275" spans="1:3" x14ac:dyDescent="0.2">
      <c r="A1275" s="52">
        <v>43321</v>
      </c>
      <c r="B1275" s="53">
        <v>1214.3499999999999</v>
      </c>
      <c r="C1275" s="55">
        <f t="shared" si="21"/>
        <v>4.7999999999999545</v>
      </c>
    </row>
    <row r="1276" spans="1:3" x14ac:dyDescent="0.2">
      <c r="A1276" s="52">
        <v>43322</v>
      </c>
      <c r="B1276" s="53">
        <v>1214.4000000000001</v>
      </c>
      <c r="C1276" s="55">
        <f t="shared" si="21"/>
        <v>5.0000000000181899E-2</v>
      </c>
    </row>
    <row r="1277" spans="1:3" x14ac:dyDescent="0.2">
      <c r="A1277" s="52">
        <v>43325</v>
      </c>
      <c r="B1277" s="53">
        <v>1200.3499999999999</v>
      </c>
      <c r="C1277" s="55">
        <f t="shared" si="21"/>
        <v>-14.050000000000182</v>
      </c>
    </row>
    <row r="1278" spans="1:3" x14ac:dyDescent="0.2">
      <c r="A1278" s="52">
        <v>43326</v>
      </c>
      <c r="B1278" s="53">
        <v>1197</v>
      </c>
      <c r="C1278" s="55">
        <f t="shared" si="21"/>
        <v>-3.3499999999999091</v>
      </c>
    </row>
    <row r="1279" spans="1:3" x14ac:dyDescent="0.2">
      <c r="A1279" s="52">
        <v>43327</v>
      </c>
      <c r="B1279" s="53">
        <v>1182</v>
      </c>
      <c r="C1279" s="55">
        <f t="shared" si="21"/>
        <v>-15</v>
      </c>
    </row>
    <row r="1280" spans="1:3" x14ac:dyDescent="0.2">
      <c r="A1280" s="52">
        <v>43328</v>
      </c>
      <c r="B1280" s="53">
        <v>1180.4000000000001</v>
      </c>
      <c r="C1280" s="55">
        <f t="shared" si="21"/>
        <v>-1.5999999999999091</v>
      </c>
    </row>
    <row r="1281" spans="1:3" x14ac:dyDescent="0.2">
      <c r="A1281" s="52">
        <v>43329</v>
      </c>
      <c r="B1281" s="53">
        <v>1178.4000000000001</v>
      </c>
      <c r="C1281" s="55">
        <f t="shared" si="21"/>
        <v>-2</v>
      </c>
    </row>
    <row r="1282" spans="1:3" x14ac:dyDescent="0.2">
      <c r="A1282" s="52">
        <v>43332</v>
      </c>
      <c r="B1282" s="53">
        <v>1184.3499999999999</v>
      </c>
      <c r="C1282" s="55">
        <f t="shared" si="21"/>
        <v>5.9499999999998181</v>
      </c>
    </row>
    <row r="1283" spans="1:3" x14ac:dyDescent="0.2">
      <c r="A1283" s="52">
        <v>43333</v>
      </c>
      <c r="B1283" s="53">
        <v>1190.95</v>
      </c>
      <c r="C1283" s="55">
        <f t="shared" si="21"/>
        <v>6.6000000000001364</v>
      </c>
    </row>
    <row r="1284" spans="1:3" x14ac:dyDescent="0.2">
      <c r="A1284" s="52">
        <v>43334</v>
      </c>
      <c r="B1284" s="53">
        <v>1196.6500000000001</v>
      </c>
      <c r="C1284" s="55">
        <f t="shared" si="21"/>
        <v>5.7000000000000455</v>
      </c>
    </row>
    <row r="1285" spans="1:3" x14ac:dyDescent="0.2">
      <c r="A1285" s="52">
        <v>43335</v>
      </c>
      <c r="B1285" s="53">
        <v>1192.3499999999999</v>
      </c>
      <c r="C1285" s="55">
        <f t="shared" si="21"/>
        <v>-4.3000000000001819</v>
      </c>
    </row>
    <row r="1286" spans="1:3" x14ac:dyDescent="0.2">
      <c r="A1286" s="52">
        <v>43336</v>
      </c>
      <c r="B1286" s="53">
        <v>1197.7</v>
      </c>
      <c r="C1286" s="55">
        <f t="shared" si="21"/>
        <v>5.3500000000001364</v>
      </c>
    </row>
    <row r="1287" spans="1:3" x14ac:dyDescent="0.2">
      <c r="A1287" s="52">
        <v>43339</v>
      </c>
      <c r="B1287" s="56">
        <f>AVERAGE(B1284:B1286)</f>
        <v>1195.5666666666666</v>
      </c>
      <c r="C1287" s="55">
        <f t="shared" si="21"/>
        <v>-2.1333333333334394</v>
      </c>
    </row>
    <row r="1288" spans="1:3" x14ac:dyDescent="0.2">
      <c r="A1288" s="52">
        <v>43340</v>
      </c>
      <c r="B1288" s="53">
        <v>1212.25</v>
      </c>
      <c r="C1288" s="55">
        <f>B1288-B1287</f>
        <v>16.683333333333394</v>
      </c>
    </row>
    <row r="1289" spans="1:3" x14ac:dyDescent="0.2">
      <c r="A1289" s="52">
        <v>43341</v>
      </c>
      <c r="B1289" s="53">
        <v>1204.2</v>
      </c>
      <c r="C1289" s="55">
        <f t="shared" si="21"/>
        <v>-8.0499999999999545</v>
      </c>
    </row>
    <row r="1290" spans="1:3" x14ac:dyDescent="0.2">
      <c r="A1290" s="52">
        <v>43342</v>
      </c>
      <c r="B1290" s="53">
        <v>1197.3</v>
      </c>
      <c r="C1290" s="55">
        <f t="shared" si="21"/>
        <v>-6.9000000000000909</v>
      </c>
    </row>
    <row r="1291" spans="1:3" x14ac:dyDescent="0.2">
      <c r="A1291" s="52">
        <v>43343</v>
      </c>
      <c r="B1291" s="53">
        <v>1202.45</v>
      </c>
      <c r="C1291" s="55">
        <f t="shared" si="21"/>
        <v>5.1500000000000909</v>
      </c>
    </row>
    <row r="1292" spans="1:3" x14ac:dyDescent="0.2">
      <c r="A1292" s="52">
        <v>43346</v>
      </c>
      <c r="B1292" s="53">
        <v>1200.05</v>
      </c>
      <c r="C1292" s="55">
        <f t="shared" si="21"/>
        <v>-2.4000000000000909</v>
      </c>
    </row>
    <row r="1293" spans="1:3" x14ac:dyDescent="0.2">
      <c r="A1293" s="52">
        <v>43347</v>
      </c>
      <c r="B1293" s="53">
        <v>1190.8499999999999</v>
      </c>
      <c r="C1293" s="55">
        <f t="shared" si="21"/>
        <v>-9.2000000000000455</v>
      </c>
    </row>
    <row r="1294" spans="1:3" x14ac:dyDescent="0.2">
      <c r="A1294" s="52">
        <v>43348</v>
      </c>
      <c r="B1294" s="53">
        <v>1196.7</v>
      </c>
      <c r="C1294" s="55">
        <f t="shared" ref="C1294:C1316" si="22">B1294-B1293</f>
        <v>5.8500000000001364</v>
      </c>
    </row>
    <row r="1295" spans="1:3" x14ac:dyDescent="0.2">
      <c r="A1295" s="52">
        <v>43349</v>
      </c>
      <c r="B1295" s="53">
        <v>1205.1500000000001</v>
      </c>
      <c r="C1295" s="55">
        <f t="shared" si="22"/>
        <v>8.4500000000000455</v>
      </c>
    </row>
    <row r="1296" spans="1:3" x14ac:dyDescent="0.2">
      <c r="A1296" s="52">
        <v>43350</v>
      </c>
      <c r="B1296" s="53">
        <v>1198.9000000000001</v>
      </c>
      <c r="C1296" s="55">
        <f t="shared" si="22"/>
        <v>-6.25</v>
      </c>
    </row>
    <row r="1297" spans="1:3" x14ac:dyDescent="0.2">
      <c r="A1297" s="52">
        <v>43353</v>
      </c>
      <c r="B1297" s="53">
        <v>1196.5999999999999</v>
      </c>
      <c r="C1297" s="55">
        <f t="shared" si="22"/>
        <v>-2.3000000000001819</v>
      </c>
    </row>
    <row r="1298" spans="1:3" x14ac:dyDescent="0.2">
      <c r="A1298" s="52">
        <v>43354</v>
      </c>
      <c r="B1298" s="53">
        <v>1189.8499999999999</v>
      </c>
      <c r="C1298" s="55">
        <f t="shared" si="22"/>
        <v>-6.75</v>
      </c>
    </row>
    <row r="1299" spans="1:3" x14ac:dyDescent="0.2">
      <c r="A1299" s="52">
        <v>43355</v>
      </c>
      <c r="B1299" s="53">
        <v>1195.5999999999999</v>
      </c>
      <c r="C1299" s="55">
        <f t="shared" si="22"/>
        <v>5.75</v>
      </c>
    </row>
    <row r="1300" spans="1:3" x14ac:dyDescent="0.2">
      <c r="A1300" s="52">
        <v>43356</v>
      </c>
      <c r="B1300" s="53">
        <v>1209.8</v>
      </c>
      <c r="C1300" s="55">
        <f t="shared" si="22"/>
        <v>14.200000000000045</v>
      </c>
    </row>
    <row r="1301" spans="1:3" x14ac:dyDescent="0.2">
      <c r="A1301" s="52">
        <v>43357</v>
      </c>
      <c r="B1301" s="53">
        <v>1201.95</v>
      </c>
      <c r="C1301" s="55">
        <f t="shared" si="22"/>
        <v>-7.8499999999999091</v>
      </c>
    </row>
    <row r="1302" spans="1:3" x14ac:dyDescent="0.2">
      <c r="A1302" s="52">
        <v>43360</v>
      </c>
      <c r="B1302" s="53">
        <v>1201.9000000000001</v>
      </c>
      <c r="C1302" s="55">
        <f t="shared" si="22"/>
        <v>-4.9999999999954525E-2</v>
      </c>
    </row>
    <row r="1303" spans="1:3" x14ac:dyDescent="0.2">
      <c r="A1303" s="52">
        <v>43361</v>
      </c>
      <c r="B1303" s="53">
        <v>1200.2</v>
      </c>
      <c r="C1303" s="55">
        <f t="shared" si="22"/>
        <v>-1.7000000000000455</v>
      </c>
    </row>
    <row r="1304" spans="1:3" x14ac:dyDescent="0.2">
      <c r="A1304" s="52">
        <v>43362</v>
      </c>
      <c r="B1304" s="53">
        <v>1203.3</v>
      </c>
      <c r="C1304" s="55">
        <f t="shared" si="22"/>
        <v>3.0999999999999091</v>
      </c>
    </row>
    <row r="1305" spans="1:3" x14ac:dyDescent="0.2">
      <c r="A1305" s="52">
        <v>43363</v>
      </c>
      <c r="B1305" s="53">
        <v>1208.3499999999999</v>
      </c>
      <c r="C1305" s="55">
        <f t="shared" si="22"/>
        <v>5.0499999999999545</v>
      </c>
    </row>
    <row r="1306" spans="1:3" x14ac:dyDescent="0.2">
      <c r="A1306" s="52">
        <v>43364</v>
      </c>
      <c r="B1306" s="53">
        <v>1198.7</v>
      </c>
      <c r="C1306" s="55">
        <f t="shared" si="22"/>
        <v>-9.6499999999998636</v>
      </c>
    </row>
    <row r="1307" spans="1:3" x14ac:dyDescent="0.2">
      <c r="A1307" s="52">
        <v>43367</v>
      </c>
      <c r="B1307" s="53">
        <v>1202.75</v>
      </c>
      <c r="C1307" s="55">
        <f t="shared" si="22"/>
        <v>4.0499999999999545</v>
      </c>
    </row>
    <row r="1308" spans="1:3" x14ac:dyDescent="0.2">
      <c r="A1308" s="52">
        <v>43368</v>
      </c>
      <c r="B1308" s="53">
        <v>1201.9000000000001</v>
      </c>
      <c r="C1308" s="55">
        <f t="shared" si="22"/>
        <v>-0.84999999999990905</v>
      </c>
    </row>
    <row r="1309" spans="1:3" x14ac:dyDescent="0.2">
      <c r="A1309" s="52">
        <v>43369</v>
      </c>
      <c r="B1309" s="53">
        <v>1194.25</v>
      </c>
      <c r="C1309" s="55">
        <f t="shared" si="22"/>
        <v>-7.6500000000000909</v>
      </c>
    </row>
    <row r="1310" spans="1:3" x14ac:dyDescent="0.2">
      <c r="A1310" s="52">
        <v>43370</v>
      </c>
      <c r="B1310" s="53">
        <v>1185.4000000000001</v>
      </c>
      <c r="C1310" s="55">
        <f t="shared" si="22"/>
        <v>-8.8499999999999091</v>
      </c>
    </row>
    <row r="1311" spans="1:3" x14ac:dyDescent="0.2">
      <c r="A1311" s="52">
        <v>43371</v>
      </c>
      <c r="B1311" s="53">
        <v>1187.25</v>
      </c>
      <c r="C1311" s="55">
        <f t="shared" si="22"/>
        <v>1.8499999999999091</v>
      </c>
    </row>
    <row r="1312" spans="1:3" x14ac:dyDescent="0.2">
      <c r="A1312" s="52">
        <v>43374</v>
      </c>
      <c r="B1312" s="53">
        <v>1189.3499999999999</v>
      </c>
      <c r="C1312" s="55">
        <f t="shared" si="22"/>
        <v>2.0999999999999091</v>
      </c>
    </row>
    <row r="1313" spans="1:3" x14ac:dyDescent="0.2">
      <c r="A1313" s="52">
        <v>43375</v>
      </c>
      <c r="B1313" s="53">
        <v>1204.7</v>
      </c>
      <c r="C1313" s="55">
        <f t="shared" si="22"/>
        <v>15.350000000000136</v>
      </c>
    </row>
    <row r="1314" spans="1:3" x14ac:dyDescent="0.2">
      <c r="A1314" s="52">
        <v>43376</v>
      </c>
      <c r="B1314" s="53">
        <v>1201.2</v>
      </c>
      <c r="C1314" s="55">
        <f t="shared" si="22"/>
        <v>-3.5</v>
      </c>
    </row>
    <row r="1315" spans="1:3" x14ac:dyDescent="0.2">
      <c r="A1315" s="52">
        <v>43377</v>
      </c>
      <c r="B1315" s="53">
        <v>1203.45</v>
      </c>
      <c r="C1315" s="55">
        <f t="shared" si="22"/>
        <v>2.25</v>
      </c>
    </row>
    <row r="1316" spans="1:3" x14ac:dyDescent="0.2">
      <c r="A1316" s="52">
        <v>43378</v>
      </c>
      <c r="B1316" s="53">
        <v>1203.8</v>
      </c>
      <c r="C1316" s="55">
        <f t="shared" si="22"/>
        <v>0.34999999999990905</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251"/>
  <sheetViews>
    <sheetView workbookViewId="0">
      <pane xSplit="1" ySplit="2" topLeftCell="B33" activePane="bottomRight" state="frozen"/>
      <selection activeCell="F343" sqref="F343"/>
      <selection pane="topRight" activeCell="F343" sqref="F343"/>
      <selection pane="bottomLeft" activeCell="F343" sqref="F343"/>
      <selection pane="bottomRight" activeCell="E85" sqref="E85"/>
    </sheetView>
  </sheetViews>
  <sheetFormatPr defaultRowHeight="15" x14ac:dyDescent="0.25"/>
  <cols>
    <col min="1" max="1" width="10.7109375" style="38" bestFit="1" customWidth="1"/>
    <col min="2" max="2" width="11.85546875" style="33" bestFit="1" customWidth="1"/>
    <col min="3" max="3" width="11" style="33" bestFit="1" customWidth="1"/>
    <col min="4" max="4" width="10.5703125" style="33" bestFit="1" customWidth="1"/>
    <col min="5" max="5" width="10" style="33" bestFit="1" customWidth="1"/>
    <col min="6" max="6" width="10" style="33" customWidth="1"/>
    <col min="7" max="8" width="10" style="40" customWidth="1"/>
    <col min="9" max="9" width="14" style="40" customWidth="1"/>
    <col min="10" max="10" width="14.140625" style="40" customWidth="1"/>
    <col min="11" max="11" width="10" customWidth="1"/>
    <col min="12" max="13" width="10" style="24" customWidth="1"/>
    <col min="14" max="14" width="10" style="46" customWidth="1"/>
    <col min="15" max="16" width="10" style="40" customWidth="1"/>
    <col min="17" max="17" width="14" style="40" customWidth="1"/>
    <col min="18" max="18" width="14.140625" style="40" customWidth="1"/>
    <col min="19" max="19" width="12" bestFit="1" customWidth="1"/>
    <col min="20" max="21" width="12" style="24" customWidth="1"/>
    <col min="22" max="22" width="11" style="24" bestFit="1" customWidth="1"/>
    <col min="23" max="23" width="10.140625" bestFit="1" customWidth="1"/>
    <col min="24" max="27" width="11.7109375" style="40" customWidth="1"/>
    <col min="28" max="28" width="11.42578125" bestFit="1" customWidth="1"/>
    <col min="29" max="31" width="9.7109375" style="24" customWidth="1"/>
    <col min="32" max="32" width="9.5703125" bestFit="1" customWidth="1"/>
    <col min="33" max="36" width="11.7109375" style="40" customWidth="1"/>
    <col min="37" max="37" width="14.140625" bestFit="1" customWidth="1"/>
    <col min="38" max="39" width="14.140625" style="24" customWidth="1"/>
    <col min="40" max="40" width="11.7109375" bestFit="1" customWidth="1"/>
    <col min="41" max="44" width="11.7109375" style="24" customWidth="1"/>
    <col min="45" max="45" width="11.7109375" style="43" customWidth="1"/>
    <col min="46" max="49" width="11.7109375" style="40" customWidth="1"/>
    <col min="50" max="53" width="11.7109375" style="43" customWidth="1"/>
    <col min="54" max="54" width="10" style="21" bestFit="1" customWidth="1"/>
    <col min="55" max="55" width="14.28515625" style="21" bestFit="1" customWidth="1"/>
    <col min="56" max="56" width="14.28515625" style="21" customWidth="1"/>
    <col min="57" max="57" width="9.28515625" style="21" bestFit="1" customWidth="1"/>
    <col min="58" max="58" width="16.7109375" style="21" bestFit="1" customWidth="1"/>
    <col min="59" max="60" width="16.7109375" style="21" customWidth="1"/>
  </cols>
  <sheetData>
    <row r="1" spans="1:60" s="28" customFormat="1" x14ac:dyDescent="0.25">
      <c r="A1" s="37"/>
      <c r="B1" s="32"/>
      <c r="C1" s="32"/>
      <c r="D1" s="32"/>
      <c r="E1" s="32"/>
      <c r="F1" s="32"/>
      <c r="K1" s="27">
        <v>6</v>
      </c>
      <c r="L1" s="27">
        <v>3</v>
      </c>
      <c r="M1" s="27">
        <v>4</v>
      </c>
      <c r="N1" s="27"/>
      <c r="T1" s="27">
        <v>3</v>
      </c>
      <c r="U1" s="27">
        <v>4</v>
      </c>
      <c r="V1" s="27">
        <v>7</v>
      </c>
      <c r="AB1" s="27">
        <v>6</v>
      </c>
      <c r="AC1" s="27">
        <v>3</v>
      </c>
      <c r="AD1" s="27">
        <v>4</v>
      </c>
      <c r="AE1" s="27">
        <v>7</v>
      </c>
      <c r="AK1" s="27">
        <v>6</v>
      </c>
      <c r="AL1" s="27">
        <v>3</v>
      </c>
      <c r="AM1" s="27">
        <v>4</v>
      </c>
      <c r="AN1" s="27"/>
      <c r="AO1" s="27">
        <v>5</v>
      </c>
      <c r="AP1" s="27">
        <v>3</v>
      </c>
      <c r="AQ1" s="27">
        <v>4</v>
      </c>
      <c r="BB1" s="29"/>
      <c r="BC1" s="29"/>
      <c r="BD1" s="29"/>
      <c r="BE1" s="29"/>
      <c r="BF1" s="29"/>
      <c r="BG1" s="29"/>
      <c r="BH1" s="29"/>
    </row>
    <row r="2" spans="1:60" s="35" customFormat="1" ht="30" x14ac:dyDescent="0.25">
      <c r="A2" s="38" t="s">
        <v>0</v>
      </c>
      <c r="B2" s="34" t="s">
        <v>225</v>
      </c>
      <c r="C2" s="34" t="s">
        <v>224</v>
      </c>
      <c r="D2" s="34" t="s">
        <v>223</v>
      </c>
      <c r="E2" s="34" t="s">
        <v>240</v>
      </c>
      <c r="F2" s="36" t="s">
        <v>222</v>
      </c>
      <c r="G2" s="39" t="s">
        <v>241</v>
      </c>
      <c r="H2" s="39" t="s">
        <v>242</v>
      </c>
      <c r="I2" s="39" t="s">
        <v>244</v>
      </c>
      <c r="J2" s="39" t="s">
        <v>243</v>
      </c>
      <c r="K2" s="35" t="s">
        <v>230</v>
      </c>
      <c r="L2" s="35" t="s">
        <v>231</v>
      </c>
      <c r="M2" s="35" t="s">
        <v>232</v>
      </c>
      <c r="N2" s="35" t="s">
        <v>267</v>
      </c>
      <c r="O2" s="39" t="s">
        <v>263</v>
      </c>
      <c r="P2" s="39" t="s">
        <v>264</v>
      </c>
      <c r="Q2" s="39" t="s">
        <v>265</v>
      </c>
      <c r="R2" s="39" t="s">
        <v>266</v>
      </c>
      <c r="S2" s="35" t="s">
        <v>226</v>
      </c>
      <c r="T2" s="35" t="s">
        <v>227</v>
      </c>
      <c r="U2" s="35" t="s">
        <v>228</v>
      </c>
      <c r="V2" s="35" t="s">
        <v>229</v>
      </c>
      <c r="W2" s="35" t="s">
        <v>2</v>
      </c>
      <c r="X2" s="39" t="s">
        <v>245</v>
      </c>
      <c r="Y2" s="39" t="s">
        <v>252</v>
      </c>
      <c r="Z2" s="39" t="s">
        <v>246</v>
      </c>
      <c r="AA2" s="39" t="s">
        <v>247</v>
      </c>
      <c r="AB2" s="35" t="s">
        <v>233</v>
      </c>
      <c r="AC2" s="35" t="s">
        <v>234</v>
      </c>
      <c r="AD2" s="35" t="s">
        <v>235</v>
      </c>
      <c r="AE2" s="35" t="s">
        <v>236</v>
      </c>
      <c r="AF2" s="35" t="s">
        <v>221</v>
      </c>
      <c r="AG2" s="39" t="s">
        <v>248</v>
      </c>
      <c r="AH2" s="39" t="s">
        <v>249</v>
      </c>
      <c r="AI2" s="39" t="s">
        <v>250</v>
      </c>
      <c r="AJ2" s="39" t="s">
        <v>251</v>
      </c>
      <c r="AK2" s="35" t="s">
        <v>237</v>
      </c>
      <c r="AL2" s="35" t="s">
        <v>238</v>
      </c>
      <c r="AM2" s="35" t="s">
        <v>239</v>
      </c>
      <c r="AN2" s="35" t="s">
        <v>9</v>
      </c>
      <c r="AO2" s="35" t="s">
        <v>254</v>
      </c>
      <c r="AP2" s="35" t="s">
        <v>256</v>
      </c>
      <c r="AQ2" s="35" t="s">
        <v>257</v>
      </c>
      <c r="AR2" s="35" t="s">
        <v>255</v>
      </c>
      <c r="AS2" s="35" t="s">
        <v>258</v>
      </c>
      <c r="AT2" s="39" t="s">
        <v>259</v>
      </c>
      <c r="AU2" s="39" t="s">
        <v>260</v>
      </c>
      <c r="AV2" s="39" t="s">
        <v>261</v>
      </c>
      <c r="AW2" s="39" t="s">
        <v>262</v>
      </c>
      <c r="AX2" s="35" t="s">
        <v>279</v>
      </c>
      <c r="BB2" s="35" t="s">
        <v>144</v>
      </c>
      <c r="BC2" s="35" t="s">
        <v>1</v>
      </c>
      <c r="BD2" s="35" t="s">
        <v>200</v>
      </c>
      <c r="BE2" s="35" t="s">
        <v>145</v>
      </c>
      <c r="BF2" s="35" t="s">
        <v>146</v>
      </c>
      <c r="BG2" s="35" t="s">
        <v>201</v>
      </c>
      <c r="BH2" s="35" t="s">
        <v>202</v>
      </c>
    </row>
    <row r="3" spans="1:60" s="43" customFormat="1" x14ac:dyDescent="0.25">
      <c r="A3" s="38">
        <v>43003</v>
      </c>
      <c r="K3" s="43">
        <f>VLOOKUP($A3,VIX!$A:$G,K$1,0)</f>
        <v>10.210000000000001</v>
      </c>
      <c r="L3" s="43">
        <f>VLOOKUP($A3,VIX!$A:$G,L$1,0)</f>
        <v>11.21</v>
      </c>
      <c r="M3" s="43">
        <f>VLOOKUP($A3,VIX!$A:$G,M$1,0)</f>
        <v>9.7899999999999991</v>
      </c>
      <c r="N3" s="46"/>
      <c r="O3" s="46"/>
      <c r="P3" s="46"/>
      <c r="Q3" s="46"/>
      <c r="R3" s="46"/>
      <c r="S3" s="43">
        <f>VLOOKUP(A3,'S&amp;P_500'!$A:$F,6,0)</f>
        <v>2496.6599120000001</v>
      </c>
      <c r="T3" s="43">
        <f>VLOOKUP($A3,'S&amp;P_500'!$A:$G,T$1,0)</f>
        <v>2502.540039</v>
      </c>
      <c r="U3" s="43">
        <f>VLOOKUP($A3,'S&amp;P_500'!$A:$G,U$1,0)</f>
        <v>2488.030029</v>
      </c>
      <c r="V3" s="43">
        <f>VLOOKUP($A3,'S&amp;P_500'!$A:$G,V$1,0)</f>
        <v>3297890000</v>
      </c>
      <c r="W3" s="2" t="e">
        <f t="shared" ref="W3:W4" si="0">S3-S2</f>
        <v>#VALUE!</v>
      </c>
      <c r="X3" s="41" t="e">
        <f t="shared" ref="X3" si="1">T3-U3+MAX(0,U3-S2)</f>
        <v>#VALUE!</v>
      </c>
      <c r="Y3" s="41" t="e">
        <f t="shared" ref="Y3" si="2">T3-S3+MAX(0,S2-U3)</f>
        <v>#VALUE!</v>
      </c>
      <c r="Z3" s="41" t="e">
        <f t="shared" ref="Z3" si="3">V3*X3/(X3+Y3)</f>
        <v>#VALUE!</v>
      </c>
      <c r="AA3" s="41" t="e">
        <f t="shared" ref="AA3" si="4">+V3*Y3/(X3+Y3)</f>
        <v>#VALUE!</v>
      </c>
      <c r="AB3" s="43">
        <f>VLOOKUP($A3,Gold_SPDR!$A:$G,AB$1,0)</f>
        <v>124.529999</v>
      </c>
      <c r="AC3" s="43">
        <f>VLOOKUP($A3,Gold_SPDR!$A:$G,AC$1,0)</f>
        <v>124.660004</v>
      </c>
      <c r="AD3" s="43">
        <f>VLOOKUP($A3,Gold_SPDR!$A:$G,AD$1,0)</f>
        <v>122.709999</v>
      </c>
      <c r="AE3" s="43">
        <f>VLOOKUP($A3,Gold_SPDR!$A:$G,AE$1,0)</f>
        <v>10257200</v>
      </c>
      <c r="AF3" s="2" t="e">
        <f>AB3-#REF!</f>
        <v>#REF!</v>
      </c>
      <c r="AG3" s="42" t="e">
        <f>AC3-AD3+MAX(0,AD3-#REF!)</f>
        <v>#REF!</v>
      </c>
      <c r="AH3" s="42" t="e">
        <f>AC3-AB3+MAX(0,#REF!-AD3)</f>
        <v>#REF!</v>
      </c>
      <c r="AI3" s="41" t="e">
        <f t="shared" ref="AI3" si="5">AE3*AG3/(AG3+AH3)</f>
        <v>#REF!</v>
      </c>
      <c r="AJ3" s="41" t="e">
        <f t="shared" ref="AJ3" si="6">+AE3*AH3/(AG3+AH3)</f>
        <v>#REF!</v>
      </c>
      <c r="AK3" s="43">
        <f>VLOOKUP($A3,Gold_Vix!$A:$G,AK$1,0)</f>
        <v>13.77</v>
      </c>
      <c r="AL3" s="43">
        <f>VLOOKUP($A3,Gold_Vix!$A:$G,AL$1,0)</f>
        <v>13.95</v>
      </c>
      <c r="AM3" s="43">
        <f>VLOOKUP($A3,Gold_Vix!$A:$G,AM$1,0)</f>
        <v>12.37</v>
      </c>
      <c r="AN3" s="43" t="e">
        <f>VLOOKUP(A3,Goog_trend!$A:$B,2,0)</f>
        <v>#N/A</v>
      </c>
      <c r="AO3" s="43">
        <f>VLOOKUP($A3,'Updated CoinDesk'!$A:$E,AO$1,0)</f>
        <v>3927.5</v>
      </c>
      <c r="AP3" s="43">
        <f>VLOOKUP($A3,'Updated CoinDesk'!$A:$E,AP$1,0)</f>
        <v>3970.26</v>
      </c>
      <c r="AQ3" s="43">
        <f>VLOOKUP($A3,'Updated CoinDesk'!$A:$E,AQ$1,0)</f>
        <v>3662.12</v>
      </c>
      <c r="AR3" s="43" t="e">
        <f t="shared" ref="AR3" si="7">AN3</f>
        <v>#N/A</v>
      </c>
      <c r="AS3" s="43" t="e">
        <f>AO3-#REF!</f>
        <v>#REF!</v>
      </c>
      <c r="AT3" s="42" t="e">
        <f>AP3-AQ3+MAX(0,AQ3-#REF!)</f>
        <v>#REF!</v>
      </c>
      <c r="AU3" s="42" t="e">
        <f>AP3-AO3+MAX(0,#REF!-AQ3)</f>
        <v>#REF!</v>
      </c>
      <c r="AV3" s="41" t="e">
        <f t="shared" ref="AV3" si="8">AR3*AT3/(AT3+AU3)</f>
        <v>#N/A</v>
      </c>
      <c r="AW3" s="41" t="e">
        <f t="shared" ref="AW3" si="9">+AR3*AU3/(AT3+AU3)</f>
        <v>#N/A</v>
      </c>
    </row>
    <row r="4" spans="1:60" s="43" customFormat="1" x14ac:dyDescent="0.25">
      <c r="A4" s="38">
        <v>43004</v>
      </c>
      <c r="K4" s="43">
        <f>VLOOKUP($A4,VIX!$A:$G,K$1,0)</f>
        <v>10.17</v>
      </c>
      <c r="L4" s="43">
        <f>VLOOKUP($A4,VIX!$A:$G,L$1,0)</f>
        <v>10.68</v>
      </c>
      <c r="M4" s="43">
        <f>VLOOKUP($A4,VIX!$A:$G,M$1,0)</f>
        <v>9.94</v>
      </c>
      <c r="N4" s="46"/>
      <c r="O4" s="46"/>
      <c r="P4" s="46"/>
      <c r="Q4" s="46"/>
      <c r="R4" s="46"/>
      <c r="S4" s="43">
        <f>VLOOKUP(A4,'S&amp;P_500'!$A:$F,6,0)</f>
        <v>2496.8400879999999</v>
      </c>
      <c r="T4" s="43">
        <f>VLOOKUP($A4,'S&amp;P_500'!$A:$G,T$1,0)</f>
        <v>2503.51001</v>
      </c>
      <c r="U4" s="43">
        <f>VLOOKUP($A4,'S&amp;P_500'!$A:$G,U$1,0)</f>
        <v>2495.1201169999999</v>
      </c>
      <c r="V4" s="43">
        <f>VLOOKUP($A4,'S&amp;P_500'!$A:$G,V$1,0)</f>
        <v>3043110000</v>
      </c>
      <c r="W4" s="2">
        <f t="shared" si="0"/>
        <v>0.18017599999984668</v>
      </c>
      <c r="X4" s="41">
        <f t="shared" ref="X4" si="10">T4-U4+MAX(0,U4-S3)</f>
        <v>8.3898930000000291</v>
      </c>
      <c r="Y4" s="41">
        <f t="shared" ref="Y4" si="11">T4-S4+MAX(0,S3-U4)</f>
        <v>8.2097170000001825</v>
      </c>
      <c r="Z4" s="41">
        <f t="shared" ref="Z4" si="12">V4*X4/(X4+Y4)</f>
        <v>1538070309.3162889</v>
      </c>
      <c r="AA4" s="41">
        <f t="shared" ref="AA4" si="13">+V4*Y4/(X4+Y4)</f>
        <v>1505039690.6837111</v>
      </c>
      <c r="AB4" s="43">
        <f>VLOOKUP($A4,Gold_SPDR!$A:$G,AB$1,0)</f>
        <v>123.139999</v>
      </c>
      <c r="AC4" s="43">
        <f>VLOOKUP($A4,Gold_SPDR!$A:$G,AC$1,0)</f>
        <v>123.80999799999999</v>
      </c>
      <c r="AD4" s="43">
        <f>VLOOKUP($A4,Gold_SPDR!$A:$G,AD$1,0)</f>
        <v>122.900002</v>
      </c>
      <c r="AE4" s="43">
        <f>VLOOKUP($A4,Gold_SPDR!$A:$G,AE$1,0)</f>
        <v>8673600</v>
      </c>
      <c r="AF4" s="2">
        <f t="shared" ref="AF4" si="14">AB4-AB3</f>
        <v>-1.3900000000000006</v>
      </c>
      <c r="AG4" s="42">
        <f t="shared" ref="AG4" si="15">AC4-AD4+MAX(0,AD4-AB3)</f>
        <v>0.90999599999999248</v>
      </c>
      <c r="AH4" s="42">
        <f t="shared" ref="AH4" si="16">AC4-AB4+MAX(0,AB3-AD4)</f>
        <v>2.299995999999993</v>
      </c>
      <c r="AI4" s="41">
        <f t="shared" ref="AI4" si="17">AE4*AG4/(AG4+AH4)</f>
        <v>2458866.3478288949</v>
      </c>
      <c r="AJ4" s="41">
        <f t="shared" ref="AJ4" si="18">+AE4*AH4/(AG4+AH4)</f>
        <v>6214733.6521711051</v>
      </c>
      <c r="AK4" s="43">
        <f>VLOOKUP($A4,Gold_Vix!$A:$G,AK$1,0)</f>
        <v>13.32</v>
      </c>
      <c r="AL4" s="43">
        <f>VLOOKUP($A4,Gold_Vix!$A:$G,AL$1,0)</f>
        <v>13.77</v>
      </c>
      <c r="AM4" s="43">
        <f>VLOOKUP($A4,Gold_Vix!$A:$G,AM$1,0)</f>
        <v>12.4</v>
      </c>
      <c r="AN4" s="43" t="e">
        <f>VLOOKUP(A4,Goog_trend!$A:$B,2,0)</f>
        <v>#N/A</v>
      </c>
      <c r="AO4" s="43">
        <f>VLOOKUP($A4,'Updated CoinDesk'!$A:$E,AO$1,0)</f>
        <v>3895.51</v>
      </c>
      <c r="AP4" s="43">
        <f>VLOOKUP($A4,'Updated CoinDesk'!$A:$E,AP$1,0)</f>
        <v>3968.54</v>
      </c>
      <c r="AQ4" s="43">
        <f>VLOOKUP($A4,'Updated CoinDesk'!$A:$E,AQ$1,0)</f>
        <v>3865.23</v>
      </c>
      <c r="AR4" s="43" t="e">
        <f t="shared" ref="AR4" si="19">AN4</f>
        <v>#N/A</v>
      </c>
      <c r="AS4" s="43">
        <f t="shared" ref="AS4" si="20">AO4-AO3</f>
        <v>-31.989999999999782</v>
      </c>
      <c r="AT4" s="42">
        <f t="shared" ref="AT4" si="21">AP4-AQ4+MAX(0,AQ4-AO3)</f>
        <v>103.30999999999995</v>
      </c>
      <c r="AU4" s="42">
        <f t="shared" ref="AU4" si="22">AP4-AO4+MAX(0,AO3-AQ4)</f>
        <v>135.29999999999973</v>
      </c>
      <c r="AV4" s="41" t="e">
        <f t="shared" ref="AV4" si="23">AR4*AT4/(AT4+AU4)</f>
        <v>#N/A</v>
      </c>
      <c r="AW4" s="41" t="e">
        <f t="shared" ref="AW4" si="24">+AR4*AU4/(AT4+AU4)</f>
        <v>#N/A</v>
      </c>
    </row>
    <row r="5" spans="1:60" s="43" customFormat="1" x14ac:dyDescent="0.25">
      <c r="A5" s="38">
        <v>43005</v>
      </c>
      <c r="K5" s="43">
        <f>VLOOKUP($A5,VIX!$A:$G,K$1,0)</f>
        <v>9.8699999999999992</v>
      </c>
      <c r="L5" s="43">
        <f>VLOOKUP($A5,VIX!$A:$G,L$1,0)</f>
        <v>10.42</v>
      </c>
      <c r="M5" s="43">
        <f>VLOOKUP($A5,VIX!$A:$G,M$1,0)</f>
        <v>9.6300000000000008</v>
      </c>
      <c r="N5" s="46"/>
      <c r="O5" s="46"/>
      <c r="P5" s="46"/>
      <c r="Q5" s="46"/>
      <c r="R5" s="46"/>
      <c r="S5" s="43">
        <f>VLOOKUP(A5,'S&amp;P_500'!$A:$F,6,0)</f>
        <v>2507.040039</v>
      </c>
      <c r="T5" s="43">
        <f>VLOOKUP($A5,'S&amp;P_500'!$A:$G,T$1,0)</f>
        <v>2511.75</v>
      </c>
      <c r="U5" s="43">
        <f>VLOOKUP($A5,'S&amp;P_500'!$A:$G,U$1,0)</f>
        <v>2495.9099120000001</v>
      </c>
      <c r="V5" s="43">
        <f>VLOOKUP($A5,'S&amp;P_500'!$A:$G,V$1,0)</f>
        <v>3456030000</v>
      </c>
      <c r="W5" s="2">
        <f t="shared" ref="W5:W68" si="25">S5-S4</f>
        <v>10.199951000000056</v>
      </c>
      <c r="X5" s="41">
        <f t="shared" ref="X5:X68" si="26">T5-U5+MAX(0,U5-S4)</f>
        <v>15.840087999999923</v>
      </c>
      <c r="Y5" s="41">
        <f t="shared" ref="Y5:Y68" si="27">T5-S5+MAX(0,S4-U5)</f>
        <v>5.6401369999998678</v>
      </c>
      <c r="Z5" s="41">
        <f t="shared" ref="Z5:Z68" si="28">V5*X5/(X5+Y5)</f>
        <v>2548568245.0086188</v>
      </c>
      <c r="AA5" s="41">
        <f t="shared" ref="AA5:AA68" si="29">+V5*Y5/(X5+Y5)</f>
        <v>907461754.99138081</v>
      </c>
      <c r="AB5" s="43">
        <f>VLOOKUP($A5,Gold_SPDR!$A:$G,AB$1,0)</f>
        <v>121.980003</v>
      </c>
      <c r="AC5" s="43">
        <f>VLOOKUP($A5,Gold_SPDR!$A:$G,AC$1,0)</f>
        <v>122.510002</v>
      </c>
      <c r="AD5" s="43">
        <f>VLOOKUP($A5,Gold_SPDR!$A:$G,AD$1,0)</f>
        <v>121.879997</v>
      </c>
      <c r="AE5" s="43">
        <f>VLOOKUP($A5,Gold_SPDR!$A:$G,AE$1,0)</f>
        <v>6903900</v>
      </c>
      <c r="AF5" s="2">
        <f t="shared" ref="AF5:AF68" si="30">AB5-AB4</f>
        <v>-1.1599960000000067</v>
      </c>
      <c r="AG5" s="42">
        <f t="shared" ref="AG5:AG68" si="31">AC5-AD5+MAX(0,AD5-AB4)</f>
        <v>0.63000499999999704</v>
      </c>
      <c r="AH5" s="42">
        <f t="shared" ref="AH5:AH68" si="32">AC5-AB5+MAX(0,AB4-AD5)</f>
        <v>1.7900010000000037</v>
      </c>
      <c r="AI5" s="41">
        <f t="shared" ref="AI5:AI68" si="33">AE5*AG5/(AG5+AH5)</f>
        <v>1797306.0891171256</v>
      </c>
      <c r="AJ5" s="41">
        <f t="shared" ref="AJ5:AJ68" si="34">+AE5*AH5/(AG5+AH5)</f>
        <v>5106593.9108828744</v>
      </c>
      <c r="AK5" s="43">
        <f>VLOOKUP($A5,Gold_Vix!$A:$G,AK$1,0)</f>
        <v>12.99</v>
      </c>
      <c r="AL5" s="43">
        <f>VLOOKUP($A5,Gold_Vix!$A:$G,AL$1,0)</f>
        <v>13.27</v>
      </c>
      <c r="AM5" s="43">
        <f>VLOOKUP($A5,Gold_Vix!$A:$G,AM$1,0)</f>
        <v>12.62</v>
      </c>
      <c r="AN5" s="43" t="e">
        <f>VLOOKUP(A5,Goog_trend!$A:$B,2,0)</f>
        <v>#N/A</v>
      </c>
      <c r="AO5" s="43">
        <f>VLOOKUP($A5,'Updated CoinDesk'!$A:$E,AO$1,0)</f>
        <v>4208.5600000000004</v>
      </c>
      <c r="AP5" s="43">
        <f>VLOOKUP($A5,'Updated CoinDesk'!$A:$E,AP$1,0)</f>
        <v>4228.08</v>
      </c>
      <c r="AQ5" s="43">
        <f>VLOOKUP($A5,'Updated CoinDesk'!$A:$E,AQ$1,0)</f>
        <v>3891.22</v>
      </c>
      <c r="AR5" s="43" t="e">
        <f t="shared" ref="AR5:AR68" si="35">AN5</f>
        <v>#N/A</v>
      </c>
      <c r="AS5" s="43">
        <f t="shared" ref="AS5:AS68" si="36">AO5-AO4</f>
        <v>313.05000000000018</v>
      </c>
      <c r="AT5" s="42">
        <f t="shared" ref="AT5:AT68" si="37">AP5-AQ5+MAX(0,AQ5-AO4)</f>
        <v>336.86000000000013</v>
      </c>
      <c r="AU5" s="42">
        <f t="shared" ref="AU5:AU68" si="38">AP5-AO5+MAX(0,AO4-AQ5)</f>
        <v>23.809999999999945</v>
      </c>
      <c r="AV5" s="41" t="e">
        <f t="shared" ref="AV5:AV68" si="39">AR5*AT5/(AT5+AU5)</f>
        <v>#N/A</v>
      </c>
      <c r="AW5" s="41" t="e">
        <f t="shared" ref="AW5:AW68" si="40">+AR5*AU5/(AT5+AU5)</f>
        <v>#N/A</v>
      </c>
    </row>
    <row r="6" spans="1:60" s="43" customFormat="1" x14ac:dyDescent="0.25">
      <c r="A6" s="38">
        <v>43006</v>
      </c>
      <c r="K6" s="43">
        <f>VLOOKUP($A6,VIX!$A:$G,K$1,0)</f>
        <v>9.5500000000000007</v>
      </c>
      <c r="L6" s="43">
        <f>VLOOKUP($A6,VIX!$A:$G,L$1,0)</f>
        <v>10.130000000000001</v>
      </c>
      <c r="M6" s="43">
        <f>VLOOKUP($A6,VIX!$A:$G,M$1,0)</f>
        <v>9.5500000000000007</v>
      </c>
      <c r="N6" s="46"/>
      <c r="O6" s="46"/>
      <c r="P6" s="46"/>
      <c r="Q6" s="46"/>
      <c r="R6" s="46"/>
      <c r="S6" s="43">
        <f>VLOOKUP(A6,'S&amp;P_500'!$A:$F,6,0)</f>
        <v>2510.0600589999999</v>
      </c>
      <c r="T6" s="43">
        <f>VLOOKUP($A6,'S&amp;P_500'!$A:$G,T$1,0)</f>
        <v>2510.8100589999999</v>
      </c>
      <c r="U6" s="43">
        <f>VLOOKUP($A6,'S&amp;P_500'!$A:$G,U$1,0)</f>
        <v>2502.929932</v>
      </c>
      <c r="V6" s="43">
        <f>VLOOKUP($A6,'S&amp;P_500'!$A:$G,V$1,0)</f>
        <v>3168620000</v>
      </c>
      <c r="W6" s="2">
        <f t="shared" si="25"/>
        <v>3.0200199999999313</v>
      </c>
      <c r="X6" s="41">
        <f t="shared" si="26"/>
        <v>7.8801269999999022</v>
      </c>
      <c r="Y6" s="41">
        <f t="shared" si="27"/>
        <v>4.8601069999999709</v>
      </c>
      <c r="Z6" s="41">
        <f t="shared" si="28"/>
        <v>1959864160.637861</v>
      </c>
      <c r="AA6" s="41">
        <f t="shared" si="29"/>
        <v>1208755839.362139</v>
      </c>
      <c r="AB6" s="43">
        <f>VLOOKUP($A6,Gold_SPDR!$A:$G,AB$1,0)</f>
        <v>122.209999</v>
      </c>
      <c r="AC6" s="43">
        <f>VLOOKUP($A6,Gold_SPDR!$A:$G,AC$1,0)</f>
        <v>122.480003</v>
      </c>
      <c r="AD6" s="43">
        <f>VLOOKUP($A6,Gold_SPDR!$A:$G,AD$1,0)</f>
        <v>121.83000199999999</v>
      </c>
      <c r="AE6" s="43">
        <f>VLOOKUP($A6,Gold_SPDR!$A:$G,AE$1,0)</f>
        <v>5968200</v>
      </c>
      <c r="AF6" s="2">
        <f t="shared" si="30"/>
        <v>0.22999599999999987</v>
      </c>
      <c r="AG6" s="42">
        <f t="shared" si="31"/>
        <v>0.65000100000000316</v>
      </c>
      <c r="AH6" s="42">
        <f t="shared" si="32"/>
        <v>0.42000500000000329</v>
      </c>
      <c r="AI6" s="41">
        <f t="shared" si="33"/>
        <v>3625527.303772124</v>
      </c>
      <c r="AJ6" s="41">
        <f t="shared" si="34"/>
        <v>2342672.696227876</v>
      </c>
      <c r="AK6" s="43">
        <f>VLOOKUP($A6,Gold_Vix!$A:$G,AK$1,0)</f>
        <v>11.75</v>
      </c>
      <c r="AL6" s="43">
        <f>VLOOKUP($A6,Gold_Vix!$A:$G,AL$1,0)</f>
        <v>12.99</v>
      </c>
      <c r="AM6" s="43">
        <f>VLOOKUP($A6,Gold_Vix!$A:$G,AM$1,0)</f>
        <v>11.57</v>
      </c>
      <c r="AN6" s="43" t="e">
        <f>VLOOKUP(A6,Goog_trend!$A:$B,2,0)</f>
        <v>#N/A</v>
      </c>
      <c r="AO6" s="43">
        <f>VLOOKUP($A6,'Updated CoinDesk'!$A:$E,AO$1,0)</f>
        <v>4185.29</v>
      </c>
      <c r="AP6" s="43">
        <f>VLOOKUP($A6,'Updated CoinDesk'!$A:$E,AP$1,0)</f>
        <v>4278.78</v>
      </c>
      <c r="AQ6" s="43">
        <f>VLOOKUP($A6,'Updated CoinDesk'!$A:$E,AQ$1,0)</f>
        <v>4134.75</v>
      </c>
      <c r="AR6" s="43" t="e">
        <f t="shared" si="35"/>
        <v>#N/A</v>
      </c>
      <c r="AS6" s="43">
        <f t="shared" si="36"/>
        <v>-23.270000000000437</v>
      </c>
      <c r="AT6" s="42">
        <f t="shared" si="37"/>
        <v>144.02999999999975</v>
      </c>
      <c r="AU6" s="42">
        <f t="shared" si="38"/>
        <v>167.30000000000018</v>
      </c>
      <c r="AV6" s="41" t="e">
        <f t="shared" si="39"/>
        <v>#N/A</v>
      </c>
      <c r="AW6" s="41" t="e">
        <f t="shared" si="40"/>
        <v>#N/A</v>
      </c>
    </row>
    <row r="7" spans="1:60" s="43" customFormat="1" x14ac:dyDescent="0.25">
      <c r="A7" s="38">
        <v>43007</v>
      </c>
      <c r="K7" s="43">
        <f>VLOOKUP($A7,VIX!$A:$G,K$1,0)</f>
        <v>9.51</v>
      </c>
      <c r="L7" s="43">
        <f>VLOOKUP($A7,VIX!$A:$G,L$1,0)</f>
        <v>9.83</v>
      </c>
      <c r="M7" s="43">
        <f>VLOOKUP($A7,VIX!$A:$G,M$1,0)</f>
        <v>9.36</v>
      </c>
      <c r="N7" s="46"/>
      <c r="O7" s="46"/>
      <c r="P7" s="46"/>
      <c r="Q7" s="46"/>
      <c r="R7" s="46"/>
      <c r="S7" s="43">
        <f>VLOOKUP(A7,'S&amp;P_500'!$A:$F,6,0)</f>
        <v>2519.360107</v>
      </c>
      <c r="T7" s="43">
        <f>VLOOKUP($A7,'S&amp;P_500'!$A:$G,T$1,0)</f>
        <v>2519.4399410000001</v>
      </c>
      <c r="U7" s="43">
        <f>VLOOKUP($A7,'S&amp;P_500'!$A:$G,U$1,0)</f>
        <v>2507.98999</v>
      </c>
      <c r="V7" s="43">
        <f>VLOOKUP($A7,'S&amp;P_500'!$A:$G,V$1,0)</f>
        <v>3211920000</v>
      </c>
      <c r="W7" s="2">
        <f t="shared" si="25"/>
        <v>9.3000480000000607</v>
      </c>
      <c r="X7" s="41">
        <f t="shared" si="26"/>
        <v>11.449951000000056</v>
      </c>
      <c r="Y7" s="41">
        <f t="shared" si="27"/>
        <v>2.1499029999999948</v>
      </c>
      <c r="Z7" s="41">
        <f t="shared" si="28"/>
        <v>2704170693.0030313</v>
      </c>
      <c r="AA7" s="41">
        <f t="shared" si="29"/>
        <v>507749306.99696904</v>
      </c>
      <c r="AB7" s="43">
        <f>VLOOKUP($A7,Gold_SPDR!$A:$G,AB$1,0)</f>
        <v>121.58000199999999</v>
      </c>
      <c r="AC7" s="43">
        <f>VLOOKUP($A7,Gold_SPDR!$A:$G,AC$1,0)</f>
        <v>122.300003</v>
      </c>
      <c r="AD7" s="43">
        <f>VLOOKUP($A7,Gold_SPDR!$A:$G,AD$1,0)</f>
        <v>121.550003</v>
      </c>
      <c r="AE7" s="43">
        <f>VLOOKUP($A7,Gold_SPDR!$A:$G,AE$1,0)</f>
        <v>10208000</v>
      </c>
      <c r="AF7" s="2">
        <f t="shared" si="30"/>
        <v>-0.62999700000000303</v>
      </c>
      <c r="AG7" s="42">
        <f t="shared" si="31"/>
        <v>0.75</v>
      </c>
      <c r="AH7" s="42">
        <f t="shared" si="32"/>
        <v>1.379997000000003</v>
      </c>
      <c r="AI7" s="41">
        <f t="shared" si="33"/>
        <v>3594371.2596778255</v>
      </c>
      <c r="AJ7" s="41">
        <f t="shared" si="34"/>
        <v>6613628.7403221754</v>
      </c>
      <c r="AK7" s="43">
        <f>VLOOKUP($A7,Gold_Vix!$A:$G,AK$1,0)</f>
        <v>11.77</v>
      </c>
      <c r="AL7" s="43">
        <f>VLOOKUP($A7,Gold_Vix!$A:$G,AL$1,0)</f>
        <v>11.82</v>
      </c>
      <c r="AM7" s="43">
        <f>VLOOKUP($A7,Gold_Vix!$A:$G,AM$1,0)</f>
        <v>11.27</v>
      </c>
      <c r="AN7" s="43" t="e">
        <f>VLOOKUP(A7,Goog_trend!$A:$B,2,0)</f>
        <v>#N/A</v>
      </c>
      <c r="AO7" s="43">
        <f>VLOOKUP($A7,'Updated CoinDesk'!$A:$E,AO$1,0)</f>
        <v>4164.1000000000004</v>
      </c>
      <c r="AP7" s="43">
        <f>VLOOKUP($A7,'Updated CoinDesk'!$A:$E,AP$1,0)</f>
        <v>4227.4399999999996</v>
      </c>
      <c r="AQ7" s="43">
        <f>VLOOKUP($A7,'Updated CoinDesk'!$A:$E,AQ$1,0)</f>
        <v>4027.04</v>
      </c>
      <c r="AR7" s="43" t="e">
        <f t="shared" si="35"/>
        <v>#N/A</v>
      </c>
      <c r="AS7" s="43">
        <f t="shared" si="36"/>
        <v>-21.1899999999996</v>
      </c>
      <c r="AT7" s="42">
        <f t="shared" si="37"/>
        <v>200.39999999999964</v>
      </c>
      <c r="AU7" s="42">
        <f t="shared" si="38"/>
        <v>221.58999999999924</v>
      </c>
      <c r="AV7" s="41" t="e">
        <f t="shared" si="39"/>
        <v>#N/A</v>
      </c>
      <c r="AW7" s="41" t="e">
        <f t="shared" si="40"/>
        <v>#N/A</v>
      </c>
    </row>
    <row r="8" spans="1:60" s="43" customFormat="1" x14ac:dyDescent="0.25">
      <c r="A8" s="38">
        <v>43010</v>
      </c>
      <c r="K8" s="43">
        <f>VLOOKUP($A8,VIX!$A:$G,K$1,0)</f>
        <v>9.4499999999999993</v>
      </c>
      <c r="L8" s="43">
        <f>VLOOKUP($A8,VIX!$A:$G,L$1,0)</f>
        <v>10.039999999999999</v>
      </c>
      <c r="M8" s="43">
        <f>VLOOKUP($A8,VIX!$A:$G,M$1,0)</f>
        <v>9.3699999999999992</v>
      </c>
      <c r="N8" s="46"/>
      <c r="O8" s="46"/>
      <c r="P8" s="46"/>
      <c r="Q8" s="46"/>
      <c r="R8" s="46"/>
      <c r="S8" s="43">
        <f>VLOOKUP(A8,'S&amp;P_500'!$A:$F,6,0)</f>
        <v>2529.1201169999999</v>
      </c>
      <c r="T8" s="43">
        <f>VLOOKUP($A8,'S&amp;P_500'!$A:$G,T$1,0)</f>
        <v>2529.2299800000001</v>
      </c>
      <c r="U8" s="43">
        <f>VLOOKUP($A8,'S&amp;P_500'!$A:$G,U$1,0)</f>
        <v>2520.3999020000001</v>
      </c>
      <c r="V8" s="43">
        <f>VLOOKUP($A8,'S&amp;P_500'!$A:$G,V$1,0)</f>
        <v>3199730000</v>
      </c>
      <c r="W8" s="2">
        <f t="shared" si="25"/>
        <v>9.7600099999999657</v>
      </c>
      <c r="X8" s="41">
        <f t="shared" si="26"/>
        <v>9.8698730000000978</v>
      </c>
      <c r="Y8" s="41">
        <f t="shared" si="27"/>
        <v>0.10986300000013216</v>
      </c>
      <c r="Z8" s="41">
        <f t="shared" si="28"/>
        <v>3164505427.2266908</v>
      </c>
      <c r="AA8" s="41">
        <f t="shared" si="29"/>
        <v>35224572.773309313</v>
      </c>
      <c r="AB8" s="43">
        <f>VLOOKUP($A8,Gold_SPDR!$A:$G,AB$1,0)</f>
        <v>120.769997</v>
      </c>
      <c r="AC8" s="43">
        <f>VLOOKUP($A8,Gold_SPDR!$A:$G,AC$1,0)</f>
        <v>121.339996</v>
      </c>
      <c r="AD8" s="43">
        <f>VLOOKUP($A8,Gold_SPDR!$A:$G,AD$1,0)</f>
        <v>120.739998</v>
      </c>
      <c r="AE8" s="43">
        <f>VLOOKUP($A8,Gold_SPDR!$A:$G,AE$1,0)</f>
        <v>11755400</v>
      </c>
      <c r="AF8" s="2">
        <f t="shared" si="30"/>
        <v>-0.81000499999998965</v>
      </c>
      <c r="AG8" s="42">
        <f t="shared" si="31"/>
        <v>0.59999799999999937</v>
      </c>
      <c r="AH8" s="42">
        <f t="shared" si="32"/>
        <v>1.410002999999989</v>
      </c>
      <c r="AI8" s="41">
        <f t="shared" si="33"/>
        <v>3509061.1841486809</v>
      </c>
      <c r="AJ8" s="41">
        <f t="shared" si="34"/>
        <v>8246338.8158513186</v>
      </c>
      <c r="AK8" s="43">
        <f>VLOOKUP($A8,Gold_Vix!$A:$G,AK$1,0)</f>
        <v>11.72</v>
      </c>
      <c r="AL8" s="43">
        <f>VLOOKUP($A8,Gold_Vix!$A:$G,AL$1,0)</f>
        <v>12.02</v>
      </c>
      <c r="AM8" s="43">
        <f>VLOOKUP($A8,Gold_Vix!$A:$G,AM$1,0)</f>
        <v>11.54</v>
      </c>
      <c r="AN8" s="43" t="e">
        <f>VLOOKUP(A8,Goog_trend!$A:$B,2,0)</f>
        <v>#N/A</v>
      </c>
      <c r="AO8" s="43">
        <f>VLOOKUP($A8,'Updated CoinDesk'!$A:$E,AO$1,0)</f>
        <v>4404.1000000000004</v>
      </c>
      <c r="AP8" s="43">
        <f>VLOOKUP($A8,'Updated CoinDesk'!$A:$E,AP$1,0)</f>
        <v>4462.01</v>
      </c>
      <c r="AQ8" s="43">
        <f>VLOOKUP($A8,'Updated CoinDesk'!$A:$E,AQ$1,0)</f>
        <v>4376.08</v>
      </c>
      <c r="AR8" s="43" t="e">
        <f t="shared" si="35"/>
        <v>#N/A</v>
      </c>
      <c r="AS8" s="43">
        <f t="shared" si="36"/>
        <v>240</v>
      </c>
      <c r="AT8" s="42">
        <f t="shared" si="37"/>
        <v>297.90999999999985</v>
      </c>
      <c r="AU8" s="42">
        <f t="shared" si="38"/>
        <v>57.909999999999854</v>
      </c>
      <c r="AV8" s="41" t="e">
        <f t="shared" si="39"/>
        <v>#N/A</v>
      </c>
      <c r="AW8" s="41" t="e">
        <f t="shared" si="40"/>
        <v>#N/A</v>
      </c>
    </row>
    <row r="9" spans="1:60" s="43" customFormat="1" x14ac:dyDescent="0.25">
      <c r="A9" s="38">
        <v>43011</v>
      </c>
      <c r="K9" s="43">
        <f>VLOOKUP($A9,VIX!$A:$G,K$1,0)</f>
        <v>9.51</v>
      </c>
      <c r="L9" s="43">
        <f>VLOOKUP($A9,VIX!$A:$G,L$1,0)</f>
        <v>9.75</v>
      </c>
      <c r="M9" s="43">
        <f>VLOOKUP($A9,VIX!$A:$G,M$1,0)</f>
        <v>9.3000000000000007</v>
      </c>
      <c r="N9" s="46"/>
      <c r="O9" s="46"/>
      <c r="P9" s="46"/>
      <c r="Q9" s="46"/>
      <c r="R9" s="46"/>
      <c r="S9" s="43">
        <f>VLOOKUP(A9,'S&amp;P_500'!$A:$F,6,0)</f>
        <v>2534.580078</v>
      </c>
      <c r="T9" s="43">
        <f>VLOOKUP($A9,'S&amp;P_500'!$A:$G,T$1,0)</f>
        <v>2535.1298830000001</v>
      </c>
      <c r="U9" s="43">
        <f>VLOOKUP($A9,'S&amp;P_500'!$A:$G,U$1,0)</f>
        <v>2528.8500979999999</v>
      </c>
      <c r="V9" s="43">
        <f>VLOOKUP($A9,'S&amp;P_500'!$A:$G,V$1,0)</f>
        <v>3068850000</v>
      </c>
      <c r="W9" s="2">
        <f t="shared" si="25"/>
        <v>5.4599610000000212</v>
      </c>
      <c r="X9" s="41">
        <f t="shared" si="26"/>
        <v>6.2797850000001745</v>
      </c>
      <c r="Y9" s="41">
        <f t="shared" si="27"/>
        <v>0.81982400000015332</v>
      </c>
      <c r="Z9" s="41">
        <f t="shared" si="28"/>
        <v>2714475993.9948306</v>
      </c>
      <c r="AA9" s="41">
        <f t="shared" si="29"/>
        <v>354374006.00516939</v>
      </c>
      <c r="AB9" s="43">
        <f>VLOOKUP($A9,Gold_SPDR!$A:$G,AB$1,0)</f>
        <v>120.83000199999999</v>
      </c>
      <c r="AC9" s="43">
        <f>VLOOKUP($A9,Gold_SPDR!$A:$G,AC$1,0)</f>
        <v>121.099998</v>
      </c>
      <c r="AD9" s="43">
        <f>VLOOKUP($A9,Gold_SPDR!$A:$G,AD$1,0)</f>
        <v>120.699997</v>
      </c>
      <c r="AE9" s="43">
        <f>VLOOKUP($A9,Gold_SPDR!$A:$G,AE$1,0)</f>
        <v>3728700</v>
      </c>
      <c r="AF9" s="2">
        <f t="shared" si="30"/>
        <v>6.000499999998965E-2</v>
      </c>
      <c r="AG9" s="42">
        <f t="shared" si="31"/>
        <v>0.40000100000000316</v>
      </c>
      <c r="AH9" s="42">
        <f t="shared" si="32"/>
        <v>0.33999600000001351</v>
      </c>
      <c r="AI9" s="41">
        <f t="shared" si="33"/>
        <v>2015526.7233515517</v>
      </c>
      <c r="AJ9" s="41">
        <f t="shared" si="34"/>
        <v>1713173.2766484483</v>
      </c>
      <c r="AK9" s="43">
        <f>VLOOKUP($A9,Gold_Vix!$A:$G,AK$1,0)</f>
        <v>11.38</v>
      </c>
      <c r="AL9" s="43">
        <f>VLOOKUP($A9,Gold_Vix!$A:$G,AL$1,0)</f>
        <v>11.73</v>
      </c>
      <c r="AM9" s="43">
        <f>VLOOKUP($A9,Gold_Vix!$A:$G,AM$1,0)</f>
        <v>11.36</v>
      </c>
      <c r="AN9" s="43" t="e">
        <f>VLOOKUP(A9,Goog_trend!$A:$B,2,0)</f>
        <v>#N/A</v>
      </c>
      <c r="AO9" s="43">
        <f>VLOOKUP($A9,'Updated CoinDesk'!$A:$E,AO$1,0)</f>
        <v>4320.09</v>
      </c>
      <c r="AP9" s="43">
        <f>VLOOKUP($A9,'Updated CoinDesk'!$A:$E,AP$1,0)</f>
        <v>4429.32</v>
      </c>
      <c r="AQ9" s="43">
        <f>VLOOKUP($A9,'Updated CoinDesk'!$A:$E,AQ$1,0)</f>
        <v>4246.29</v>
      </c>
      <c r="AR9" s="43" t="e">
        <f t="shared" si="35"/>
        <v>#N/A</v>
      </c>
      <c r="AS9" s="43">
        <f t="shared" si="36"/>
        <v>-84.010000000000218</v>
      </c>
      <c r="AT9" s="42">
        <f t="shared" si="37"/>
        <v>183.02999999999975</v>
      </c>
      <c r="AU9" s="42">
        <f t="shared" si="38"/>
        <v>267.03999999999996</v>
      </c>
      <c r="AV9" s="41" t="e">
        <f t="shared" si="39"/>
        <v>#N/A</v>
      </c>
      <c r="AW9" s="41" t="e">
        <f t="shared" si="40"/>
        <v>#N/A</v>
      </c>
    </row>
    <row r="10" spans="1:60" s="43" customFormat="1" x14ac:dyDescent="0.25">
      <c r="A10" s="38">
        <v>43012</v>
      </c>
      <c r="K10" s="43">
        <f>VLOOKUP($A10,VIX!$A:$G,K$1,0)</f>
        <v>9.6300000000000008</v>
      </c>
      <c r="L10" s="43">
        <f>VLOOKUP($A10,VIX!$A:$G,L$1,0)</f>
        <v>9.8800000000000008</v>
      </c>
      <c r="M10" s="43">
        <f>VLOOKUP($A10,VIX!$A:$G,M$1,0)</f>
        <v>9.5299999999999994</v>
      </c>
      <c r="N10" s="46"/>
      <c r="O10" s="46"/>
      <c r="P10" s="46"/>
      <c r="Q10" s="46"/>
      <c r="R10" s="46"/>
      <c r="S10" s="43">
        <f>VLOOKUP(A10,'S&amp;P_500'!$A:$F,6,0)</f>
        <v>2537.73999</v>
      </c>
      <c r="T10" s="43">
        <f>VLOOKUP($A10,'S&amp;P_500'!$A:$G,T$1,0)</f>
        <v>2540.530029</v>
      </c>
      <c r="U10" s="43">
        <f>VLOOKUP($A10,'S&amp;P_500'!$A:$G,U$1,0)</f>
        <v>2531.8000489999999</v>
      </c>
      <c r="V10" s="43">
        <f>VLOOKUP($A10,'S&amp;P_500'!$A:$G,V$1,0)</f>
        <v>3017120000</v>
      </c>
      <c r="W10" s="2">
        <f t="shared" si="25"/>
        <v>3.1599120000000767</v>
      </c>
      <c r="X10" s="41">
        <f t="shared" si="26"/>
        <v>8.7299800000000687</v>
      </c>
      <c r="Y10" s="41">
        <f t="shared" si="27"/>
        <v>5.570067999999992</v>
      </c>
      <c r="Z10" s="41">
        <f t="shared" si="28"/>
        <v>1841909709.505877</v>
      </c>
      <c r="AA10" s="41">
        <f t="shared" si="29"/>
        <v>1175210290.494123</v>
      </c>
      <c r="AB10" s="43">
        <f>VLOOKUP($A10,Gold_SPDR!$A:$G,AB$1,0)</f>
        <v>121.16999800000001</v>
      </c>
      <c r="AC10" s="43">
        <f>VLOOKUP($A10,Gold_SPDR!$A:$G,AC$1,0)</f>
        <v>121.269997</v>
      </c>
      <c r="AD10" s="43">
        <f>VLOOKUP($A10,Gold_SPDR!$A:$G,AD$1,0)</f>
        <v>120.709999</v>
      </c>
      <c r="AE10" s="43">
        <f>VLOOKUP($A10,Gold_SPDR!$A:$G,AE$1,0)</f>
        <v>6475200</v>
      </c>
      <c r="AF10" s="2">
        <f t="shared" si="30"/>
        <v>0.33999600000001351</v>
      </c>
      <c r="AG10" s="42">
        <f t="shared" si="31"/>
        <v>0.55999800000000732</v>
      </c>
      <c r="AH10" s="42">
        <f t="shared" si="32"/>
        <v>0.22000199999999381</v>
      </c>
      <c r="AI10" s="41">
        <f t="shared" si="33"/>
        <v>4648844.9353846693</v>
      </c>
      <c r="AJ10" s="41">
        <f t="shared" si="34"/>
        <v>1826355.0646153307</v>
      </c>
      <c r="AK10" s="43">
        <f>VLOOKUP($A10,Gold_Vix!$A:$G,AK$1,0)</f>
        <v>11.41</v>
      </c>
      <c r="AL10" s="43">
        <f>VLOOKUP($A10,Gold_Vix!$A:$G,AL$1,0)</f>
        <v>11.78</v>
      </c>
      <c r="AM10" s="43">
        <f>VLOOKUP($A10,Gold_Vix!$A:$G,AM$1,0)</f>
        <v>11.35</v>
      </c>
      <c r="AN10" s="43" t="e">
        <f>VLOOKUP(A10,Goog_trend!$A:$B,2,0)</f>
        <v>#N/A</v>
      </c>
      <c r="AO10" s="43">
        <f>VLOOKUP($A10,'Updated CoinDesk'!$A:$E,AO$1,0)</f>
        <v>4225.92</v>
      </c>
      <c r="AP10" s="43">
        <f>VLOOKUP($A10,'Updated CoinDesk'!$A:$E,AP$1,0)</f>
        <v>4345.28</v>
      </c>
      <c r="AQ10" s="43">
        <f>VLOOKUP($A10,'Updated CoinDesk'!$A:$E,AQ$1,0)</f>
        <v>4189.57</v>
      </c>
      <c r="AR10" s="43" t="e">
        <f t="shared" si="35"/>
        <v>#N/A</v>
      </c>
      <c r="AS10" s="43">
        <f t="shared" si="36"/>
        <v>-94.170000000000073</v>
      </c>
      <c r="AT10" s="42">
        <f t="shared" si="37"/>
        <v>155.71000000000004</v>
      </c>
      <c r="AU10" s="42">
        <f t="shared" si="38"/>
        <v>249.88000000000011</v>
      </c>
      <c r="AV10" s="41" t="e">
        <f t="shared" si="39"/>
        <v>#N/A</v>
      </c>
      <c r="AW10" s="41" t="e">
        <f t="shared" si="40"/>
        <v>#N/A</v>
      </c>
    </row>
    <row r="11" spans="1:60" s="43" customFormat="1" x14ac:dyDescent="0.25">
      <c r="A11" s="38">
        <v>43013</v>
      </c>
      <c r="K11" s="43">
        <f>VLOOKUP($A11,VIX!$A:$G,K$1,0)</f>
        <v>9.19</v>
      </c>
      <c r="L11" s="43">
        <f>VLOOKUP($A11,VIX!$A:$G,L$1,0)</f>
        <v>9.6199999999999992</v>
      </c>
      <c r="M11" s="43">
        <f>VLOOKUP($A11,VIX!$A:$G,M$1,0)</f>
        <v>9.1300000000000008</v>
      </c>
      <c r="N11" s="46"/>
      <c r="O11" s="46"/>
      <c r="P11" s="46"/>
      <c r="Q11" s="46"/>
      <c r="R11" s="46"/>
      <c r="S11" s="43">
        <f>VLOOKUP(A11,'S&amp;P_500'!$A:$F,6,0)</f>
        <v>2552.070068</v>
      </c>
      <c r="T11" s="43">
        <f>VLOOKUP($A11,'S&amp;P_500'!$A:$G,T$1,0)</f>
        <v>2552.51001</v>
      </c>
      <c r="U11" s="43">
        <f>VLOOKUP($A11,'S&amp;P_500'!$A:$G,U$1,0)</f>
        <v>2540.0200199999999</v>
      </c>
      <c r="V11" s="43">
        <f>VLOOKUP($A11,'S&amp;P_500'!$A:$G,V$1,0)</f>
        <v>3045120000</v>
      </c>
      <c r="W11" s="2">
        <f t="shared" si="25"/>
        <v>14.330077999999958</v>
      </c>
      <c r="X11" s="41">
        <f t="shared" si="26"/>
        <v>14.770019999999931</v>
      </c>
      <c r="Y11" s="41">
        <f t="shared" si="27"/>
        <v>0.43994199999997363</v>
      </c>
      <c r="Z11" s="41">
        <f t="shared" si="28"/>
        <v>2957041135.4347939</v>
      </c>
      <c r="AA11" s="41">
        <f t="shared" si="29"/>
        <v>88078864.565205887</v>
      </c>
      <c r="AB11" s="43">
        <f>VLOOKUP($A11,Gold_SPDR!$A:$G,AB$1,0)</f>
        <v>120.519997</v>
      </c>
      <c r="AC11" s="43">
        <f>VLOOKUP($A11,Gold_SPDR!$A:$G,AC$1,0)</f>
        <v>121.239998</v>
      </c>
      <c r="AD11" s="43">
        <f>VLOOKUP($A11,Gold_SPDR!$A:$G,AD$1,0)</f>
        <v>120.400002</v>
      </c>
      <c r="AE11" s="43">
        <f>VLOOKUP($A11,Gold_SPDR!$A:$G,AE$1,0)</f>
        <v>6205400</v>
      </c>
      <c r="AF11" s="2">
        <f t="shared" si="30"/>
        <v>-0.65000100000000316</v>
      </c>
      <c r="AG11" s="42">
        <f t="shared" si="31"/>
        <v>0.8399959999999993</v>
      </c>
      <c r="AH11" s="42">
        <f t="shared" si="32"/>
        <v>1.4899970000000025</v>
      </c>
      <c r="AI11" s="41">
        <f t="shared" si="33"/>
        <v>2237135.9821252646</v>
      </c>
      <c r="AJ11" s="41">
        <f t="shared" si="34"/>
        <v>3968264.0178747354</v>
      </c>
      <c r="AK11" s="43">
        <f>VLOOKUP($A11,Gold_Vix!$A:$G,AK$1,0)</f>
        <v>11.4</v>
      </c>
      <c r="AL11" s="43">
        <f>VLOOKUP($A11,Gold_Vix!$A:$G,AL$1,0)</f>
        <v>11.47</v>
      </c>
      <c r="AM11" s="43">
        <f>VLOOKUP($A11,Gold_Vix!$A:$G,AM$1,0)</f>
        <v>11.12</v>
      </c>
      <c r="AN11" s="43" t="e">
        <f>VLOOKUP(A11,Goog_trend!$A:$B,2,0)</f>
        <v>#N/A</v>
      </c>
      <c r="AO11" s="43">
        <f>VLOOKUP($A11,'Updated CoinDesk'!$A:$E,AO$1,0)</f>
        <v>4322.75</v>
      </c>
      <c r="AP11" s="43">
        <f>VLOOKUP($A11,'Updated CoinDesk'!$A:$E,AP$1,0)</f>
        <v>4355.8900000000003</v>
      </c>
      <c r="AQ11" s="43">
        <f>VLOOKUP($A11,'Updated CoinDesk'!$A:$E,AQ$1,0)</f>
        <v>4150.76</v>
      </c>
      <c r="AR11" s="43" t="e">
        <f t="shared" si="35"/>
        <v>#N/A</v>
      </c>
      <c r="AS11" s="43">
        <f t="shared" si="36"/>
        <v>96.829999999999927</v>
      </c>
      <c r="AT11" s="42">
        <f t="shared" si="37"/>
        <v>205.13000000000011</v>
      </c>
      <c r="AU11" s="42">
        <f t="shared" si="38"/>
        <v>108.30000000000018</v>
      </c>
      <c r="AV11" s="41" t="e">
        <f t="shared" si="39"/>
        <v>#N/A</v>
      </c>
      <c r="AW11" s="41" t="e">
        <f t="shared" si="40"/>
        <v>#N/A</v>
      </c>
    </row>
    <row r="12" spans="1:60" s="43" customFormat="1" x14ac:dyDescent="0.25">
      <c r="A12" s="38">
        <v>43014</v>
      </c>
      <c r="K12" s="43">
        <f>VLOOKUP($A12,VIX!$A:$G,K$1,0)</f>
        <v>9.65</v>
      </c>
      <c r="L12" s="43">
        <f>VLOOKUP($A12,VIX!$A:$G,L$1,0)</f>
        <v>10.27</v>
      </c>
      <c r="M12" s="43">
        <f>VLOOKUP($A12,VIX!$A:$G,M$1,0)</f>
        <v>9.11</v>
      </c>
      <c r="N12" s="46"/>
      <c r="O12" s="46"/>
      <c r="P12" s="46"/>
      <c r="Q12" s="46"/>
      <c r="R12" s="46"/>
      <c r="S12" s="43">
        <f>VLOOKUP(A12,'S&amp;P_500'!$A:$F,6,0)</f>
        <v>2549.330078</v>
      </c>
      <c r="T12" s="43">
        <f>VLOOKUP($A12,'S&amp;P_500'!$A:$G,T$1,0)</f>
        <v>2549.4099120000001</v>
      </c>
      <c r="U12" s="43">
        <f>VLOOKUP($A12,'S&amp;P_500'!$A:$G,U$1,0)</f>
        <v>2543.790039</v>
      </c>
      <c r="V12" s="43">
        <f>VLOOKUP($A12,'S&amp;P_500'!$A:$G,V$1,0)</f>
        <v>2884570000</v>
      </c>
      <c r="W12" s="2">
        <f t="shared" si="25"/>
        <v>-2.7399900000000343</v>
      </c>
      <c r="X12" s="41">
        <f t="shared" si="26"/>
        <v>5.6198730000000978</v>
      </c>
      <c r="Y12" s="41">
        <f t="shared" si="27"/>
        <v>8.3598630000001322</v>
      </c>
      <c r="Z12" s="41">
        <f t="shared" si="28"/>
        <v>1159601086.8595812</v>
      </c>
      <c r="AA12" s="41">
        <f t="shared" si="29"/>
        <v>1724968913.1404188</v>
      </c>
      <c r="AB12" s="43">
        <f>VLOOKUP($A12,Gold_SPDR!$A:$G,AB$1,0)</f>
        <v>121.089996</v>
      </c>
      <c r="AC12" s="43">
        <f>VLOOKUP($A12,Gold_SPDR!$A:$G,AC$1,0)</f>
        <v>121.209999</v>
      </c>
      <c r="AD12" s="43">
        <f>VLOOKUP($A12,Gold_SPDR!$A:$G,AD$1,0)</f>
        <v>119.779999</v>
      </c>
      <c r="AE12" s="43">
        <f>VLOOKUP($A12,Gold_SPDR!$A:$G,AE$1,0)</f>
        <v>10013300</v>
      </c>
      <c r="AF12" s="2">
        <f t="shared" si="30"/>
        <v>0.5699989999999957</v>
      </c>
      <c r="AG12" s="42">
        <f t="shared" si="31"/>
        <v>1.4299999999999926</v>
      </c>
      <c r="AH12" s="42">
        <f t="shared" si="32"/>
        <v>0.86000099999999691</v>
      </c>
      <c r="AI12" s="41">
        <f t="shared" si="33"/>
        <v>6252843.9943912653</v>
      </c>
      <c r="AJ12" s="41">
        <f t="shared" si="34"/>
        <v>3760456.0056087351</v>
      </c>
      <c r="AK12" s="43">
        <f>VLOOKUP($A12,Gold_Vix!$A:$G,AK$1,0)</f>
        <v>11.53</v>
      </c>
      <c r="AL12" s="43">
        <f>VLOOKUP($A12,Gold_Vix!$A:$G,AL$1,0)</f>
        <v>11.88</v>
      </c>
      <c r="AM12" s="43">
        <f>VLOOKUP($A12,Gold_Vix!$A:$G,AM$1,0)</f>
        <v>11.08</v>
      </c>
      <c r="AN12" s="43" t="e">
        <f>VLOOKUP(A12,Goog_trend!$A:$B,2,0)</f>
        <v>#N/A</v>
      </c>
      <c r="AO12" s="43">
        <f>VLOOKUP($A12,'Updated CoinDesk'!$A:$E,AO$1,0)</f>
        <v>4370.24</v>
      </c>
      <c r="AP12" s="43">
        <f>VLOOKUP($A12,'Updated CoinDesk'!$A:$E,AP$1,0)</f>
        <v>4417.45</v>
      </c>
      <c r="AQ12" s="43">
        <f>VLOOKUP($A12,'Updated CoinDesk'!$A:$E,AQ$1,0)</f>
        <v>4303.4799999999996</v>
      </c>
      <c r="AR12" s="43" t="e">
        <f t="shared" si="35"/>
        <v>#N/A</v>
      </c>
      <c r="AS12" s="43">
        <f t="shared" si="36"/>
        <v>47.489999999999782</v>
      </c>
      <c r="AT12" s="42">
        <f t="shared" si="37"/>
        <v>113.97000000000025</v>
      </c>
      <c r="AU12" s="42">
        <f t="shared" si="38"/>
        <v>66.480000000000473</v>
      </c>
      <c r="AV12" s="41" t="e">
        <f t="shared" si="39"/>
        <v>#N/A</v>
      </c>
      <c r="AW12" s="41" t="e">
        <f t="shared" si="40"/>
        <v>#N/A</v>
      </c>
    </row>
    <row r="13" spans="1:60" s="43" customFormat="1" x14ac:dyDescent="0.25">
      <c r="A13" s="38">
        <v>43017</v>
      </c>
      <c r="K13" s="43">
        <f>VLOOKUP($A13,VIX!$A:$G,K$1,0)</f>
        <v>10.33</v>
      </c>
      <c r="L13" s="43">
        <f>VLOOKUP($A13,VIX!$A:$G,L$1,0)</f>
        <v>10.53</v>
      </c>
      <c r="M13" s="43">
        <f>VLOOKUP($A13,VIX!$A:$G,M$1,0)</f>
        <v>9.8800000000000008</v>
      </c>
      <c r="N13" s="46"/>
      <c r="O13" s="46"/>
      <c r="P13" s="46"/>
      <c r="Q13" s="46"/>
      <c r="R13" s="46"/>
      <c r="S13" s="43">
        <f>VLOOKUP(A13,'S&amp;P_500'!$A:$F,6,0)</f>
        <v>2544.7299800000001</v>
      </c>
      <c r="T13" s="43">
        <f>VLOOKUP($A13,'S&amp;P_500'!$A:$G,T$1,0)</f>
        <v>2551.820068</v>
      </c>
      <c r="U13" s="43">
        <f>VLOOKUP($A13,'S&amp;P_500'!$A:$G,U$1,0)</f>
        <v>2541.6000979999999</v>
      </c>
      <c r="V13" s="43">
        <f>VLOOKUP($A13,'S&amp;P_500'!$A:$G,V$1,0)</f>
        <v>2483970000</v>
      </c>
      <c r="W13" s="2">
        <f t="shared" si="25"/>
        <v>-4.600097999999889</v>
      </c>
      <c r="X13" s="41">
        <f t="shared" si="26"/>
        <v>10.219970000000103</v>
      </c>
      <c r="Y13" s="41">
        <f t="shared" si="27"/>
        <v>14.820067999999992</v>
      </c>
      <c r="Z13" s="41">
        <f t="shared" si="28"/>
        <v>1013820301.7463536</v>
      </c>
      <c r="AA13" s="41">
        <f t="shared" si="29"/>
        <v>1470149698.2536466</v>
      </c>
      <c r="AB13" s="43">
        <f>VLOOKUP($A13,Gold_SPDR!$A:$G,AB$1,0)</f>
        <v>122.08000199999999</v>
      </c>
      <c r="AC13" s="43">
        <f>VLOOKUP($A13,Gold_SPDR!$A:$G,AC$1,0)</f>
        <v>122.110001</v>
      </c>
      <c r="AD13" s="43">
        <f>VLOOKUP($A13,Gold_SPDR!$A:$G,AD$1,0)</f>
        <v>121.550003</v>
      </c>
      <c r="AE13" s="43">
        <f>VLOOKUP($A13,Gold_SPDR!$A:$G,AE$1,0)</f>
        <v>5264100</v>
      </c>
      <c r="AF13" s="2">
        <f t="shared" si="30"/>
        <v>0.99000599999999395</v>
      </c>
      <c r="AG13" s="42">
        <f t="shared" si="31"/>
        <v>1.0200049999999976</v>
      </c>
      <c r="AH13" s="42">
        <f t="shared" si="32"/>
        <v>2.9999000000003662E-2</v>
      </c>
      <c r="AI13" s="41">
        <f t="shared" si="33"/>
        <v>5113702.7292276798</v>
      </c>
      <c r="AJ13" s="41">
        <f t="shared" si="34"/>
        <v>150397.27077231999</v>
      </c>
      <c r="AK13" s="43">
        <f>VLOOKUP($A13,Gold_Vix!$A:$G,AK$1,0)</f>
        <v>11.96</v>
      </c>
      <c r="AL13" s="43">
        <f>VLOOKUP($A13,Gold_Vix!$A:$G,AL$1,0)</f>
        <v>11.97</v>
      </c>
      <c r="AM13" s="43">
        <f>VLOOKUP($A13,Gold_Vix!$A:$G,AM$1,0)</f>
        <v>11.53</v>
      </c>
      <c r="AN13" s="43" t="e">
        <f>VLOOKUP(A13,Goog_trend!$A:$B,2,0)</f>
        <v>#N/A</v>
      </c>
      <c r="AO13" s="43">
        <f>VLOOKUP($A13,'Updated CoinDesk'!$A:$E,AO$1,0)</f>
        <v>4772.97</v>
      </c>
      <c r="AP13" s="43">
        <f>VLOOKUP($A13,'Updated CoinDesk'!$A:$E,AP$1,0)</f>
        <v>4870.04</v>
      </c>
      <c r="AQ13" s="43">
        <f>VLOOKUP($A13,'Updated CoinDesk'!$A:$E,AQ$1,0)</f>
        <v>4554.03</v>
      </c>
      <c r="AR13" s="43" t="e">
        <f t="shared" si="35"/>
        <v>#N/A</v>
      </c>
      <c r="AS13" s="43">
        <f t="shared" si="36"/>
        <v>402.73000000000047</v>
      </c>
      <c r="AT13" s="42">
        <f t="shared" si="37"/>
        <v>499.80000000000018</v>
      </c>
      <c r="AU13" s="42">
        <f t="shared" si="38"/>
        <v>97.069999999999709</v>
      </c>
      <c r="AV13" s="41" t="e">
        <f t="shared" si="39"/>
        <v>#N/A</v>
      </c>
      <c r="AW13" s="41" t="e">
        <f t="shared" si="40"/>
        <v>#N/A</v>
      </c>
    </row>
    <row r="14" spans="1:60" s="43" customFormat="1" x14ac:dyDescent="0.25">
      <c r="A14" s="38">
        <v>43018</v>
      </c>
      <c r="K14" s="43">
        <f>VLOOKUP($A14,VIX!$A:$G,K$1,0)</f>
        <v>10.08</v>
      </c>
      <c r="L14" s="43">
        <f>VLOOKUP($A14,VIX!$A:$G,L$1,0)</f>
        <v>10.66</v>
      </c>
      <c r="M14" s="43">
        <f>VLOOKUP($A14,VIX!$A:$G,M$1,0)</f>
        <v>9.94</v>
      </c>
      <c r="N14" s="46"/>
      <c r="O14" s="46"/>
      <c r="P14" s="46"/>
      <c r="Q14" s="46"/>
      <c r="R14" s="46"/>
      <c r="S14" s="43">
        <f>VLOOKUP(A14,'S&amp;P_500'!$A:$F,6,0)</f>
        <v>2550.639893</v>
      </c>
      <c r="T14" s="43">
        <f>VLOOKUP($A14,'S&amp;P_500'!$A:$G,T$1,0)</f>
        <v>2555.2299800000001</v>
      </c>
      <c r="U14" s="43">
        <f>VLOOKUP($A14,'S&amp;P_500'!$A:$G,U$1,0)</f>
        <v>2544.860107</v>
      </c>
      <c r="V14" s="43">
        <f>VLOOKUP($A14,'S&amp;P_500'!$A:$G,V$1,0)</f>
        <v>2960500000</v>
      </c>
      <c r="W14" s="2">
        <f t="shared" si="25"/>
        <v>5.9099129999999604</v>
      </c>
      <c r="X14" s="41">
        <f t="shared" si="26"/>
        <v>10.5</v>
      </c>
      <c r="Y14" s="41">
        <f t="shared" si="27"/>
        <v>4.5900870000000396</v>
      </c>
      <c r="Z14" s="41">
        <f t="shared" si="28"/>
        <v>2059978183.0283628</v>
      </c>
      <c r="AA14" s="41">
        <f t="shared" si="29"/>
        <v>900521816.97163713</v>
      </c>
      <c r="AB14" s="43">
        <f>VLOOKUP($A14,Gold_SPDR!$A:$G,AB$1,0)</f>
        <v>122.400002</v>
      </c>
      <c r="AC14" s="43">
        <f>VLOOKUP($A14,Gold_SPDR!$A:$G,AC$1,0)</f>
        <v>122.970001</v>
      </c>
      <c r="AD14" s="43">
        <f>VLOOKUP($A14,Gold_SPDR!$A:$G,AD$1,0)</f>
        <v>122.360001</v>
      </c>
      <c r="AE14" s="43">
        <f>VLOOKUP($A14,Gold_SPDR!$A:$G,AE$1,0)</f>
        <v>9315500</v>
      </c>
      <c r="AF14" s="2">
        <f t="shared" si="30"/>
        <v>0.32000000000000739</v>
      </c>
      <c r="AG14" s="42">
        <f t="shared" si="31"/>
        <v>0.88999900000000309</v>
      </c>
      <c r="AH14" s="42">
        <f t="shared" si="32"/>
        <v>0.5699989999999957</v>
      </c>
      <c r="AI14" s="41">
        <f t="shared" si="33"/>
        <v>5678628.110791957</v>
      </c>
      <c r="AJ14" s="41">
        <f t="shared" si="34"/>
        <v>3636871.8892080435</v>
      </c>
      <c r="AK14" s="43">
        <f>VLOOKUP($A14,Gold_Vix!$A:$G,AK$1,0)</f>
        <v>12.22</v>
      </c>
      <c r="AL14" s="43">
        <f>VLOOKUP($A14,Gold_Vix!$A:$G,AL$1,0)</f>
        <v>12.24</v>
      </c>
      <c r="AM14" s="43">
        <f>VLOOKUP($A14,Gold_Vix!$A:$G,AM$1,0)</f>
        <v>12</v>
      </c>
      <c r="AN14" s="43" t="e">
        <f>VLOOKUP(A14,Goog_trend!$A:$B,2,0)</f>
        <v>#N/A</v>
      </c>
      <c r="AO14" s="43">
        <f>VLOOKUP($A14,'Updated CoinDesk'!$A:$E,AO$1,0)</f>
        <v>4754.7</v>
      </c>
      <c r="AP14" s="43">
        <f>VLOOKUP($A14,'Updated CoinDesk'!$A:$E,AP$1,0)</f>
        <v>4909.18</v>
      </c>
      <c r="AQ14" s="43">
        <f>VLOOKUP($A14,'Updated CoinDesk'!$A:$E,AQ$1,0)</f>
        <v>4728.41</v>
      </c>
      <c r="AR14" s="43" t="e">
        <f t="shared" si="35"/>
        <v>#N/A</v>
      </c>
      <c r="AS14" s="43">
        <f t="shared" si="36"/>
        <v>-18.270000000000437</v>
      </c>
      <c r="AT14" s="42">
        <f t="shared" si="37"/>
        <v>180.77000000000044</v>
      </c>
      <c r="AU14" s="42">
        <f t="shared" si="38"/>
        <v>199.04000000000087</v>
      </c>
      <c r="AV14" s="41" t="e">
        <f t="shared" si="39"/>
        <v>#N/A</v>
      </c>
      <c r="AW14" s="41" t="e">
        <f t="shared" si="40"/>
        <v>#N/A</v>
      </c>
    </row>
    <row r="15" spans="1:60" s="43" customFormat="1" x14ac:dyDescent="0.25">
      <c r="A15" s="38">
        <v>43019</v>
      </c>
      <c r="K15" s="43">
        <f>VLOOKUP($A15,VIX!$A:$G,K$1,0)</f>
        <v>9.85</v>
      </c>
      <c r="L15" s="43">
        <f>VLOOKUP($A15,VIX!$A:$G,L$1,0)</f>
        <v>10.38</v>
      </c>
      <c r="M15" s="43">
        <f>VLOOKUP($A15,VIX!$A:$G,M$1,0)</f>
        <v>9.7200000000000006</v>
      </c>
      <c r="N15" s="46"/>
      <c r="O15" s="46"/>
      <c r="P15" s="46"/>
      <c r="Q15" s="46"/>
      <c r="R15" s="46"/>
      <c r="S15" s="43">
        <f>VLOOKUP(A15,'S&amp;P_500'!$A:$F,6,0)</f>
        <v>2555.23999</v>
      </c>
      <c r="T15" s="43">
        <f>VLOOKUP($A15,'S&amp;P_500'!$A:$G,T$1,0)</f>
        <v>2555.23999</v>
      </c>
      <c r="U15" s="43">
        <f>VLOOKUP($A15,'S&amp;P_500'!$A:$G,U$1,0)</f>
        <v>2547.9499510000001</v>
      </c>
      <c r="V15" s="43">
        <f>VLOOKUP($A15,'S&amp;P_500'!$A:$G,V$1,0)</f>
        <v>2976090000</v>
      </c>
      <c r="W15" s="2">
        <f t="shared" si="25"/>
        <v>4.6000970000000052</v>
      </c>
      <c r="X15" s="41">
        <f t="shared" si="26"/>
        <v>7.2900389999999788</v>
      </c>
      <c r="Y15" s="41">
        <f t="shared" si="27"/>
        <v>2.6899419999999736</v>
      </c>
      <c r="Z15" s="41">
        <f t="shared" si="28"/>
        <v>2173933213.651413</v>
      </c>
      <c r="AA15" s="41">
        <f t="shared" si="29"/>
        <v>802156786.34858716</v>
      </c>
      <c r="AB15" s="43">
        <f>VLOOKUP($A15,Gold_SPDR!$A:$G,AB$1,0)</f>
        <v>122.790001</v>
      </c>
      <c r="AC15" s="43">
        <f>VLOOKUP($A15,Gold_SPDR!$A:$G,AC$1,0)</f>
        <v>122.879997</v>
      </c>
      <c r="AD15" s="43">
        <f>VLOOKUP($A15,Gold_SPDR!$A:$G,AD$1,0)</f>
        <v>122.029999</v>
      </c>
      <c r="AE15" s="43">
        <f>VLOOKUP($A15,Gold_SPDR!$A:$G,AE$1,0)</f>
        <v>5649400</v>
      </c>
      <c r="AF15" s="2">
        <f t="shared" si="30"/>
        <v>0.38999900000000309</v>
      </c>
      <c r="AG15" s="42">
        <f t="shared" si="31"/>
        <v>0.84999799999999937</v>
      </c>
      <c r="AH15" s="42">
        <f t="shared" si="32"/>
        <v>0.45999899999999627</v>
      </c>
      <c r="AI15" s="41">
        <f t="shared" si="33"/>
        <v>3665640.9909335766</v>
      </c>
      <c r="AJ15" s="41">
        <f t="shared" si="34"/>
        <v>1983759.0090664236</v>
      </c>
      <c r="AK15" s="43">
        <f>VLOOKUP($A15,Gold_Vix!$A:$G,AK$1,0)</f>
        <v>12.13</v>
      </c>
      <c r="AL15" s="43">
        <f>VLOOKUP($A15,Gold_Vix!$A:$G,AL$1,0)</f>
        <v>14.68</v>
      </c>
      <c r="AM15" s="43">
        <f>VLOOKUP($A15,Gold_Vix!$A:$G,AM$1,0)</f>
        <v>11.81</v>
      </c>
      <c r="AN15" s="43" t="e">
        <f>VLOOKUP(A15,Goog_trend!$A:$B,2,0)</f>
        <v>#N/A</v>
      </c>
      <c r="AO15" s="43">
        <f>VLOOKUP($A15,'Updated CoinDesk'!$A:$E,AO$1,0)</f>
        <v>4830.7700000000004</v>
      </c>
      <c r="AP15" s="43">
        <f>VLOOKUP($A15,'Updated CoinDesk'!$A:$E,AP$1,0)</f>
        <v>4882.6899999999996</v>
      </c>
      <c r="AQ15" s="43">
        <f>VLOOKUP($A15,'Updated CoinDesk'!$A:$E,AQ$1,0)</f>
        <v>4726.28</v>
      </c>
      <c r="AR15" s="43" t="e">
        <f t="shared" si="35"/>
        <v>#N/A</v>
      </c>
      <c r="AS15" s="43">
        <f t="shared" si="36"/>
        <v>76.070000000000618</v>
      </c>
      <c r="AT15" s="42">
        <f t="shared" si="37"/>
        <v>156.40999999999985</v>
      </c>
      <c r="AU15" s="42">
        <f t="shared" si="38"/>
        <v>80.339999999999236</v>
      </c>
      <c r="AV15" s="41" t="e">
        <f t="shared" si="39"/>
        <v>#N/A</v>
      </c>
      <c r="AW15" s="41" t="e">
        <f t="shared" si="40"/>
        <v>#N/A</v>
      </c>
    </row>
    <row r="16" spans="1:60" s="43" customFormat="1" x14ac:dyDescent="0.25">
      <c r="A16" s="38">
        <v>43020</v>
      </c>
      <c r="K16" s="43">
        <f>VLOOKUP($A16,VIX!$A:$G,K$1,0)</f>
        <v>9.91</v>
      </c>
      <c r="L16" s="43">
        <f>VLOOKUP($A16,VIX!$A:$G,L$1,0)</f>
        <v>10.33</v>
      </c>
      <c r="M16" s="43">
        <f>VLOOKUP($A16,VIX!$A:$G,M$1,0)</f>
        <v>9.65</v>
      </c>
      <c r="N16" s="46"/>
      <c r="O16" s="46"/>
      <c r="P16" s="46"/>
      <c r="Q16" s="46"/>
      <c r="R16" s="46"/>
      <c r="S16" s="43">
        <f>VLOOKUP(A16,'S&amp;P_500'!$A:$F,6,0)</f>
        <v>2550.929932</v>
      </c>
      <c r="T16" s="43">
        <f>VLOOKUP($A16,'S&amp;P_500'!$A:$G,T$1,0)</f>
        <v>2555.330078</v>
      </c>
      <c r="U16" s="43">
        <f>VLOOKUP($A16,'S&amp;P_500'!$A:$G,U$1,0)</f>
        <v>2548.3100589999999</v>
      </c>
      <c r="V16" s="43">
        <f>VLOOKUP($A16,'S&amp;P_500'!$A:$G,V$1,0)</f>
        <v>3151510000</v>
      </c>
      <c r="W16" s="2">
        <f t="shared" si="25"/>
        <v>-4.3100580000000264</v>
      </c>
      <c r="X16" s="41">
        <f t="shared" si="26"/>
        <v>7.0200190000000475</v>
      </c>
      <c r="Y16" s="41">
        <f t="shared" si="27"/>
        <v>11.330077000000074</v>
      </c>
      <c r="Z16" s="41">
        <f t="shared" si="28"/>
        <v>1205642743.1600361</v>
      </c>
      <c r="AA16" s="41">
        <f t="shared" si="29"/>
        <v>1945867256.8399642</v>
      </c>
      <c r="AB16" s="43">
        <f>VLOOKUP($A16,Gold_SPDR!$A:$G,AB$1,0)</f>
        <v>122.889999</v>
      </c>
      <c r="AC16" s="43">
        <f>VLOOKUP($A16,Gold_SPDR!$A:$G,AC$1,0)</f>
        <v>123.040001</v>
      </c>
      <c r="AD16" s="43">
        <f>VLOOKUP($A16,Gold_SPDR!$A:$G,AD$1,0)</f>
        <v>122.5</v>
      </c>
      <c r="AE16" s="43">
        <f>VLOOKUP($A16,Gold_SPDR!$A:$G,AE$1,0)</f>
        <v>3037600</v>
      </c>
      <c r="AF16" s="2">
        <f t="shared" si="30"/>
        <v>9.9997999999999365E-2</v>
      </c>
      <c r="AG16" s="42">
        <f t="shared" si="31"/>
        <v>0.54000100000000373</v>
      </c>
      <c r="AH16" s="42">
        <f t="shared" si="32"/>
        <v>0.44000300000000436</v>
      </c>
      <c r="AI16" s="41">
        <f t="shared" si="33"/>
        <v>1673775.8596903663</v>
      </c>
      <c r="AJ16" s="41">
        <f t="shared" si="34"/>
        <v>1363824.1403096337</v>
      </c>
      <c r="AK16" s="43">
        <f>VLOOKUP($A16,Gold_Vix!$A:$G,AK$1,0)</f>
        <v>11.82</v>
      </c>
      <c r="AL16" s="43">
        <f>VLOOKUP($A16,Gold_Vix!$A:$G,AL$1,0)</f>
        <v>12.47</v>
      </c>
      <c r="AM16" s="43">
        <f>VLOOKUP($A16,Gold_Vix!$A:$G,AM$1,0)</f>
        <v>11.78</v>
      </c>
      <c r="AN16" s="43" t="e">
        <f>VLOOKUP(A16,Goog_trend!$A:$B,2,0)</f>
        <v>#N/A</v>
      </c>
      <c r="AO16" s="43">
        <f>VLOOKUP($A16,'Updated CoinDesk'!$A:$E,AO$1,0)</f>
        <v>5439.13</v>
      </c>
      <c r="AP16" s="43">
        <f>VLOOKUP($A16,'Updated CoinDesk'!$A:$E,AP$1,0)</f>
        <v>5439.13</v>
      </c>
      <c r="AQ16" s="43">
        <f>VLOOKUP($A16,'Updated CoinDesk'!$A:$E,AQ$1,0)</f>
        <v>4809.93</v>
      </c>
      <c r="AR16" s="43" t="e">
        <f t="shared" si="35"/>
        <v>#N/A</v>
      </c>
      <c r="AS16" s="43">
        <f t="shared" si="36"/>
        <v>608.35999999999967</v>
      </c>
      <c r="AT16" s="42">
        <f t="shared" si="37"/>
        <v>629.19999999999982</v>
      </c>
      <c r="AU16" s="42">
        <f t="shared" si="38"/>
        <v>20.840000000000146</v>
      </c>
      <c r="AV16" s="41" t="e">
        <f t="shared" si="39"/>
        <v>#N/A</v>
      </c>
      <c r="AW16" s="41" t="e">
        <f t="shared" si="40"/>
        <v>#N/A</v>
      </c>
    </row>
    <row r="17" spans="1:49" s="43" customFormat="1" x14ac:dyDescent="0.25">
      <c r="A17" s="38">
        <v>43021</v>
      </c>
      <c r="K17" s="43">
        <f>VLOOKUP($A17,VIX!$A:$G,K$1,0)</f>
        <v>9.61</v>
      </c>
      <c r="L17" s="43">
        <f>VLOOKUP($A17,VIX!$A:$G,L$1,0)</f>
        <v>9.98</v>
      </c>
      <c r="M17" s="43">
        <f>VLOOKUP($A17,VIX!$A:$G,M$1,0)</f>
        <v>9.44</v>
      </c>
      <c r="N17" s="46"/>
      <c r="O17" s="46"/>
      <c r="P17" s="46"/>
      <c r="Q17" s="46"/>
      <c r="R17" s="46"/>
      <c r="S17" s="43">
        <f>VLOOKUP(A17,'S&amp;P_500'!$A:$F,6,0)</f>
        <v>2553.169922</v>
      </c>
      <c r="T17" s="43">
        <f>VLOOKUP($A17,'S&amp;P_500'!$A:$G,T$1,0)</f>
        <v>2557.6499020000001</v>
      </c>
      <c r="U17" s="43">
        <f>VLOOKUP($A17,'S&amp;P_500'!$A:$G,U$1,0)</f>
        <v>2552.0900879999999</v>
      </c>
      <c r="V17" s="43">
        <f>VLOOKUP($A17,'S&amp;P_500'!$A:$G,V$1,0)</f>
        <v>3149440000</v>
      </c>
      <c r="W17" s="2">
        <f t="shared" si="25"/>
        <v>2.2399900000000343</v>
      </c>
      <c r="X17" s="41">
        <f t="shared" si="26"/>
        <v>6.719970000000103</v>
      </c>
      <c r="Y17" s="41">
        <f t="shared" si="27"/>
        <v>4.4799800000000687</v>
      </c>
      <c r="Z17" s="41">
        <f t="shared" si="28"/>
        <v>1889664000</v>
      </c>
      <c r="AA17" s="41">
        <f t="shared" si="29"/>
        <v>1259776000</v>
      </c>
      <c r="AB17" s="43">
        <f>VLOOKUP($A17,Gold_SPDR!$A:$G,AB$1,0)</f>
        <v>123.82</v>
      </c>
      <c r="AC17" s="43">
        <f>VLOOKUP($A17,Gold_SPDR!$A:$G,AC$1,0)</f>
        <v>123.860001</v>
      </c>
      <c r="AD17" s="43">
        <f>VLOOKUP($A17,Gold_SPDR!$A:$G,AD$1,0)</f>
        <v>123.339996</v>
      </c>
      <c r="AE17" s="43">
        <f>VLOOKUP($A17,Gold_SPDR!$A:$G,AE$1,0)</f>
        <v>6820300</v>
      </c>
      <c r="AF17" s="2">
        <f t="shared" si="30"/>
        <v>0.93000099999999009</v>
      </c>
      <c r="AG17" s="42">
        <f t="shared" si="31"/>
        <v>0.97000199999999381</v>
      </c>
      <c r="AH17" s="42">
        <f t="shared" si="32"/>
        <v>4.0001000000003728E-2</v>
      </c>
      <c r="AI17" s="41">
        <f t="shared" si="33"/>
        <v>6550183.1584658399</v>
      </c>
      <c r="AJ17" s="41">
        <f t="shared" si="34"/>
        <v>270116.84153415984</v>
      </c>
      <c r="AK17" s="43">
        <f>VLOOKUP($A17,Gold_Vix!$A:$G,AK$1,0)</f>
        <v>11.76</v>
      </c>
      <c r="AL17" s="43">
        <f>VLOOKUP($A17,Gold_Vix!$A:$G,AL$1,0)</f>
        <v>11.98</v>
      </c>
      <c r="AM17" s="43">
        <f>VLOOKUP($A17,Gold_Vix!$A:$G,AM$1,0)</f>
        <v>11.54</v>
      </c>
      <c r="AN17" s="43" t="e">
        <f>VLOOKUP(A17,Goog_trend!$A:$B,2,0)</f>
        <v>#N/A</v>
      </c>
      <c r="AO17" s="43">
        <f>VLOOKUP($A17,'Updated CoinDesk'!$A:$E,AO$1,0)</f>
        <v>5640.13</v>
      </c>
      <c r="AP17" s="43">
        <f>VLOOKUP($A17,'Updated CoinDesk'!$A:$E,AP$1,0)</f>
        <v>5856.1</v>
      </c>
      <c r="AQ17" s="43">
        <f>VLOOKUP($A17,'Updated CoinDesk'!$A:$E,AQ$1,0)</f>
        <v>5396.23</v>
      </c>
      <c r="AR17" s="43" t="e">
        <f t="shared" si="35"/>
        <v>#N/A</v>
      </c>
      <c r="AS17" s="43">
        <f t="shared" si="36"/>
        <v>201</v>
      </c>
      <c r="AT17" s="42">
        <f t="shared" si="37"/>
        <v>459.8700000000008</v>
      </c>
      <c r="AU17" s="42">
        <f t="shared" si="38"/>
        <v>258.8700000000008</v>
      </c>
      <c r="AV17" s="41" t="e">
        <f t="shared" si="39"/>
        <v>#N/A</v>
      </c>
      <c r="AW17" s="41" t="e">
        <f t="shared" si="40"/>
        <v>#N/A</v>
      </c>
    </row>
    <row r="18" spans="1:49" s="43" customFormat="1" x14ac:dyDescent="0.25">
      <c r="A18" s="38">
        <v>43024</v>
      </c>
      <c r="K18" s="43">
        <f>VLOOKUP($A18,VIX!$A:$G,K$1,0)</f>
        <v>9.91</v>
      </c>
      <c r="L18" s="43">
        <f>VLOOKUP($A18,VIX!$A:$G,L$1,0)</f>
        <v>10.02</v>
      </c>
      <c r="M18" s="43">
        <f>VLOOKUP($A18,VIX!$A:$G,M$1,0)</f>
        <v>9.75</v>
      </c>
      <c r="N18" s="46"/>
      <c r="O18" s="46"/>
      <c r="P18" s="46"/>
      <c r="Q18" s="46"/>
      <c r="R18" s="46"/>
      <c r="S18" s="43">
        <f>VLOOKUP(A18,'S&amp;P_500'!$A:$F,6,0)</f>
        <v>2557.639893</v>
      </c>
      <c r="T18" s="43">
        <f>VLOOKUP($A18,'S&amp;P_500'!$A:$G,T$1,0)</f>
        <v>2559.469971</v>
      </c>
      <c r="U18" s="43">
        <f>VLOOKUP($A18,'S&amp;P_500'!$A:$G,U$1,0)</f>
        <v>2552.639893</v>
      </c>
      <c r="V18" s="43">
        <f>VLOOKUP($A18,'S&amp;P_500'!$A:$G,V$1,0)</f>
        <v>2916020000</v>
      </c>
      <c r="W18" s="2">
        <f t="shared" si="25"/>
        <v>4.4699709999999868</v>
      </c>
      <c r="X18" s="41">
        <f t="shared" si="26"/>
        <v>6.8300779999999577</v>
      </c>
      <c r="Y18" s="41">
        <f t="shared" si="27"/>
        <v>2.3601069999999709</v>
      </c>
      <c r="Z18" s="41">
        <f t="shared" si="28"/>
        <v>2167164648.9771457</v>
      </c>
      <c r="AA18" s="41">
        <f t="shared" si="29"/>
        <v>748855351.02285421</v>
      </c>
      <c r="AB18" s="43">
        <f>VLOOKUP($A18,Gold_SPDR!$A:$G,AB$1,0)</f>
        <v>122.970001</v>
      </c>
      <c r="AC18" s="43">
        <f>VLOOKUP($A18,Gold_SPDR!$A:$G,AC$1,0)</f>
        <v>123.970001</v>
      </c>
      <c r="AD18" s="43">
        <f>VLOOKUP($A18,Gold_SPDR!$A:$G,AD$1,0)</f>
        <v>122.57</v>
      </c>
      <c r="AE18" s="43">
        <f>VLOOKUP($A18,Gold_SPDR!$A:$G,AE$1,0)</f>
        <v>8202000</v>
      </c>
      <c r="AF18" s="2">
        <f t="shared" si="30"/>
        <v>-0.84999899999999684</v>
      </c>
      <c r="AG18" s="42">
        <f t="shared" si="31"/>
        <v>1.4000010000000032</v>
      </c>
      <c r="AH18" s="42">
        <f t="shared" si="32"/>
        <v>2.25</v>
      </c>
      <c r="AI18" s="41">
        <f t="shared" si="33"/>
        <v>3145973.9879523362</v>
      </c>
      <c r="AJ18" s="41">
        <f t="shared" si="34"/>
        <v>5056026.0120476633</v>
      </c>
      <c r="AK18" s="43">
        <f>VLOOKUP($A18,Gold_Vix!$A:$G,AK$1,0)</f>
        <v>12.13</v>
      </c>
      <c r="AL18" s="43">
        <f>VLOOKUP($A18,Gold_Vix!$A:$G,AL$1,0)</f>
        <v>12.2</v>
      </c>
      <c r="AM18" s="43">
        <f>VLOOKUP($A18,Gold_Vix!$A:$G,AM$1,0)</f>
        <v>11.76</v>
      </c>
      <c r="AN18" s="43" t="e">
        <f>VLOOKUP(A18,Goog_trend!$A:$B,2,0)</f>
        <v>#N/A</v>
      </c>
      <c r="AO18" s="43">
        <f>VLOOKUP($A18,'Updated CoinDesk'!$A:$E,AO$1,0)</f>
        <v>5754.22</v>
      </c>
      <c r="AP18" s="43">
        <f>VLOOKUP($A18,'Updated CoinDesk'!$A:$E,AP$1,0)</f>
        <v>5789.79</v>
      </c>
      <c r="AQ18" s="43">
        <f>VLOOKUP($A18,'Updated CoinDesk'!$A:$E,AQ$1,0)</f>
        <v>5569.31</v>
      </c>
      <c r="AR18" s="43" t="e">
        <f t="shared" si="35"/>
        <v>#N/A</v>
      </c>
      <c r="AS18" s="43">
        <f t="shared" si="36"/>
        <v>114.09000000000015</v>
      </c>
      <c r="AT18" s="42">
        <f t="shared" si="37"/>
        <v>220.47999999999956</v>
      </c>
      <c r="AU18" s="42">
        <f t="shared" si="38"/>
        <v>106.38999999999942</v>
      </c>
      <c r="AV18" s="41" t="e">
        <f t="shared" si="39"/>
        <v>#N/A</v>
      </c>
      <c r="AW18" s="41" t="e">
        <f t="shared" si="40"/>
        <v>#N/A</v>
      </c>
    </row>
    <row r="19" spans="1:49" s="43" customFormat="1" x14ac:dyDescent="0.25">
      <c r="A19" s="38">
        <v>43025</v>
      </c>
      <c r="K19" s="43">
        <f>VLOOKUP($A19,VIX!$A:$G,K$1,0)</f>
        <v>10.31</v>
      </c>
      <c r="L19" s="43">
        <f>VLOOKUP($A19,VIX!$A:$G,L$1,0)</f>
        <v>10.46</v>
      </c>
      <c r="M19" s="43">
        <f>VLOOKUP($A19,VIX!$A:$G,M$1,0)</f>
        <v>9.7799999999999994</v>
      </c>
      <c r="N19" s="46"/>
      <c r="O19" s="46"/>
      <c r="P19" s="46"/>
      <c r="Q19" s="46"/>
      <c r="R19" s="46"/>
      <c r="S19" s="43">
        <f>VLOOKUP(A19,'S&amp;P_500'!$A:$F,6,0)</f>
        <v>2559.360107</v>
      </c>
      <c r="T19" s="43">
        <f>VLOOKUP($A19,'S&amp;P_500'!$A:$G,T$1,0)</f>
        <v>2559.709961</v>
      </c>
      <c r="U19" s="43">
        <f>VLOOKUP($A19,'S&amp;P_500'!$A:$G,U$1,0)</f>
        <v>2554.6899410000001</v>
      </c>
      <c r="V19" s="43">
        <f>VLOOKUP($A19,'S&amp;P_500'!$A:$G,V$1,0)</f>
        <v>2889390000</v>
      </c>
      <c r="W19" s="2">
        <f t="shared" si="25"/>
        <v>1.7202139999999417</v>
      </c>
      <c r="X19" s="41">
        <f t="shared" si="26"/>
        <v>5.0200199999999313</v>
      </c>
      <c r="Y19" s="41">
        <f t="shared" si="27"/>
        <v>3.2998059999999896</v>
      </c>
      <c r="Z19" s="41">
        <f t="shared" si="28"/>
        <v>1743401314.8592217</v>
      </c>
      <c r="AA19" s="41">
        <f t="shared" si="29"/>
        <v>1145988685.1407783</v>
      </c>
      <c r="AB19" s="43">
        <f>VLOOKUP($A19,Gold_SPDR!$A:$G,AB$1,0)</f>
        <v>122.129997</v>
      </c>
      <c r="AC19" s="43">
        <f>VLOOKUP($A19,Gold_SPDR!$A:$G,AC$1,0)</f>
        <v>122.32</v>
      </c>
      <c r="AD19" s="43">
        <f>VLOOKUP($A19,Gold_SPDR!$A:$G,AD$1,0)</f>
        <v>121.730003</v>
      </c>
      <c r="AE19" s="43">
        <f>VLOOKUP($A19,Gold_SPDR!$A:$G,AE$1,0)</f>
        <v>7041300</v>
      </c>
      <c r="AF19" s="2">
        <f t="shared" si="30"/>
        <v>-0.84000399999999331</v>
      </c>
      <c r="AG19" s="42">
        <f t="shared" si="31"/>
        <v>0.58999699999999677</v>
      </c>
      <c r="AH19" s="42">
        <f t="shared" si="32"/>
        <v>1.4300009999999901</v>
      </c>
      <c r="AI19" s="41">
        <f t="shared" si="33"/>
        <v>2056608.9056028789</v>
      </c>
      <c r="AJ19" s="41">
        <f t="shared" si="34"/>
        <v>4984691.0943971211</v>
      </c>
      <c r="AK19" s="43">
        <f>VLOOKUP($A19,Gold_Vix!$A:$G,AK$1,0)</f>
        <v>11.64</v>
      </c>
      <c r="AL19" s="43">
        <f>VLOOKUP($A19,Gold_Vix!$A:$G,AL$1,0)</f>
        <v>12.23</v>
      </c>
      <c r="AM19" s="43">
        <f>VLOOKUP($A19,Gold_Vix!$A:$G,AM$1,0)</f>
        <v>11.49</v>
      </c>
      <c r="AN19" s="43" t="e">
        <f>VLOOKUP(A19,Goog_trend!$A:$B,2,0)</f>
        <v>#N/A</v>
      </c>
      <c r="AO19" s="43">
        <f>VLOOKUP($A19,'Updated CoinDesk'!$A:$E,AO$1,0)</f>
        <v>5595.23</v>
      </c>
      <c r="AP19" s="43">
        <f>VLOOKUP($A19,'Updated CoinDesk'!$A:$E,AP$1,0)</f>
        <v>5769.51</v>
      </c>
      <c r="AQ19" s="43">
        <f>VLOOKUP($A19,'Updated CoinDesk'!$A:$E,AQ$1,0)</f>
        <v>5520.48</v>
      </c>
      <c r="AR19" s="43" t="e">
        <f t="shared" si="35"/>
        <v>#N/A</v>
      </c>
      <c r="AS19" s="43">
        <f t="shared" si="36"/>
        <v>-158.99000000000069</v>
      </c>
      <c r="AT19" s="42">
        <f t="shared" si="37"/>
        <v>249.03000000000065</v>
      </c>
      <c r="AU19" s="42">
        <f t="shared" si="38"/>
        <v>408.02000000000135</v>
      </c>
      <c r="AV19" s="41" t="e">
        <f t="shared" si="39"/>
        <v>#N/A</v>
      </c>
      <c r="AW19" s="41" t="e">
        <f t="shared" si="40"/>
        <v>#N/A</v>
      </c>
    </row>
    <row r="20" spans="1:49" s="43" customFormat="1" x14ac:dyDescent="0.25">
      <c r="A20" s="38">
        <v>43026</v>
      </c>
      <c r="K20" s="43">
        <f>VLOOKUP($A20,VIX!$A:$G,K$1,0)</f>
        <v>10.07</v>
      </c>
      <c r="L20" s="43">
        <f>VLOOKUP($A20,VIX!$A:$G,L$1,0)</f>
        <v>10.41</v>
      </c>
      <c r="M20" s="43">
        <f>VLOOKUP($A20,VIX!$A:$G,M$1,0)</f>
        <v>9.8699999999999992</v>
      </c>
      <c r="N20" s="46"/>
      <c r="O20" s="46"/>
      <c r="P20" s="46"/>
      <c r="Q20" s="46"/>
      <c r="R20" s="46"/>
      <c r="S20" s="43">
        <f>VLOOKUP(A20,'S&amp;P_500'!$A:$F,6,0)</f>
        <v>2561.26001</v>
      </c>
      <c r="T20" s="43">
        <f>VLOOKUP($A20,'S&amp;P_500'!$A:$G,T$1,0)</f>
        <v>2564.110107</v>
      </c>
      <c r="U20" s="43">
        <f>VLOOKUP($A20,'S&amp;P_500'!$A:$G,U$1,0)</f>
        <v>2559.669922</v>
      </c>
      <c r="V20" s="43">
        <f>VLOOKUP($A20,'S&amp;P_500'!$A:$G,V$1,0)</f>
        <v>2998090000</v>
      </c>
      <c r="W20" s="2">
        <f t="shared" si="25"/>
        <v>1.8999029999999948</v>
      </c>
      <c r="X20" s="41">
        <f t="shared" si="26"/>
        <v>4.75</v>
      </c>
      <c r="Y20" s="41">
        <f t="shared" si="27"/>
        <v>2.8500970000000052</v>
      </c>
      <c r="Z20" s="41">
        <f t="shared" si="28"/>
        <v>1873782334.6202016</v>
      </c>
      <c r="AA20" s="41">
        <f t="shared" si="29"/>
        <v>1124307665.3797984</v>
      </c>
      <c r="AB20" s="43">
        <f>VLOOKUP($A20,Gold_SPDR!$A:$G,AB$1,0)</f>
        <v>121.66999800000001</v>
      </c>
      <c r="AC20" s="43">
        <f>VLOOKUP($A20,Gold_SPDR!$A:$G,AC$1,0)</f>
        <v>121.94000200000001</v>
      </c>
      <c r="AD20" s="43">
        <f>VLOOKUP($A20,Gold_SPDR!$A:$G,AD$1,0)</f>
        <v>121.550003</v>
      </c>
      <c r="AE20" s="43">
        <f>VLOOKUP($A20,Gold_SPDR!$A:$G,AE$1,0)</f>
        <v>3666400</v>
      </c>
      <c r="AF20" s="2">
        <f t="shared" si="30"/>
        <v>-0.45999899999999627</v>
      </c>
      <c r="AG20" s="42">
        <f t="shared" si="31"/>
        <v>0.38999900000000309</v>
      </c>
      <c r="AH20" s="42">
        <f t="shared" si="32"/>
        <v>0.84999799999999937</v>
      </c>
      <c r="AI20" s="41">
        <f t="shared" si="33"/>
        <v>1153141.7685688019</v>
      </c>
      <c r="AJ20" s="41">
        <f t="shared" si="34"/>
        <v>2513258.2314311983</v>
      </c>
      <c r="AK20" s="43">
        <f>VLOOKUP($A20,Gold_Vix!$A:$G,AK$1,0)</f>
        <v>11.88</v>
      </c>
      <c r="AL20" s="43">
        <f>VLOOKUP($A20,Gold_Vix!$A:$G,AL$1,0)</f>
        <v>11.97</v>
      </c>
      <c r="AM20" s="43">
        <f>VLOOKUP($A20,Gold_Vix!$A:$G,AM$1,0)</f>
        <v>11.51</v>
      </c>
      <c r="AN20" s="43" t="e">
        <f>VLOOKUP(A20,Goog_trend!$A:$B,2,0)</f>
        <v>#N/A</v>
      </c>
      <c r="AO20" s="43">
        <f>VLOOKUP($A20,'Updated CoinDesk'!$A:$E,AO$1,0)</f>
        <v>5572.2</v>
      </c>
      <c r="AP20" s="43">
        <f>VLOOKUP($A20,'Updated CoinDesk'!$A:$E,AP$1,0)</f>
        <v>5599.56</v>
      </c>
      <c r="AQ20" s="43">
        <f>VLOOKUP($A20,'Updated CoinDesk'!$A:$E,AQ$1,0)</f>
        <v>5109.7</v>
      </c>
      <c r="AR20" s="43" t="e">
        <f t="shared" si="35"/>
        <v>#N/A</v>
      </c>
      <c r="AS20" s="43">
        <f t="shared" si="36"/>
        <v>-23.029999999999745</v>
      </c>
      <c r="AT20" s="42">
        <f t="shared" si="37"/>
        <v>489.86000000000058</v>
      </c>
      <c r="AU20" s="42">
        <f t="shared" si="38"/>
        <v>512.89000000000033</v>
      </c>
      <c r="AV20" s="41" t="e">
        <f t="shared" si="39"/>
        <v>#N/A</v>
      </c>
      <c r="AW20" s="41" t="e">
        <f t="shared" si="40"/>
        <v>#N/A</v>
      </c>
    </row>
    <row r="21" spans="1:49" s="43" customFormat="1" x14ac:dyDescent="0.25">
      <c r="A21" s="38">
        <v>43027</v>
      </c>
      <c r="K21" s="43">
        <f>VLOOKUP($A21,VIX!$A:$G,K$1,0)</f>
        <v>10.050000000000001</v>
      </c>
      <c r="L21" s="43">
        <f>VLOOKUP($A21,VIX!$A:$G,L$1,0)</f>
        <v>11.77</v>
      </c>
      <c r="M21" s="43">
        <f>VLOOKUP($A21,VIX!$A:$G,M$1,0)</f>
        <v>9.99</v>
      </c>
      <c r="N21" s="46"/>
      <c r="O21" s="46"/>
      <c r="P21" s="46"/>
      <c r="Q21" s="46"/>
      <c r="R21" s="46"/>
      <c r="S21" s="43">
        <f>VLOOKUP(A21,'S&amp;P_500'!$A:$F,6,0)</f>
        <v>2562.1000979999999</v>
      </c>
      <c r="T21" s="43">
        <f>VLOOKUP($A21,'S&amp;P_500'!$A:$G,T$1,0)</f>
        <v>2562.360107</v>
      </c>
      <c r="U21" s="43">
        <f>VLOOKUP($A21,'S&amp;P_500'!$A:$G,U$1,0)</f>
        <v>2547.919922</v>
      </c>
      <c r="V21" s="43">
        <f>VLOOKUP($A21,'S&amp;P_500'!$A:$G,V$1,0)</f>
        <v>2990710000</v>
      </c>
      <c r="W21" s="2">
        <f t="shared" si="25"/>
        <v>0.84008799999992334</v>
      </c>
      <c r="X21" s="41">
        <f t="shared" si="26"/>
        <v>14.440184999999929</v>
      </c>
      <c r="Y21" s="41">
        <f t="shared" si="27"/>
        <v>13.600097000000005</v>
      </c>
      <c r="Z21" s="41">
        <f t="shared" si="28"/>
        <v>1540155897.1963937</v>
      </c>
      <c r="AA21" s="41">
        <f t="shared" si="29"/>
        <v>1450554102.8036065</v>
      </c>
      <c r="AB21" s="43">
        <f>VLOOKUP($A21,Gold_SPDR!$A:$G,AB$1,0)</f>
        <v>122.389999</v>
      </c>
      <c r="AC21" s="43">
        <f>VLOOKUP($A21,Gold_SPDR!$A:$G,AC$1,0)</f>
        <v>122.550003</v>
      </c>
      <c r="AD21" s="43">
        <f>VLOOKUP($A21,Gold_SPDR!$A:$G,AD$1,0)</f>
        <v>122.110001</v>
      </c>
      <c r="AE21" s="43">
        <f>VLOOKUP($A21,Gold_SPDR!$A:$G,AE$1,0)</f>
        <v>5567300</v>
      </c>
      <c r="AF21" s="2">
        <f t="shared" si="30"/>
        <v>0.72000099999999634</v>
      </c>
      <c r="AG21" s="42">
        <f t="shared" si="31"/>
        <v>0.88000499999999704</v>
      </c>
      <c r="AH21" s="42">
        <f t="shared" si="32"/>
        <v>0.1600040000000007</v>
      </c>
      <c r="AI21" s="41">
        <f t="shared" si="33"/>
        <v>4710778.3072069511</v>
      </c>
      <c r="AJ21" s="41">
        <f t="shared" si="34"/>
        <v>856521.6927930488</v>
      </c>
      <c r="AK21" s="43">
        <f>VLOOKUP($A21,Gold_Vix!$A:$G,AK$1,0)</f>
        <v>11.94</v>
      </c>
      <c r="AL21" s="43">
        <f>VLOOKUP($A21,Gold_Vix!$A:$G,AL$1,0)</f>
        <v>12.02</v>
      </c>
      <c r="AM21" s="43">
        <f>VLOOKUP($A21,Gold_Vix!$A:$G,AM$1,0)</f>
        <v>11.76</v>
      </c>
      <c r="AN21" s="43" t="e">
        <f>VLOOKUP(A21,Goog_trend!$A:$B,2,0)</f>
        <v>#N/A</v>
      </c>
      <c r="AO21" s="43">
        <f>VLOOKUP($A21,'Updated CoinDesk'!$A:$E,AO$1,0)</f>
        <v>5699.58</v>
      </c>
      <c r="AP21" s="43">
        <f>VLOOKUP($A21,'Updated CoinDesk'!$A:$E,AP$1,0)</f>
        <v>5735.15</v>
      </c>
      <c r="AQ21" s="43">
        <f>VLOOKUP($A21,'Updated CoinDesk'!$A:$E,AQ$1,0)</f>
        <v>5519.99</v>
      </c>
      <c r="AR21" s="43" t="e">
        <f t="shared" si="35"/>
        <v>#N/A</v>
      </c>
      <c r="AS21" s="43">
        <f t="shared" si="36"/>
        <v>127.38000000000011</v>
      </c>
      <c r="AT21" s="42">
        <f t="shared" si="37"/>
        <v>215.15999999999985</v>
      </c>
      <c r="AU21" s="42">
        <f t="shared" si="38"/>
        <v>87.779999999999745</v>
      </c>
      <c r="AV21" s="41" t="e">
        <f t="shared" si="39"/>
        <v>#N/A</v>
      </c>
      <c r="AW21" s="41" t="e">
        <f t="shared" si="40"/>
        <v>#N/A</v>
      </c>
    </row>
    <row r="22" spans="1:49" s="43" customFormat="1" x14ac:dyDescent="0.25">
      <c r="A22" s="38">
        <v>43028</v>
      </c>
      <c r="K22" s="43">
        <f>VLOOKUP($A22,VIX!$A:$G,K$1,0)</f>
        <v>9.9700000000000006</v>
      </c>
      <c r="L22" s="43">
        <f>VLOOKUP($A22,VIX!$A:$G,L$1,0)</f>
        <v>10.039999999999999</v>
      </c>
      <c r="M22" s="43">
        <f>VLOOKUP($A22,VIX!$A:$G,M$1,0)</f>
        <v>9.2899999999999991</v>
      </c>
      <c r="N22" s="46"/>
      <c r="O22" s="46"/>
      <c r="P22" s="46"/>
      <c r="Q22" s="46"/>
      <c r="R22" s="46"/>
      <c r="S22" s="43">
        <f>VLOOKUP(A22,'S&amp;P_500'!$A:$F,6,0)</f>
        <v>2575.209961</v>
      </c>
      <c r="T22" s="43">
        <f>VLOOKUP($A22,'S&amp;P_500'!$A:$G,T$1,0)</f>
        <v>2575.4399410000001</v>
      </c>
      <c r="U22" s="43">
        <f>VLOOKUP($A22,'S&amp;P_500'!$A:$G,U$1,0)</f>
        <v>2567.5600589999999</v>
      </c>
      <c r="V22" s="43">
        <f>VLOOKUP($A22,'S&amp;P_500'!$A:$G,V$1,0)</f>
        <v>3384650000</v>
      </c>
      <c r="W22" s="2">
        <f t="shared" si="25"/>
        <v>13.109863000000132</v>
      </c>
      <c r="X22" s="41">
        <f t="shared" si="26"/>
        <v>13.339843000000201</v>
      </c>
      <c r="Y22" s="41">
        <f t="shared" si="27"/>
        <v>0.22998000000006869</v>
      </c>
      <c r="Z22" s="41">
        <f t="shared" si="28"/>
        <v>3327287291.0685563</v>
      </c>
      <c r="AA22" s="41">
        <f t="shared" si="29"/>
        <v>57362708.931444205</v>
      </c>
      <c r="AB22" s="43">
        <f>VLOOKUP($A22,Gold_SPDR!$A:$G,AB$1,0)</f>
        <v>121.610001</v>
      </c>
      <c r="AC22" s="43">
        <f>VLOOKUP($A22,Gold_SPDR!$A:$G,AC$1,0)</f>
        <v>121.980003</v>
      </c>
      <c r="AD22" s="43">
        <f>VLOOKUP($A22,Gold_SPDR!$A:$G,AD$1,0)</f>
        <v>121.389999</v>
      </c>
      <c r="AE22" s="43">
        <f>VLOOKUP($A22,Gold_SPDR!$A:$G,AE$1,0)</f>
        <v>8481100</v>
      </c>
      <c r="AF22" s="2">
        <f t="shared" si="30"/>
        <v>-0.77999800000000619</v>
      </c>
      <c r="AG22" s="42">
        <f t="shared" si="31"/>
        <v>0.59000399999999331</v>
      </c>
      <c r="AH22" s="42">
        <f t="shared" si="32"/>
        <v>1.3700019999999995</v>
      </c>
      <c r="AI22" s="41">
        <f t="shared" si="33"/>
        <v>2552993.6767540309</v>
      </c>
      <c r="AJ22" s="41">
        <f t="shared" si="34"/>
        <v>5928106.3232459687</v>
      </c>
      <c r="AK22" s="43">
        <f>VLOOKUP($A22,Gold_Vix!$A:$G,AK$1,0)</f>
        <v>11.49</v>
      </c>
      <c r="AL22" s="43">
        <f>VLOOKUP($A22,Gold_Vix!$A:$G,AL$1,0)</f>
        <v>12.11</v>
      </c>
      <c r="AM22" s="43">
        <f>VLOOKUP($A22,Gold_Vix!$A:$G,AM$1,0)</f>
        <v>11.46</v>
      </c>
      <c r="AN22" s="43" t="e">
        <f>VLOOKUP(A22,Goog_trend!$A:$B,2,0)</f>
        <v>#N/A</v>
      </c>
      <c r="AO22" s="43">
        <f>VLOOKUP($A22,'Updated CoinDesk'!$A:$E,AO$1,0)</f>
        <v>5984.09</v>
      </c>
      <c r="AP22" s="43">
        <f>VLOOKUP($A22,'Updated CoinDesk'!$A:$E,AP$1,0)</f>
        <v>6064.14</v>
      </c>
      <c r="AQ22" s="43">
        <f>VLOOKUP($A22,'Updated CoinDesk'!$A:$E,AQ$1,0)</f>
        <v>5611.12</v>
      </c>
      <c r="AR22" s="43" t="e">
        <f t="shared" si="35"/>
        <v>#N/A</v>
      </c>
      <c r="AS22" s="43">
        <f t="shared" si="36"/>
        <v>284.51000000000022</v>
      </c>
      <c r="AT22" s="42">
        <f t="shared" si="37"/>
        <v>453.02000000000044</v>
      </c>
      <c r="AU22" s="42">
        <f t="shared" si="38"/>
        <v>168.51000000000022</v>
      </c>
      <c r="AV22" s="41" t="e">
        <f t="shared" si="39"/>
        <v>#N/A</v>
      </c>
      <c r="AW22" s="41" t="e">
        <f t="shared" si="40"/>
        <v>#N/A</v>
      </c>
    </row>
    <row r="23" spans="1:49" s="43" customFormat="1" x14ac:dyDescent="0.25">
      <c r="A23" s="38">
        <v>43031</v>
      </c>
      <c r="K23" s="43">
        <f>VLOOKUP($A23,VIX!$A:$G,K$1,0)</f>
        <v>11.07</v>
      </c>
      <c r="L23" s="43">
        <f>VLOOKUP($A23,VIX!$A:$G,L$1,0)</f>
        <v>11.08</v>
      </c>
      <c r="M23" s="43">
        <f>VLOOKUP($A23,VIX!$A:$G,M$1,0)</f>
        <v>9.94</v>
      </c>
      <c r="N23" s="46"/>
      <c r="O23" s="46"/>
      <c r="P23" s="46"/>
      <c r="Q23" s="46"/>
      <c r="R23" s="46"/>
      <c r="S23" s="43">
        <f>VLOOKUP(A23,'S&amp;P_500'!$A:$F,6,0)</f>
        <v>2564.9799800000001</v>
      </c>
      <c r="T23" s="43">
        <f>VLOOKUP($A23,'S&amp;P_500'!$A:$G,T$1,0)</f>
        <v>2578.290039</v>
      </c>
      <c r="U23" s="43">
        <f>VLOOKUP($A23,'S&amp;P_500'!$A:$G,U$1,0)</f>
        <v>2564.330078</v>
      </c>
      <c r="V23" s="43">
        <f>VLOOKUP($A23,'S&amp;P_500'!$A:$G,V$1,0)</f>
        <v>3211710000</v>
      </c>
      <c r="W23" s="2">
        <f t="shared" si="25"/>
        <v>-10.229980999999952</v>
      </c>
      <c r="X23" s="41">
        <f t="shared" si="26"/>
        <v>13.959961000000021</v>
      </c>
      <c r="Y23" s="41">
        <f t="shared" si="27"/>
        <v>24.189941999999974</v>
      </c>
      <c r="Z23" s="41">
        <f t="shared" si="28"/>
        <v>1175241424.4227586</v>
      </c>
      <c r="AA23" s="41">
        <f t="shared" si="29"/>
        <v>2036468575.5772414</v>
      </c>
      <c r="AB23" s="43">
        <f>VLOOKUP($A23,Gold_SPDR!$A:$G,AB$1,0)</f>
        <v>121.800003</v>
      </c>
      <c r="AC23" s="43">
        <f>VLOOKUP($A23,Gold_SPDR!$A:$G,AC$1,0)</f>
        <v>121.900002</v>
      </c>
      <c r="AD23" s="43">
        <f>VLOOKUP($A23,Gold_SPDR!$A:$G,AD$1,0)</f>
        <v>120.959999</v>
      </c>
      <c r="AE23" s="43">
        <f>VLOOKUP($A23,Gold_SPDR!$A:$G,AE$1,0)</f>
        <v>5069700</v>
      </c>
      <c r="AF23" s="2">
        <f t="shared" si="30"/>
        <v>0.19000200000000689</v>
      </c>
      <c r="AG23" s="42">
        <f t="shared" si="31"/>
        <v>0.94000300000000436</v>
      </c>
      <c r="AH23" s="42">
        <f t="shared" si="32"/>
        <v>0.75000099999999748</v>
      </c>
      <c r="AI23" s="41">
        <f t="shared" si="33"/>
        <v>2819835.4613953675</v>
      </c>
      <c r="AJ23" s="41">
        <f t="shared" si="34"/>
        <v>2249864.5386046325</v>
      </c>
      <c r="AK23" s="43">
        <f>VLOOKUP($A23,Gold_Vix!$A:$G,AK$1,0)</f>
        <v>11.69</v>
      </c>
      <c r="AL23" s="43">
        <f>VLOOKUP($A23,Gold_Vix!$A:$G,AL$1,0)</f>
        <v>11.72</v>
      </c>
      <c r="AM23" s="43">
        <f>VLOOKUP($A23,Gold_Vix!$A:$G,AM$1,0)</f>
        <v>10.95</v>
      </c>
      <c r="AN23" s="43" t="e">
        <f>VLOOKUP(A23,Goog_trend!$A:$B,2,0)</f>
        <v>#N/A</v>
      </c>
      <c r="AO23" s="43">
        <f>VLOOKUP($A23,'Updated CoinDesk'!$A:$E,AO$1,0)</f>
        <v>5895.3</v>
      </c>
      <c r="AP23" s="43">
        <f>VLOOKUP($A23,'Updated CoinDesk'!$A:$E,AP$1,0)</f>
        <v>6050.2</v>
      </c>
      <c r="AQ23" s="43">
        <f>VLOOKUP($A23,'Updated CoinDesk'!$A:$E,AQ$1,0)</f>
        <v>5653.73</v>
      </c>
      <c r="AR23" s="43" t="e">
        <f t="shared" si="35"/>
        <v>#N/A</v>
      </c>
      <c r="AS23" s="43">
        <f t="shared" si="36"/>
        <v>-88.789999999999964</v>
      </c>
      <c r="AT23" s="42">
        <f t="shared" si="37"/>
        <v>396.47000000000025</v>
      </c>
      <c r="AU23" s="42">
        <f t="shared" si="38"/>
        <v>485.26000000000022</v>
      </c>
      <c r="AV23" s="41" t="e">
        <f t="shared" si="39"/>
        <v>#N/A</v>
      </c>
      <c r="AW23" s="41" t="e">
        <f t="shared" si="40"/>
        <v>#N/A</v>
      </c>
    </row>
    <row r="24" spans="1:49" s="43" customFormat="1" x14ac:dyDescent="0.25">
      <c r="A24" s="38">
        <v>43032</v>
      </c>
      <c r="K24" s="43">
        <f>VLOOKUP($A24,VIX!$A:$G,K$1,0)</f>
        <v>11.16</v>
      </c>
      <c r="L24" s="43">
        <f>VLOOKUP($A24,VIX!$A:$G,L$1,0)</f>
        <v>11.16</v>
      </c>
      <c r="M24" s="43">
        <f>VLOOKUP($A24,VIX!$A:$G,M$1,0)</f>
        <v>10.39</v>
      </c>
      <c r="N24" s="46"/>
      <c r="O24" s="46"/>
      <c r="P24" s="46"/>
      <c r="Q24" s="46"/>
      <c r="R24" s="46"/>
      <c r="S24" s="43">
        <f>VLOOKUP(A24,'S&amp;P_500'!$A:$F,6,0)</f>
        <v>2569.1298830000001</v>
      </c>
      <c r="T24" s="43">
        <f>VLOOKUP($A24,'S&amp;P_500'!$A:$G,T$1,0)</f>
        <v>2572.179932</v>
      </c>
      <c r="U24" s="43">
        <f>VLOOKUP($A24,'S&amp;P_500'!$A:$G,U$1,0)</f>
        <v>2565.580078</v>
      </c>
      <c r="V24" s="43">
        <f>VLOOKUP($A24,'S&amp;P_500'!$A:$G,V$1,0)</f>
        <v>3427330000</v>
      </c>
      <c r="W24" s="2">
        <f t="shared" si="25"/>
        <v>4.1499029999999948</v>
      </c>
      <c r="X24" s="41">
        <f t="shared" si="26"/>
        <v>7.1999519999999393</v>
      </c>
      <c r="Y24" s="41">
        <f t="shared" si="27"/>
        <v>3.0500489999999445</v>
      </c>
      <c r="Z24" s="41">
        <f t="shared" si="28"/>
        <v>2407474056.6522942</v>
      </c>
      <c r="AA24" s="41">
        <f t="shared" si="29"/>
        <v>1019855943.3477058</v>
      </c>
      <c r="AB24" s="43">
        <f>VLOOKUP($A24,Gold_SPDR!$A:$G,AB$1,0)</f>
        <v>121.33000199999999</v>
      </c>
      <c r="AC24" s="43">
        <f>VLOOKUP($A24,Gold_SPDR!$A:$G,AC$1,0)</f>
        <v>121.709999</v>
      </c>
      <c r="AD24" s="43">
        <f>VLOOKUP($A24,Gold_SPDR!$A:$G,AD$1,0)</f>
        <v>120.980003</v>
      </c>
      <c r="AE24" s="43">
        <f>VLOOKUP($A24,Gold_SPDR!$A:$G,AE$1,0)</f>
        <v>5114100</v>
      </c>
      <c r="AF24" s="2">
        <f t="shared" si="30"/>
        <v>-0.47000100000001055</v>
      </c>
      <c r="AG24" s="42">
        <f t="shared" si="31"/>
        <v>0.72999599999999987</v>
      </c>
      <c r="AH24" s="42">
        <f t="shared" si="32"/>
        <v>1.1999970000000104</v>
      </c>
      <c r="AI24" s="41">
        <f t="shared" si="33"/>
        <v>1934345.1212517247</v>
      </c>
      <c r="AJ24" s="41">
        <f t="shared" si="34"/>
        <v>3179754.8787482758</v>
      </c>
      <c r="AK24" s="43">
        <f>VLOOKUP($A24,Gold_Vix!$A:$G,AK$1,0)</f>
        <v>11.73</v>
      </c>
      <c r="AL24" s="43">
        <f>VLOOKUP($A24,Gold_Vix!$A:$G,AL$1,0)</f>
        <v>11.8</v>
      </c>
      <c r="AM24" s="43">
        <f>VLOOKUP($A24,Gold_Vix!$A:$G,AM$1,0)</f>
        <v>11.31</v>
      </c>
      <c r="AN24" s="43" t="e">
        <f>VLOOKUP(A24,Goog_trend!$A:$B,2,0)</f>
        <v>#N/A</v>
      </c>
      <c r="AO24" s="43">
        <f>VLOOKUP($A24,'Updated CoinDesk'!$A:$E,AO$1,0)</f>
        <v>5518.85</v>
      </c>
      <c r="AP24" s="43">
        <f>VLOOKUP($A24,'Updated CoinDesk'!$A:$E,AP$1,0)</f>
        <v>5895.3</v>
      </c>
      <c r="AQ24" s="43">
        <f>VLOOKUP($A24,'Updated CoinDesk'!$A:$E,AQ$1,0)</f>
        <v>5463.44</v>
      </c>
      <c r="AR24" s="43" t="e">
        <f t="shared" si="35"/>
        <v>#N/A</v>
      </c>
      <c r="AS24" s="43">
        <f t="shared" si="36"/>
        <v>-376.44999999999982</v>
      </c>
      <c r="AT24" s="42">
        <f t="shared" si="37"/>
        <v>431.86000000000058</v>
      </c>
      <c r="AU24" s="42">
        <f t="shared" si="38"/>
        <v>808.3100000000004</v>
      </c>
      <c r="AV24" s="41" t="e">
        <f t="shared" si="39"/>
        <v>#N/A</v>
      </c>
      <c r="AW24" s="41" t="e">
        <f t="shared" si="40"/>
        <v>#N/A</v>
      </c>
    </row>
    <row r="25" spans="1:49" s="43" customFormat="1" x14ac:dyDescent="0.25">
      <c r="A25" s="38">
        <v>43033</v>
      </c>
      <c r="K25" s="43">
        <f>VLOOKUP($A25,VIX!$A:$G,K$1,0)</f>
        <v>11.23</v>
      </c>
      <c r="L25" s="43">
        <f>VLOOKUP($A25,VIX!$A:$G,L$1,0)</f>
        <v>13.2</v>
      </c>
      <c r="M25" s="43">
        <f>VLOOKUP($A25,VIX!$A:$G,M$1,0)</f>
        <v>10.99</v>
      </c>
      <c r="N25" s="46"/>
      <c r="O25" s="46"/>
      <c r="P25" s="46"/>
      <c r="Q25" s="46"/>
      <c r="R25" s="46"/>
      <c r="S25" s="43">
        <f>VLOOKUP(A25,'S&amp;P_500'!$A:$F,6,0)</f>
        <v>2557.1499020000001</v>
      </c>
      <c r="T25" s="43">
        <f>VLOOKUP($A25,'S&amp;P_500'!$A:$G,T$1,0)</f>
        <v>2567.3999020000001</v>
      </c>
      <c r="U25" s="43">
        <f>VLOOKUP($A25,'S&amp;P_500'!$A:$G,U$1,0)</f>
        <v>2544</v>
      </c>
      <c r="V25" s="43">
        <f>VLOOKUP($A25,'S&amp;P_500'!$A:$G,V$1,0)</f>
        <v>3874510000</v>
      </c>
      <c r="W25" s="2">
        <f t="shared" si="25"/>
        <v>-11.979980999999952</v>
      </c>
      <c r="X25" s="41">
        <f t="shared" si="26"/>
        <v>23.399902000000111</v>
      </c>
      <c r="Y25" s="41">
        <f t="shared" si="27"/>
        <v>35.379883000000063</v>
      </c>
      <c r="Z25" s="41">
        <f t="shared" si="28"/>
        <v>1542420651.8962286</v>
      </c>
      <c r="AA25" s="41">
        <f t="shared" si="29"/>
        <v>2332089348.1037712</v>
      </c>
      <c r="AB25" s="43">
        <f>VLOOKUP($A25,Gold_SPDR!$A:$G,AB$1,0)</f>
        <v>121.349998</v>
      </c>
      <c r="AC25" s="43">
        <f>VLOOKUP($A25,Gold_SPDR!$A:$G,AC$1,0)</f>
        <v>121.589996</v>
      </c>
      <c r="AD25" s="43">
        <f>VLOOKUP($A25,Gold_SPDR!$A:$G,AD$1,0)</f>
        <v>120.839996</v>
      </c>
      <c r="AE25" s="43">
        <f>VLOOKUP($A25,Gold_SPDR!$A:$G,AE$1,0)</f>
        <v>4282400</v>
      </c>
      <c r="AF25" s="2">
        <f t="shared" si="30"/>
        <v>1.999600000000612E-2</v>
      </c>
      <c r="AG25" s="42">
        <f t="shared" si="31"/>
        <v>0.75</v>
      </c>
      <c r="AH25" s="42">
        <f t="shared" si="32"/>
        <v>0.73000399999999388</v>
      </c>
      <c r="AI25" s="41">
        <f t="shared" si="33"/>
        <v>2170129.2699209009</v>
      </c>
      <c r="AJ25" s="41">
        <f t="shared" si="34"/>
        <v>2112270.7300790986</v>
      </c>
      <c r="AK25" s="43">
        <f>VLOOKUP($A25,Gold_Vix!$A:$G,AK$1,0)</f>
        <v>12.02</v>
      </c>
      <c r="AL25" s="43">
        <f>VLOOKUP($A25,Gold_Vix!$A:$G,AL$1,0)</f>
        <v>12.17</v>
      </c>
      <c r="AM25" s="43">
        <f>VLOOKUP($A25,Gold_Vix!$A:$G,AM$1,0)</f>
        <v>11.42</v>
      </c>
      <c r="AN25" s="43" t="e">
        <f>VLOOKUP(A25,Goog_trend!$A:$B,2,0)</f>
        <v>#N/A</v>
      </c>
      <c r="AO25" s="43">
        <f>VLOOKUP($A25,'Updated CoinDesk'!$A:$E,AO$1,0)</f>
        <v>5733.9</v>
      </c>
      <c r="AP25" s="43">
        <f>VLOOKUP($A25,'Updated CoinDesk'!$A:$E,AP$1,0)</f>
        <v>5751.68</v>
      </c>
      <c r="AQ25" s="43">
        <f>VLOOKUP($A25,'Updated CoinDesk'!$A:$E,AQ$1,0)</f>
        <v>5374.6</v>
      </c>
      <c r="AR25" s="43" t="e">
        <f t="shared" si="35"/>
        <v>#N/A</v>
      </c>
      <c r="AS25" s="43">
        <f t="shared" si="36"/>
        <v>215.04999999999927</v>
      </c>
      <c r="AT25" s="42">
        <f t="shared" si="37"/>
        <v>377.07999999999993</v>
      </c>
      <c r="AU25" s="42">
        <f t="shared" si="38"/>
        <v>162.03000000000065</v>
      </c>
      <c r="AV25" s="41" t="e">
        <f t="shared" si="39"/>
        <v>#N/A</v>
      </c>
      <c r="AW25" s="41" t="e">
        <f t="shared" si="40"/>
        <v>#N/A</v>
      </c>
    </row>
    <row r="26" spans="1:49" s="43" customFormat="1" x14ac:dyDescent="0.25">
      <c r="A26" s="38">
        <v>43034</v>
      </c>
      <c r="K26" s="43">
        <f>VLOOKUP($A26,VIX!$A:$G,K$1,0)</f>
        <v>11.3</v>
      </c>
      <c r="L26" s="43">
        <f>VLOOKUP($A26,VIX!$A:$G,L$1,0)</f>
        <v>11.81</v>
      </c>
      <c r="M26" s="43">
        <f>VLOOKUP($A26,VIX!$A:$G,M$1,0)</f>
        <v>10.6</v>
      </c>
      <c r="N26" s="46"/>
      <c r="O26" s="46"/>
      <c r="P26" s="46"/>
      <c r="Q26" s="46"/>
      <c r="R26" s="46"/>
      <c r="S26" s="43">
        <f>VLOOKUP(A26,'S&amp;P_500'!$A:$F,6,0)</f>
        <v>2560.3999020000001</v>
      </c>
      <c r="T26" s="43">
        <f>VLOOKUP($A26,'S&amp;P_500'!$A:$G,T$1,0)</f>
        <v>2567.070068</v>
      </c>
      <c r="U26" s="43">
        <f>VLOOKUP($A26,'S&amp;P_500'!$A:$G,U$1,0)</f>
        <v>2559.8000489999999</v>
      </c>
      <c r="V26" s="43">
        <f>VLOOKUP($A26,'S&amp;P_500'!$A:$G,V$1,0)</f>
        <v>3869050000</v>
      </c>
      <c r="W26" s="2">
        <f t="shared" si="25"/>
        <v>3.25</v>
      </c>
      <c r="X26" s="41">
        <f t="shared" si="26"/>
        <v>9.920165999999881</v>
      </c>
      <c r="Y26" s="41">
        <f t="shared" si="27"/>
        <v>6.670165999999881</v>
      </c>
      <c r="Z26" s="41">
        <f t="shared" si="28"/>
        <v>2313493079.1198206</v>
      </c>
      <c r="AA26" s="41">
        <f t="shared" si="29"/>
        <v>1555556920.8801796</v>
      </c>
      <c r="AB26" s="43">
        <f>VLOOKUP($A26,Gold_SPDR!$A:$G,AB$1,0)</f>
        <v>120.33000199999999</v>
      </c>
      <c r="AC26" s="43">
        <f>VLOOKUP($A26,Gold_SPDR!$A:$G,AC$1,0)</f>
        <v>121.160004</v>
      </c>
      <c r="AD26" s="43">
        <f>VLOOKUP($A26,Gold_SPDR!$A:$G,AD$1,0)</f>
        <v>120.220001</v>
      </c>
      <c r="AE26" s="43">
        <f>VLOOKUP($A26,Gold_SPDR!$A:$G,AE$1,0)</f>
        <v>6438800</v>
      </c>
      <c r="AF26" s="2">
        <f t="shared" si="30"/>
        <v>-1.0199960000000061</v>
      </c>
      <c r="AG26" s="42">
        <f t="shared" si="31"/>
        <v>0.94000300000000436</v>
      </c>
      <c r="AH26" s="42">
        <f t="shared" si="32"/>
        <v>1.9599990000000105</v>
      </c>
      <c r="AI26" s="41">
        <f t="shared" si="33"/>
        <v>2087064.5318175631</v>
      </c>
      <c r="AJ26" s="41">
        <f t="shared" si="34"/>
        <v>4351735.4681824371</v>
      </c>
      <c r="AK26" s="43">
        <f>VLOOKUP($A26,Gold_Vix!$A:$G,AK$1,0)</f>
        <v>11.62</v>
      </c>
      <c r="AL26" s="43">
        <f>VLOOKUP($A26,Gold_Vix!$A:$G,AL$1,0)</f>
        <v>11.73</v>
      </c>
      <c r="AM26" s="43">
        <f>VLOOKUP($A26,Gold_Vix!$A:$G,AM$1,0)</f>
        <v>11.4</v>
      </c>
      <c r="AN26" s="43" t="e">
        <f>VLOOKUP(A26,Goog_trend!$A:$B,2,0)</f>
        <v>#N/A</v>
      </c>
      <c r="AO26" s="43">
        <f>VLOOKUP($A26,'Updated CoinDesk'!$A:$E,AO$1,0)</f>
        <v>5888.14</v>
      </c>
      <c r="AP26" s="43">
        <f>VLOOKUP($A26,'Updated CoinDesk'!$A:$E,AP$1,0)</f>
        <v>5978.04</v>
      </c>
      <c r="AQ26" s="43">
        <f>VLOOKUP($A26,'Updated CoinDesk'!$A:$E,AQ$1,0)</f>
        <v>5691.05</v>
      </c>
      <c r="AR26" s="43" t="e">
        <f t="shared" si="35"/>
        <v>#N/A</v>
      </c>
      <c r="AS26" s="43">
        <f t="shared" si="36"/>
        <v>154.24000000000069</v>
      </c>
      <c r="AT26" s="42">
        <f t="shared" si="37"/>
        <v>286.98999999999978</v>
      </c>
      <c r="AU26" s="42">
        <f t="shared" si="38"/>
        <v>132.74999999999909</v>
      </c>
      <c r="AV26" s="41" t="e">
        <f t="shared" si="39"/>
        <v>#N/A</v>
      </c>
      <c r="AW26" s="41" t="e">
        <f t="shared" si="40"/>
        <v>#N/A</v>
      </c>
    </row>
    <row r="27" spans="1:49" s="43" customFormat="1" x14ac:dyDescent="0.25">
      <c r="A27" s="38">
        <v>43035</v>
      </c>
      <c r="K27" s="43">
        <f>VLOOKUP($A27,VIX!$A:$G,K$1,0)</f>
        <v>9.8000000000000007</v>
      </c>
      <c r="L27" s="43">
        <f>VLOOKUP($A27,VIX!$A:$G,L$1,0)</f>
        <v>11.12</v>
      </c>
      <c r="M27" s="43">
        <f>VLOOKUP($A27,VIX!$A:$G,M$1,0)</f>
        <v>9.74</v>
      </c>
      <c r="N27" s="46"/>
      <c r="O27" s="46"/>
      <c r="P27" s="46"/>
      <c r="Q27" s="46"/>
      <c r="R27" s="46"/>
      <c r="S27" s="43">
        <f>VLOOKUP(A27,'S&amp;P_500'!$A:$F,6,0)</f>
        <v>2581.070068</v>
      </c>
      <c r="T27" s="43">
        <f>VLOOKUP($A27,'S&amp;P_500'!$A:$G,T$1,0)</f>
        <v>2582.9799800000001</v>
      </c>
      <c r="U27" s="43">
        <f>VLOOKUP($A27,'S&amp;P_500'!$A:$G,U$1,0)</f>
        <v>2565.9399410000001</v>
      </c>
      <c r="V27" s="43">
        <f>VLOOKUP($A27,'S&amp;P_500'!$A:$G,V$1,0)</f>
        <v>3887110000</v>
      </c>
      <c r="W27" s="2">
        <f t="shared" si="25"/>
        <v>20.670165999999881</v>
      </c>
      <c r="X27" s="41">
        <f t="shared" si="26"/>
        <v>22.580077999999958</v>
      </c>
      <c r="Y27" s="41">
        <f t="shared" si="27"/>
        <v>1.9099120000000767</v>
      </c>
      <c r="Z27" s="41">
        <f t="shared" si="28"/>
        <v>3583964182.695857</v>
      </c>
      <c r="AA27" s="41">
        <f t="shared" si="29"/>
        <v>303145817.30414295</v>
      </c>
      <c r="AB27" s="43">
        <f>VLOOKUP($A27,Gold_SPDR!$A:$G,AB$1,0)</f>
        <v>120.900002</v>
      </c>
      <c r="AC27" s="43">
        <f>VLOOKUP($A27,Gold_SPDR!$A:$G,AC$1,0)</f>
        <v>120.989998</v>
      </c>
      <c r="AD27" s="43">
        <f>VLOOKUP($A27,Gold_SPDR!$A:$G,AD$1,0)</f>
        <v>120.209999</v>
      </c>
      <c r="AE27" s="43">
        <f>VLOOKUP($A27,Gold_SPDR!$A:$G,AE$1,0)</f>
        <v>6664200</v>
      </c>
      <c r="AF27" s="2">
        <f t="shared" si="30"/>
        <v>0.57000000000000739</v>
      </c>
      <c r="AG27" s="42">
        <f t="shared" si="31"/>
        <v>0.77999900000000366</v>
      </c>
      <c r="AH27" s="42">
        <f t="shared" si="32"/>
        <v>0.20999899999999627</v>
      </c>
      <c r="AI27" s="41">
        <f t="shared" si="33"/>
        <v>5250585.6939105177</v>
      </c>
      <c r="AJ27" s="41">
        <f t="shared" si="34"/>
        <v>1413614.3060894823</v>
      </c>
      <c r="AK27" s="43">
        <f>VLOOKUP($A27,Gold_Vix!$A:$G,AK$1,0)</f>
        <v>11.48</v>
      </c>
      <c r="AL27" s="43">
        <f>VLOOKUP($A27,Gold_Vix!$A:$G,AL$1,0)</f>
        <v>11.73</v>
      </c>
      <c r="AM27" s="43">
        <f>VLOOKUP($A27,Gold_Vix!$A:$G,AM$1,0)</f>
        <v>11.18</v>
      </c>
      <c r="AN27" s="43" t="e">
        <f>VLOOKUP(A27,Goog_trend!$A:$B,2,0)</f>
        <v>#N/A</v>
      </c>
      <c r="AO27" s="43">
        <f>VLOOKUP($A27,'Updated CoinDesk'!$A:$E,AO$1,0)</f>
        <v>5767.68</v>
      </c>
      <c r="AP27" s="43">
        <f>VLOOKUP($A27,'Updated CoinDesk'!$A:$E,AP$1,0)</f>
        <v>5995.93</v>
      </c>
      <c r="AQ27" s="43">
        <f>VLOOKUP($A27,'Updated CoinDesk'!$A:$E,AQ$1,0)</f>
        <v>5691.76</v>
      </c>
      <c r="AR27" s="43" t="e">
        <f t="shared" si="35"/>
        <v>#N/A</v>
      </c>
      <c r="AS27" s="43">
        <f t="shared" si="36"/>
        <v>-120.46000000000004</v>
      </c>
      <c r="AT27" s="42">
        <f t="shared" si="37"/>
        <v>304.17000000000007</v>
      </c>
      <c r="AU27" s="42">
        <f t="shared" si="38"/>
        <v>424.63000000000011</v>
      </c>
      <c r="AV27" s="41" t="e">
        <f t="shared" si="39"/>
        <v>#N/A</v>
      </c>
      <c r="AW27" s="41" t="e">
        <f t="shared" si="40"/>
        <v>#N/A</v>
      </c>
    </row>
    <row r="28" spans="1:49" s="43" customFormat="1" x14ac:dyDescent="0.25">
      <c r="A28" s="38">
        <v>43038</v>
      </c>
      <c r="K28" s="43">
        <f>VLOOKUP($A28,VIX!$A:$G,K$1,0)</f>
        <v>10.5</v>
      </c>
      <c r="L28" s="43">
        <f>VLOOKUP($A28,VIX!$A:$G,L$1,0)</f>
        <v>10.89</v>
      </c>
      <c r="M28" s="43">
        <f>VLOOKUP($A28,VIX!$A:$G,M$1,0)</f>
        <v>10.1</v>
      </c>
      <c r="N28" s="46"/>
      <c r="O28" s="46"/>
      <c r="P28" s="46"/>
      <c r="Q28" s="46"/>
      <c r="R28" s="46"/>
      <c r="S28" s="43">
        <f>VLOOKUP(A28,'S&amp;P_500'!$A:$F,6,0)</f>
        <v>2572.830078</v>
      </c>
      <c r="T28" s="43">
        <f>VLOOKUP($A28,'S&amp;P_500'!$A:$G,T$1,0)</f>
        <v>2580.030029</v>
      </c>
      <c r="U28" s="43">
        <f>VLOOKUP($A28,'S&amp;P_500'!$A:$G,U$1,0)</f>
        <v>2568.25</v>
      </c>
      <c r="V28" s="43">
        <f>VLOOKUP($A28,'S&amp;P_500'!$A:$G,V$1,0)</f>
        <v>3658870000</v>
      </c>
      <c r="W28" s="2">
        <f t="shared" si="25"/>
        <v>-8.2399900000000343</v>
      </c>
      <c r="X28" s="41">
        <f t="shared" si="26"/>
        <v>11.780029000000013</v>
      </c>
      <c r="Y28" s="41">
        <f t="shared" si="27"/>
        <v>20.020019000000048</v>
      </c>
      <c r="Z28" s="41">
        <f t="shared" si="28"/>
        <v>1355394014.0980279</v>
      </c>
      <c r="AA28" s="41">
        <f t="shared" si="29"/>
        <v>2303475985.9019718</v>
      </c>
      <c r="AB28" s="43">
        <f>VLOOKUP($A28,Gold_SPDR!$A:$G,AB$1,0)</f>
        <v>121.129997</v>
      </c>
      <c r="AC28" s="43">
        <f>VLOOKUP($A28,Gold_SPDR!$A:$G,AC$1,0)</f>
        <v>121.470001</v>
      </c>
      <c r="AD28" s="43">
        <f>VLOOKUP($A28,Gold_SPDR!$A:$G,AD$1,0)</f>
        <v>120.379997</v>
      </c>
      <c r="AE28" s="43">
        <f>VLOOKUP($A28,Gold_SPDR!$A:$G,AE$1,0)</f>
        <v>5119200</v>
      </c>
      <c r="AF28" s="2">
        <f t="shared" si="30"/>
        <v>0.22999500000000239</v>
      </c>
      <c r="AG28" s="42">
        <f t="shared" si="31"/>
        <v>1.0900039999999933</v>
      </c>
      <c r="AH28" s="42">
        <f t="shared" si="32"/>
        <v>0.86000899999999092</v>
      </c>
      <c r="AI28" s="41">
        <f t="shared" si="33"/>
        <v>2861492.9627648694</v>
      </c>
      <c r="AJ28" s="41">
        <f t="shared" si="34"/>
        <v>2257707.037235131</v>
      </c>
      <c r="AK28" s="43">
        <f>VLOOKUP($A28,Gold_Vix!$A:$G,AK$1,0)</f>
        <v>11.74</v>
      </c>
      <c r="AL28" s="43">
        <f>VLOOKUP($A28,Gold_Vix!$A:$G,AL$1,0)</f>
        <v>12.05</v>
      </c>
      <c r="AM28" s="43">
        <f>VLOOKUP($A28,Gold_Vix!$A:$G,AM$1,0)</f>
        <v>11.48</v>
      </c>
      <c r="AN28" s="43" t="e">
        <f>VLOOKUP(A28,Goog_trend!$A:$B,2,0)</f>
        <v>#N/A</v>
      </c>
      <c r="AO28" s="43">
        <f>VLOOKUP($A28,'Updated CoinDesk'!$A:$E,AO$1,0)</f>
        <v>6121.8</v>
      </c>
      <c r="AP28" s="43">
        <f>VLOOKUP($A28,'Updated CoinDesk'!$A:$E,AP$1,0)</f>
        <v>6218.49</v>
      </c>
      <c r="AQ28" s="43">
        <f>VLOOKUP($A28,'Updated CoinDesk'!$A:$E,AQ$1,0)</f>
        <v>6026.69</v>
      </c>
      <c r="AR28" s="43" t="e">
        <f t="shared" si="35"/>
        <v>#N/A</v>
      </c>
      <c r="AS28" s="43">
        <f t="shared" si="36"/>
        <v>354.11999999999989</v>
      </c>
      <c r="AT28" s="42">
        <f t="shared" si="37"/>
        <v>450.80999999999949</v>
      </c>
      <c r="AU28" s="42">
        <f t="shared" si="38"/>
        <v>96.6899999999996</v>
      </c>
      <c r="AV28" s="41" t="e">
        <f t="shared" si="39"/>
        <v>#N/A</v>
      </c>
      <c r="AW28" s="41" t="e">
        <f t="shared" si="40"/>
        <v>#N/A</v>
      </c>
    </row>
    <row r="29" spans="1:49" s="43" customFormat="1" x14ac:dyDescent="0.25">
      <c r="A29" s="38">
        <v>43039</v>
      </c>
      <c r="K29" s="43">
        <f>VLOOKUP($A29,VIX!$A:$G,K$1,0)</f>
        <v>10.18</v>
      </c>
      <c r="L29" s="43">
        <f>VLOOKUP($A29,VIX!$A:$G,L$1,0)</f>
        <v>10.37</v>
      </c>
      <c r="M29" s="43">
        <f>VLOOKUP($A29,VIX!$A:$G,M$1,0)</f>
        <v>9.9</v>
      </c>
      <c r="N29" s="46"/>
      <c r="O29" s="46"/>
      <c r="P29" s="46"/>
      <c r="Q29" s="46"/>
      <c r="R29" s="46"/>
      <c r="S29" s="43">
        <f>VLOOKUP(A29,'S&amp;P_500'!$A:$F,6,0)</f>
        <v>2575.26001</v>
      </c>
      <c r="T29" s="43">
        <f>VLOOKUP($A29,'S&amp;P_500'!$A:$G,T$1,0)</f>
        <v>2578.290039</v>
      </c>
      <c r="U29" s="43">
        <f>VLOOKUP($A29,'S&amp;P_500'!$A:$G,U$1,0)</f>
        <v>2572.1499020000001</v>
      </c>
      <c r="V29" s="43">
        <f>VLOOKUP($A29,'S&amp;P_500'!$A:$G,V$1,0)</f>
        <v>3827230000</v>
      </c>
      <c r="W29" s="2">
        <f t="shared" si="25"/>
        <v>2.429932000000008</v>
      </c>
      <c r="X29" s="41">
        <f t="shared" si="26"/>
        <v>6.1401369999998678</v>
      </c>
      <c r="Y29" s="41">
        <f t="shared" si="27"/>
        <v>3.7102049999998599</v>
      </c>
      <c r="Z29" s="41">
        <f t="shared" si="28"/>
        <v>2385675190.8218155</v>
      </c>
      <c r="AA29" s="41">
        <f t="shared" si="29"/>
        <v>1441554809.1781845</v>
      </c>
      <c r="AB29" s="43">
        <f>VLOOKUP($A29,Gold_SPDR!$A:$G,AB$1,0)</f>
        <v>120.66999800000001</v>
      </c>
      <c r="AC29" s="43">
        <f>VLOOKUP($A29,Gold_SPDR!$A:$G,AC$1,0)</f>
        <v>120.839996</v>
      </c>
      <c r="AD29" s="43">
        <f>VLOOKUP($A29,Gold_SPDR!$A:$G,AD$1,0)</f>
        <v>120.379997</v>
      </c>
      <c r="AE29" s="43">
        <f>VLOOKUP($A29,Gold_SPDR!$A:$G,AE$1,0)</f>
        <v>3910500</v>
      </c>
      <c r="AF29" s="2">
        <f t="shared" si="30"/>
        <v>-0.45999899999999627</v>
      </c>
      <c r="AG29" s="42">
        <f t="shared" si="31"/>
        <v>0.45999899999999627</v>
      </c>
      <c r="AH29" s="42">
        <f t="shared" si="32"/>
        <v>0.91999799999999254</v>
      </c>
      <c r="AI29" s="41">
        <f t="shared" si="33"/>
        <v>1303500</v>
      </c>
      <c r="AJ29" s="41">
        <f t="shared" si="34"/>
        <v>2607000</v>
      </c>
      <c r="AK29" s="43">
        <f>VLOOKUP($A29,Gold_Vix!$A:$G,AK$1,0)</f>
        <v>11.81</v>
      </c>
      <c r="AL29" s="43">
        <f>VLOOKUP($A29,Gold_Vix!$A:$G,AL$1,0)</f>
        <v>11.85</v>
      </c>
      <c r="AM29" s="43">
        <f>VLOOKUP($A29,Gold_Vix!$A:$G,AM$1,0)</f>
        <v>11.62</v>
      </c>
      <c r="AN29" s="43" t="e">
        <f>VLOOKUP(A29,Goog_trend!$A:$B,2,0)</f>
        <v>#N/A</v>
      </c>
      <c r="AO29" s="43">
        <f>VLOOKUP($A29,'Updated CoinDesk'!$A:$E,AO$1,0)</f>
        <v>6447.67</v>
      </c>
      <c r="AP29" s="43">
        <f>VLOOKUP($A29,'Updated CoinDesk'!$A:$E,AP$1,0)</f>
        <v>6458.27</v>
      </c>
      <c r="AQ29" s="43">
        <f>VLOOKUP($A29,'Updated CoinDesk'!$A:$E,AQ$1,0)</f>
        <v>6089.47</v>
      </c>
      <c r="AR29" s="43" t="e">
        <f t="shared" si="35"/>
        <v>#N/A</v>
      </c>
      <c r="AS29" s="43">
        <f t="shared" si="36"/>
        <v>325.86999999999989</v>
      </c>
      <c r="AT29" s="42">
        <f t="shared" si="37"/>
        <v>368.80000000000018</v>
      </c>
      <c r="AU29" s="42">
        <f t="shared" si="38"/>
        <v>42.930000000000291</v>
      </c>
      <c r="AV29" s="41" t="e">
        <f t="shared" si="39"/>
        <v>#N/A</v>
      </c>
      <c r="AW29" s="41" t="e">
        <f t="shared" si="40"/>
        <v>#N/A</v>
      </c>
    </row>
    <row r="30" spans="1:49" s="43" customFormat="1" x14ac:dyDescent="0.25">
      <c r="A30" s="38">
        <v>43040</v>
      </c>
      <c r="K30" s="43">
        <f>VLOOKUP($A30,VIX!$A:$G,K$1,0)</f>
        <v>10.199999999999999</v>
      </c>
      <c r="L30" s="43">
        <f>VLOOKUP($A30,VIX!$A:$G,L$1,0)</f>
        <v>10.49</v>
      </c>
      <c r="M30" s="43">
        <f>VLOOKUP($A30,VIX!$A:$G,M$1,0)</f>
        <v>9.74</v>
      </c>
      <c r="N30" s="46"/>
      <c r="O30" s="46"/>
      <c r="P30" s="46"/>
      <c r="Q30" s="46"/>
      <c r="R30" s="46"/>
      <c r="S30" s="43">
        <f>VLOOKUP(A30,'S&amp;P_500'!$A:$F,6,0)</f>
        <v>2579.360107</v>
      </c>
      <c r="T30" s="43">
        <f>VLOOKUP($A30,'S&amp;P_500'!$A:$G,T$1,0)</f>
        <v>2588.3999020000001</v>
      </c>
      <c r="U30" s="43">
        <f>VLOOKUP($A30,'S&amp;P_500'!$A:$G,U$1,0)</f>
        <v>2574.919922</v>
      </c>
      <c r="V30" s="43">
        <f>VLOOKUP($A30,'S&amp;P_500'!$A:$G,V$1,0)</f>
        <v>3813180000</v>
      </c>
      <c r="W30" s="2">
        <f t="shared" si="25"/>
        <v>4.1000970000000052</v>
      </c>
      <c r="X30" s="41">
        <f t="shared" si="26"/>
        <v>13.479980000000069</v>
      </c>
      <c r="Y30" s="41">
        <f t="shared" si="27"/>
        <v>9.3798830000000635</v>
      </c>
      <c r="Z30" s="41">
        <f t="shared" si="28"/>
        <v>2248551976.7288179</v>
      </c>
      <c r="AA30" s="41">
        <f t="shared" si="29"/>
        <v>1564628023.2711821</v>
      </c>
      <c r="AB30" s="43">
        <f>VLOOKUP($A30,Gold_SPDR!$A:$G,AB$1,0)</f>
        <v>121.110001</v>
      </c>
      <c r="AC30" s="43">
        <f>VLOOKUP($A30,Gold_SPDR!$A:$G,AC$1,0)</f>
        <v>121.550003</v>
      </c>
      <c r="AD30" s="43">
        <f>VLOOKUP($A30,Gold_SPDR!$A:$G,AD$1,0)</f>
        <v>120.839996</v>
      </c>
      <c r="AE30" s="43">
        <f>VLOOKUP($A30,Gold_SPDR!$A:$G,AE$1,0)</f>
        <v>4647800</v>
      </c>
      <c r="AF30" s="2">
        <f t="shared" si="30"/>
        <v>0.44000299999999015</v>
      </c>
      <c r="AG30" s="42">
        <f t="shared" si="31"/>
        <v>0.88000499999999704</v>
      </c>
      <c r="AH30" s="42">
        <f t="shared" si="32"/>
        <v>0.44000200000000689</v>
      </c>
      <c r="AI30" s="41">
        <f t="shared" si="33"/>
        <v>3098534.5070139584</v>
      </c>
      <c r="AJ30" s="41">
        <f t="shared" si="34"/>
        <v>1549265.4929860416</v>
      </c>
      <c r="AK30" s="43">
        <f>VLOOKUP($A30,Gold_Vix!$A:$G,AK$1,0)</f>
        <v>11.8</v>
      </c>
      <c r="AL30" s="43">
        <f>VLOOKUP($A30,Gold_Vix!$A:$G,AL$1,0)</f>
        <v>11.9</v>
      </c>
      <c r="AM30" s="43">
        <f>VLOOKUP($A30,Gold_Vix!$A:$G,AM$1,0)</f>
        <v>11.32</v>
      </c>
      <c r="AN30" s="43" t="e">
        <f>VLOOKUP(A30,Goog_trend!$A:$B,2,0)</f>
        <v>#N/A</v>
      </c>
      <c r="AO30" s="43">
        <f>VLOOKUP($A30,'Updated CoinDesk'!$A:$E,AO$1,0)</f>
        <v>6750.17</v>
      </c>
      <c r="AP30" s="43">
        <f>VLOOKUP($A30,'Updated CoinDesk'!$A:$E,AP$1,0)</f>
        <v>6750.17</v>
      </c>
      <c r="AQ30" s="43">
        <f>VLOOKUP($A30,'Updated CoinDesk'!$A:$E,AQ$1,0)</f>
        <v>6357.91</v>
      </c>
      <c r="AR30" s="43" t="e">
        <f t="shared" si="35"/>
        <v>#N/A</v>
      </c>
      <c r="AS30" s="43">
        <f t="shared" si="36"/>
        <v>302.5</v>
      </c>
      <c r="AT30" s="42">
        <f t="shared" si="37"/>
        <v>392.26000000000022</v>
      </c>
      <c r="AU30" s="42">
        <f t="shared" si="38"/>
        <v>89.760000000000218</v>
      </c>
      <c r="AV30" s="41" t="e">
        <f t="shared" si="39"/>
        <v>#N/A</v>
      </c>
      <c r="AW30" s="41" t="e">
        <f t="shared" si="40"/>
        <v>#N/A</v>
      </c>
    </row>
    <row r="31" spans="1:49" s="43" customFormat="1" x14ac:dyDescent="0.25">
      <c r="A31" s="38">
        <v>43041</v>
      </c>
      <c r="K31" s="43">
        <f>VLOOKUP($A31,VIX!$A:$G,K$1,0)</f>
        <v>9.93</v>
      </c>
      <c r="L31" s="43">
        <f>VLOOKUP($A31,VIX!$A:$G,L$1,0)</f>
        <v>10.89</v>
      </c>
      <c r="M31" s="43">
        <f>VLOOKUP($A31,VIX!$A:$G,M$1,0)</f>
        <v>9.67</v>
      </c>
      <c r="N31" s="46"/>
      <c r="O31" s="46"/>
      <c r="P31" s="46"/>
      <c r="Q31" s="46"/>
      <c r="R31" s="46"/>
      <c r="S31" s="43">
        <f>VLOOKUP(A31,'S&amp;P_500'!$A:$F,6,0)</f>
        <v>2579.8500979999999</v>
      </c>
      <c r="T31" s="43">
        <f>VLOOKUP($A31,'S&amp;P_500'!$A:$G,T$1,0)</f>
        <v>2581.110107</v>
      </c>
      <c r="U31" s="43">
        <f>VLOOKUP($A31,'S&amp;P_500'!$A:$G,U$1,0)</f>
        <v>2566.169922</v>
      </c>
      <c r="V31" s="43">
        <f>VLOOKUP($A31,'S&amp;P_500'!$A:$G,V$1,0)</f>
        <v>4048270000</v>
      </c>
      <c r="W31" s="2">
        <f t="shared" si="25"/>
        <v>0.48999099999991813</v>
      </c>
      <c r="X31" s="41">
        <f t="shared" si="26"/>
        <v>14.940184999999929</v>
      </c>
      <c r="Y31" s="41">
        <f t="shared" si="27"/>
        <v>14.45019400000001</v>
      </c>
      <c r="Z31" s="41">
        <f t="shared" si="28"/>
        <v>2057881006.9087517</v>
      </c>
      <c r="AA31" s="41">
        <f t="shared" si="29"/>
        <v>1990388993.091248</v>
      </c>
      <c r="AB31" s="43">
        <f>VLOOKUP($A31,Gold_SPDR!$A:$G,AB$1,0)</f>
        <v>121.19000200000001</v>
      </c>
      <c r="AC31" s="43">
        <f>VLOOKUP($A31,Gold_SPDR!$A:$G,AC$1,0)</f>
        <v>121.959999</v>
      </c>
      <c r="AD31" s="43">
        <f>VLOOKUP($A31,Gold_SPDR!$A:$G,AD$1,0)</f>
        <v>121.050003</v>
      </c>
      <c r="AE31" s="43">
        <f>VLOOKUP($A31,Gold_SPDR!$A:$G,AE$1,0)</f>
        <v>5369500</v>
      </c>
      <c r="AF31" s="2">
        <f t="shared" si="30"/>
        <v>8.0001000000009981E-2</v>
      </c>
      <c r="AG31" s="42">
        <f t="shared" si="31"/>
        <v>0.90999599999999248</v>
      </c>
      <c r="AH31" s="42">
        <f t="shared" si="32"/>
        <v>0.8299949999999825</v>
      </c>
      <c r="AI31" s="41">
        <f t="shared" si="33"/>
        <v>2808188.963046378</v>
      </c>
      <c r="AJ31" s="41">
        <f t="shared" si="34"/>
        <v>2561311.036953622</v>
      </c>
      <c r="AK31" s="43">
        <f>VLOOKUP($A31,Gold_Vix!$A:$G,AK$1,0)</f>
        <v>10.95</v>
      </c>
      <c r="AL31" s="43">
        <f>VLOOKUP($A31,Gold_Vix!$A:$G,AL$1,0)</f>
        <v>11.46</v>
      </c>
      <c r="AM31" s="43">
        <f>VLOOKUP($A31,Gold_Vix!$A:$G,AM$1,0)</f>
        <v>10.93</v>
      </c>
      <c r="AN31" s="43" t="e">
        <f>VLOOKUP(A31,Goog_trend!$A:$B,2,0)</f>
        <v>#N/A</v>
      </c>
      <c r="AO31" s="43">
        <f>VLOOKUP($A31,'Updated CoinDesk'!$A:$E,AO$1,0)</f>
        <v>7030</v>
      </c>
      <c r="AP31" s="43">
        <f>VLOOKUP($A31,'Updated CoinDesk'!$A:$E,AP$1,0)</f>
        <v>7355.35</v>
      </c>
      <c r="AQ31" s="43">
        <f>VLOOKUP($A31,'Updated CoinDesk'!$A:$E,AQ$1,0)</f>
        <v>6745.96</v>
      </c>
      <c r="AR31" s="43" t="e">
        <f t="shared" si="35"/>
        <v>#N/A</v>
      </c>
      <c r="AS31" s="43">
        <f t="shared" si="36"/>
        <v>279.82999999999993</v>
      </c>
      <c r="AT31" s="42">
        <f t="shared" si="37"/>
        <v>609.39000000000033</v>
      </c>
      <c r="AU31" s="42">
        <f t="shared" si="38"/>
        <v>329.5600000000004</v>
      </c>
      <c r="AV31" s="41" t="e">
        <f t="shared" si="39"/>
        <v>#N/A</v>
      </c>
      <c r="AW31" s="41" t="e">
        <f t="shared" si="40"/>
        <v>#N/A</v>
      </c>
    </row>
    <row r="32" spans="1:49" s="43" customFormat="1" x14ac:dyDescent="0.25">
      <c r="A32" s="38">
        <v>43042</v>
      </c>
      <c r="K32" s="43">
        <f>VLOOKUP($A32,VIX!$A:$G,K$1,0)</f>
        <v>9.14</v>
      </c>
      <c r="L32" s="43">
        <f>VLOOKUP($A32,VIX!$A:$G,L$1,0)</f>
        <v>9.91</v>
      </c>
      <c r="M32" s="43">
        <f>VLOOKUP($A32,VIX!$A:$G,M$1,0)</f>
        <v>8.99</v>
      </c>
      <c r="N32" s="46"/>
      <c r="O32" s="46"/>
      <c r="P32" s="46"/>
      <c r="Q32" s="46"/>
      <c r="R32" s="46"/>
      <c r="S32" s="43">
        <f>VLOOKUP(A32,'S&amp;P_500'!$A:$F,6,0)</f>
        <v>2587.8400879999999</v>
      </c>
      <c r="T32" s="43">
        <f>VLOOKUP($A32,'S&amp;P_500'!$A:$G,T$1,0)</f>
        <v>2588.419922</v>
      </c>
      <c r="U32" s="43">
        <f>VLOOKUP($A32,'S&amp;P_500'!$A:$G,U$1,0)</f>
        <v>2576.7700199999999</v>
      </c>
      <c r="V32" s="43">
        <f>VLOOKUP($A32,'S&amp;P_500'!$A:$G,V$1,0)</f>
        <v>3567710000</v>
      </c>
      <c r="W32" s="2">
        <f t="shared" si="25"/>
        <v>7.9899900000000343</v>
      </c>
      <c r="X32" s="41">
        <f t="shared" si="26"/>
        <v>11.649902000000111</v>
      </c>
      <c r="Y32" s="41">
        <f t="shared" si="27"/>
        <v>3.6599120000000767</v>
      </c>
      <c r="Z32" s="41">
        <f t="shared" si="28"/>
        <v>2714825396.5998468</v>
      </c>
      <c r="AA32" s="41">
        <f t="shared" si="29"/>
        <v>852884603.40015316</v>
      </c>
      <c r="AB32" s="43">
        <f>VLOOKUP($A32,Gold_SPDR!$A:$G,AB$1,0)</f>
        <v>120.620003</v>
      </c>
      <c r="AC32" s="43">
        <f>VLOOKUP($A32,Gold_SPDR!$A:$G,AC$1,0)</f>
        <v>121.43</v>
      </c>
      <c r="AD32" s="43">
        <f>VLOOKUP($A32,Gold_SPDR!$A:$G,AD$1,0)</f>
        <v>120.18</v>
      </c>
      <c r="AE32" s="43">
        <f>VLOOKUP($A32,Gold_SPDR!$A:$G,AE$1,0)</f>
        <v>6330600</v>
      </c>
      <c r="AF32" s="2">
        <f t="shared" si="30"/>
        <v>-0.56999900000000991</v>
      </c>
      <c r="AG32" s="42">
        <f t="shared" si="31"/>
        <v>1.25</v>
      </c>
      <c r="AH32" s="42">
        <f t="shared" si="32"/>
        <v>1.8199990000000099</v>
      </c>
      <c r="AI32" s="41">
        <f t="shared" si="33"/>
        <v>2577606.7028034781</v>
      </c>
      <c r="AJ32" s="41">
        <f t="shared" si="34"/>
        <v>3752993.2971965219</v>
      </c>
      <c r="AK32" s="43">
        <f>VLOOKUP($A32,Gold_Vix!$A:$G,AK$1,0)</f>
        <v>10.65</v>
      </c>
      <c r="AL32" s="43">
        <f>VLOOKUP($A32,Gold_Vix!$A:$G,AL$1,0)</f>
        <v>10.95</v>
      </c>
      <c r="AM32" s="43">
        <f>VLOOKUP($A32,Gold_Vix!$A:$G,AM$1,0)</f>
        <v>10.24</v>
      </c>
      <c r="AN32" s="43" t="e">
        <f>VLOOKUP(A32,Goog_trend!$A:$B,2,0)</f>
        <v>#N/A</v>
      </c>
      <c r="AO32" s="43">
        <f>VLOOKUP($A32,'Updated CoinDesk'!$A:$E,AO$1,0)</f>
        <v>7161.45</v>
      </c>
      <c r="AP32" s="43">
        <f>VLOOKUP($A32,'Updated CoinDesk'!$A:$E,AP$1,0)</f>
        <v>7454.04</v>
      </c>
      <c r="AQ32" s="43">
        <f>VLOOKUP($A32,'Updated CoinDesk'!$A:$E,AQ$1,0)</f>
        <v>6942.29</v>
      </c>
      <c r="AR32" s="43" t="e">
        <f t="shared" si="35"/>
        <v>#N/A</v>
      </c>
      <c r="AS32" s="43">
        <f t="shared" si="36"/>
        <v>131.44999999999982</v>
      </c>
      <c r="AT32" s="42">
        <f t="shared" si="37"/>
        <v>511.75</v>
      </c>
      <c r="AU32" s="42">
        <f t="shared" si="38"/>
        <v>380.30000000000018</v>
      </c>
      <c r="AV32" s="41" t="e">
        <f t="shared" si="39"/>
        <v>#N/A</v>
      </c>
      <c r="AW32" s="41" t="e">
        <f t="shared" si="40"/>
        <v>#N/A</v>
      </c>
    </row>
    <row r="33" spans="1:49" s="43" customFormat="1" x14ac:dyDescent="0.25">
      <c r="A33" s="38">
        <v>43045</v>
      </c>
      <c r="K33" s="43">
        <f>VLOOKUP($A33,VIX!$A:$G,K$1,0)</f>
        <v>9.4</v>
      </c>
      <c r="L33" s="43">
        <f>VLOOKUP($A33,VIX!$A:$G,L$1,0)</f>
        <v>9.74</v>
      </c>
      <c r="M33" s="43">
        <f>VLOOKUP($A33,VIX!$A:$G,M$1,0)</f>
        <v>9.3800000000000008</v>
      </c>
      <c r="N33" s="46"/>
      <c r="O33" s="46"/>
      <c r="P33" s="46"/>
      <c r="Q33" s="46"/>
      <c r="R33" s="46"/>
      <c r="S33" s="43">
        <f>VLOOKUP(A33,'S&amp;P_500'!$A:$F,6,0)</f>
        <v>2591.1298830000001</v>
      </c>
      <c r="T33" s="43">
        <f>VLOOKUP($A33,'S&amp;P_500'!$A:$G,T$1,0)</f>
        <v>2593.3798830000001</v>
      </c>
      <c r="U33" s="43">
        <f>VLOOKUP($A33,'S&amp;P_500'!$A:$G,U$1,0)</f>
        <v>2585.6599120000001</v>
      </c>
      <c r="V33" s="43">
        <f>VLOOKUP($A33,'S&amp;P_500'!$A:$G,V$1,0)</f>
        <v>3539080000</v>
      </c>
      <c r="W33" s="2">
        <f t="shared" si="25"/>
        <v>3.2897950000001401</v>
      </c>
      <c r="X33" s="41">
        <f t="shared" si="26"/>
        <v>7.7199709999999868</v>
      </c>
      <c r="Y33" s="41">
        <f t="shared" si="27"/>
        <v>4.4301759999998467</v>
      </c>
      <c r="Z33" s="41">
        <f t="shared" si="28"/>
        <v>2248663737.7045999</v>
      </c>
      <c r="AA33" s="41">
        <f t="shared" si="29"/>
        <v>1290416262.2954004</v>
      </c>
      <c r="AB33" s="43">
        <f>VLOOKUP($A33,Gold_SPDR!$A:$G,AB$1,0)</f>
        <v>121.650002</v>
      </c>
      <c r="AC33" s="43">
        <f>VLOOKUP($A33,Gold_SPDR!$A:$G,AC$1,0)</f>
        <v>121.849998</v>
      </c>
      <c r="AD33" s="43">
        <f>VLOOKUP($A33,Gold_SPDR!$A:$G,AD$1,0)</f>
        <v>120.68</v>
      </c>
      <c r="AE33" s="43">
        <f>VLOOKUP($A33,Gold_SPDR!$A:$G,AE$1,0)</f>
        <v>6953800</v>
      </c>
      <c r="AF33" s="2">
        <f t="shared" si="30"/>
        <v>1.0299990000000037</v>
      </c>
      <c r="AG33" s="42">
        <f t="shared" si="31"/>
        <v>1.2299950000000024</v>
      </c>
      <c r="AH33" s="42">
        <f t="shared" si="32"/>
        <v>0.19999599999999873</v>
      </c>
      <c r="AI33" s="41">
        <f t="shared" si="33"/>
        <v>5981253.8897098033</v>
      </c>
      <c r="AJ33" s="41">
        <f t="shared" si="34"/>
        <v>972546.11029019766</v>
      </c>
      <c r="AK33" s="43">
        <f>VLOOKUP($A33,Gold_Vix!$A:$G,AK$1,0)</f>
        <v>10.94</v>
      </c>
      <c r="AL33" s="43">
        <f>VLOOKUP($A33,Gold_Vix!$A:$G,AL$1,0)</f>
        <v>11.45</v>
      </c>
      <c r="AM33" s="43">
        <f>VLOOKUP($A33,Gold_Vix!$A:$G,AM$1,0)</f>
        <v>10.82</v>
      </c>
      <c r="AN33" s="43" t="e">
        <f>VLOOKUP(A33,Goog_trend!$A:$B,2,0)</f>
        <v>#N/A</v>
      </c>
      <c r="AO33" s="43">
        <f>VLOOKUP($A33,'Updated CoinDesk'!$A:$E,AO$1,0)</f>
        <v>6958.21</v>
      </c>
      <c r="AP33" s="43">
        <f>VLOOKUP($A33,'Updated CoinDesk'!$A:$E,AP$1,0)</f>
        <v>7423.06</v>
      </c>
      <c r="AQ33" s="43">
        <f>VLOOKUP($A33,'Updated CoinDesk'!$A:$E,AQ$1,0)</f>
        <v>6932.43</v>
      </c>
      <c r="AR33" s="43" t="e">
        <f t="shared" si="35"/>
        <v>#N/A</v>
      </c>
      <c r="AS33" s="43">
        <f t="shared" si="36"/>
        <v>-203.23999999999978</v>
      </c>
      <c r="AT33" s="42">
        <f t="shared" si="37"/>
        <v>490.63000000000011</v>
      </c>
      <c r="AU33" s="42">
        <f t="shared" si="38"/>
        <v>693.86999999999989</v>
      </c>
      <c r="AV33" s="41" t="e">
        <f t="shared" si="39"/>
        <v>#N/A</v>
      </c>
      <c r="AW33" s="41" t="e">
        <f t="shared" si="40"/>
        <v>#N/A</v>
      </c>
    </row>
    <row r="34" spans="1:49" s="43" customFormat="1" x14ac:dyDescent="0.25">
      <c r="A34" s="38">
        <v>43046</v>
      </c>
      <c r="K34" s="43">
        <f>VLOOKUP($A34,VIX!$A:$G,K$1,0)</f>
        <v>9.89</v>
      </c>
      <c r="L34" s="43">
        <f>VLOOKUP($A34,VIX!$A:$G,L$1,0)</f>
        <v>10.31</v>
      </c>
      <c r="M34" s="43">
        <f>VLOOKUP($A34,VIX!$A:$G,M$1,0)</f>
        <v>9.2899999999999991</v>
      </c>
      <c r="N34" s="46"/>
      <c r="O34" s="46"/>
      <c r="P34" s="46"/>
      <c r="Q34" s="46"/>
      <c r="R34" s="46"/>
      <c r="S34" s="43">
        <f>VLOOKUP(A34,'S&amp;P_500'!$A:$F,6,0)</f>
        <v>2590.639893</v>
      </c>
      <c r="T34" s="43">
        <f>VLOOKUP($A34,'S&amp;P_500'!$A:$G,T$1,0)</f>
        <v>2597.0200199999999</v>
      </c>
      <c r="U34" s="43">
        <f>VLOOKUP($A34,'S&amp;P_500'!$A:$G,U$1,0)</f>
        <v>2584.3500979999999</v>
      </c>
      <c r="V34" s="43">
        <f>VLOOKUP($A34,'S&amp;P_500'!$A:$G,V$1,0)</f>
        <v>3809650000</v>
      </c>
      <c r="W34" s="2">
        <f t="shared" si="25"/>
        <v>-0.48999000000003434</v>
      </c>
      <c r="X34" s="41">
        <f t="shared" si="26"/>
        <v>12.669922000000042</v>
      </c>
      <c r="Y34" s="41">
        <f t="shared" si="27"/>
        <v>13.159912000000077</v>
      </c>
      <c r="Z34" s="41">
        <f t="shared" si="28"/>
        <v>1868690613.6253119</v>
      </c>
      <c r="AA34" s="41">
        <f t="shared" si="29"/>
        <v>1940959386.3746884</v>
      </c>
      <c r="AB34" s="43">
        <f>VLOOKUP($A34,Gold_SPDR!$A:$G,AB$1,0)</f>
        <v>121.209999</v>
      </c>
      <c r="AC34" s="43">
        <f>VLOOKUP($A34,Gold_SPDR!$A:$G,AC$1,0)</f>
        <v>121.55999799999999</v>
      </c>
      <c r="AD34" s="43">
        <f>VLOOKUP($A34,Gold_SPDR!$A:$G,AD$1,0)</f>
        <v>120.779999</v>
      </c>
      <c r="AE34" s="43">
        <f>VLOOKUP($A34,Gold_SPDR!$A:$G,AE$1,0)</f>
        <v>4165900</v>
      </c>
      <c r="AF34" s="2">
        <f t="shared" si="30"/>
        <v>-0.44000300000000436</v>
      </c>
      <c r="AG34" s="42">
        <f t="shared" si="31"/>
        <v>0.77999899999998945</v>
      </c>
      <c r="AH34" s="42">
        <f t="shared" si="32"/>
        <v>1.2200019999999938</v>
      </c>
      <c r="AI34" s="41">
        <f t="shared" si="33"/>
        <v>1624698.1047009393</v>
      </c>
      <c r="AJ34" s="41">
        <f t="shared" si="34"/>
        <v>2541201.8952990607</v>
      </c>
      <c r="AK34" s="43">
        <f>VLOOKUP($A34,Gold_Vix!$A:$G,AK$1,0)</f>
        <v>10.98</v>
      </c>
      <c r="AL34" s="43">
        <f>VLOOKUP($A34,Gold_Vix!$A:$G,AL$1,0)</f>
        <v>11.21</v>
      </c>
      <c r="AM34" s="43">
        <f>VLOOKUP($A34,Gold_Vix!$A:$G,AM$1,0)</f>
        <v>10.94</v>
      </c>
      <c r="AN34" s="43" t="e">
        <f>VLOOKUP(A34,Goog_trend!$A:$B,2,0)</f>
        <v>#N/A</v>
      </c>
      <c r="AO34" s="43">
        <f>VLOOKUP($A34,'Updated CoinDesk'!$A:$E,AO$1,0)</f>
        <v>7118.8</v>
      </c>
      <c r="AP34" s="43">
        <f>VLOOKUP($A34,'Updated CoinDesk'!$A:$E,AP$1,0)</f>
        <v>7221.54</v>
      </c>
      <c r="AQ34" s="43">
        <f>VLOOKUP($A34,'Updated CoinDesk'!$A:$E,AQ$1,0)</f>
        <v>6958.21</v>
      </c>
      <c r="AR34" s="43" t="e">
        <f t="shared" si="35"/>
        <v>#N/A</v>
      </c>
      <c r="AS34" s="43">
        <f t="shared" si="36"/>
        <v>160.59000000000015</v>
      </c>
      <c r="AT34" s="42">
        <f t="shared" si="37"/>
        <v>263.32999999999993</v>
      </c>
      <c r="AU34" s="42">
        <f t="shared" si="38"/>
        <v>102.73999999999978</v>
      </c>
      <c r="AV34" s="41" t="e">
        <f t="shared" si="39"/>
        <v>#N/A</v>
      </c>
      <c r="AW34" s="41" t="e">
        <f t="shared" si="40"/>
        <v>#N/A</v>
      </c>
    </row>
    <row r="35" spans="1:49" s="43" customFormat="1" x14ac:dyDescent="0.25">
      <c r="A35" s="38">
        <v>43047</v>
      </c>
      <c r="K35" s="43">
        <f>VLOOKUP($A35,VIX!$A:$G,K$1,0)</f>
        <v>9.7799999999999994</v>
      </c>
      <c r="L35" s="43">
        <f>VLOOKUP($A35,VIX!$A:$G,L$1,0)</f>
        <v>10.27</v>
      </c>
      <c r="M35" s="43">
        <f>VLOOKUP($A35,VIX!$A:$G,M$1,0)</f>
        <v>9.5</v>
      </c>
      <c r="N35" s="46"/>
      <c r="O35" s="46"/>
      <c r="P35" s="46"/>
      <c r="Q35" s="46"/>
      <c r="R35" s="46"/>
      <c r="S35" s="43">
        <f>VLOOKUP(A35,'S&amp;P_500'!$A:$F,6,0)</f>
        <v>2594.3798830000001</v>
      </c>
      <c r="T35" s="43">
        <f>VLOOKUP($A35,'S&amp;P_500'!$A:$G,T$1,0)</f>
        <v>2595.469971</v>
      </c>
      <c r="U35" s="43">
        <f>VLOOKUP($A35,'S&amp;P_500'!$A:$G,U$1,0)</f>
        <v>2585.0200199999999</v>
      </c>
      <c r="V35" s="43">
        <f>VLOOKUP($A35,'S&amp;P_500'!$A:$G,V$1,0)</f>
        <v>3899360000</v>
      </c>
      <c r="W35" s="2">
        <f t="shared" si="25"/>
        <v>3.7399900000000343</v>
      </c>
      <c r="X35" s="41">
        <f t="shared" si="26"/>
        <v>10.449951000000056</v>
      </c>
      <c r="Y35" s="41">
        <f t="shared" si="27"/>
        <v>6.7099610000000212</v>
      </c>
      <c r="Z35" s="41">
        <f t="shared" si="28"/>
        <v>2374611299.3679705</v>
      </c>
      <c r="AA35" s="41">
        <f t="shared" si="29"/>
        <v>1524748700.6320293</v>
      </c>
      <c r="AB35" s="43">
        <f>VLOOKUP($A35,Gold_SPDR!$A:$G,AB$1,0)</f>
        <v>121.629997</v>
      </c>
      <c r="AC35" s="43">
        <f>VLOOKUP($A35,Gold_SPDR!$A:$G,AC$1,0)</f>
        <v>122.25</v>
      </c>
      <c r="AD35" s="43">
        <f>VLOOKUP($A35,Gold_SPDR!$A:$G,AD$1,0)</f>
        <v>121.589996</v>
      </c>
      <c r="AE35" s="43">
        <f>VLOOKUP($A35,Gold_SPDR!$A:$G,AE$1,0)</f>
        <v>5565200</v>
      </c>
      <c r="AF35" s="2">
        <f t="shared" si="30"/>
        <v>0.41999800000000675</v>
      </c>
      <c r="AG35" s="42">
        <f t="shared" si="31"/>
        <v>1.0400010000000037</v>
      </c>
      <c r="AH35" s="42">
        <f t="shared" si="32"/>
        <v>0.62000299999999697</v>
      </c>
      <c r="AI35" s="41">
        <f t="shared" si="33"/>
        <v>3486626.2763222368</v>
      </c>
      <c r="AJ35" s="41">
        <f t="shared" si="34"/>
        <v>2078573.7236777632</v>
      </c>
      <c r="AK35" s="43">
        <f>VLOOKUP($A35,Gold_Vix!$A:$G,AK$1,0)</f>
        <v>11.32</v>
      </c>
      <c r="AL35" s="43">
        <f>VLOOKUP($A35,Gold_Vix!$A:$G,AL$1,0)</f>
        <v>11.36</v>
      </c>
      <c r="AM35" s="43">
        <f>VLOOKUP($A35,Gold_Vix!$A:$G,AM$1,0)</f>
        <v>10.98</v>
      </c>
      <c r="AN35" s="43" t="e">
        <f>VLOOKUP(A35,Goog_trend!$A:$B,2,0)</f>
        <v>#N/A</v>
      </c>
      <c r="AO35" s="43">
        <f>VLOOKUP($A35,'Updated CoinDesk'!$A:$E,AO$1,0)</f>
        <v>7458.79</v>
      </c>
      <c r="AP35" s="43">
        <f>VLOOKUP($A35,'Updated CoinDesk'!$A:$E,AP$1,0)</f>
        <v>7879.06</v>
      </c>
      <c r="AQ35" s="43">
        <f>VLOOKUP($A35,'Updated CoinDesk'!$A:$E,AQ$1,0)</f>
        <v>7078.96</v>
      </c>
      <c r="AR35" s="43" t="e">
        <f t="shared" si="35"/>
        <v>#N/A</v>
      </c>
      <c r="AS35" s="43">
        <f t="shared" si="36"/>
        <v>339.98999999999978</v>
      </c>
      <c r="AT35" s="42">
        <f t="shared" si="37"/>
        <v>800.10000000000036</v>
      </c>
      <c r="AU35" s="42">
        <f t="shared" si="38"/>
        <v>460.11000000000058</v>
      </c>
      <c r="AV35" s="41" t="e">
        <f t="shared" si="39"/>
        <v>#N/A</v>
      </c>
      <c r="AW35" s="41" t="e">
        <f t="shared" si="40"/>
        <v>#N/A</v>
      </c>
    </row>
    <row r="36" spans="1:49" s="43" customFormat="1" x14ac:dyDescent="0.25">
      <c r="A36" s="38">
        <v>43048</v>
      </c>
      <c r="K36" s="43">
        <f>VLOOKUP($A36,VIX!$A:$G,K$1,0)</f>
        <v>10.5</v>
      </c>
      <c r="L36" s="43">
        <f>VLOOKUP($A36,VIX!$A:$G,L$1,0)</f>
        <v>12.19</v>
      </c>
      <c r="M36" s="43">
        <f>VLOOKUP($A36,VIX!$A:$G,M$1,0)</f>
        <v>9.7899999999999991</v>
      </c>
      <c r="N36" s="46"/>
      <c r="O36" s="46"/>
      <c r="P36" s="46"/>
      <c r="Q36" s="46"/>
      <c r="R36" s="46"/>
      <c r="S36" s="43">
        <f>VLOOKUP(A36,'S&amp;P_500'!$A:$F,6,0)</f>
        <v>2584.6201169999999</v>
      </c>
      <c r="T36" s="43">
        <f>VLOOKUP($A36,'S&amp;P_500'!$A:$G,T$1,0)</f>
        <v>2586.5</v>
      </c>
      <c r="U36" s="43">
        <f>VLOOKUP($A36,'S&amp;P_500'!$A:$G,U$1,0)</f>
        <v>2566.330078</v>
      </c>
      <c r="V36" s="43">
        <f>VLOOKUP($A36,'S&amp;P_500'!$A:$G,V$1,0)</f>
        <v>3831610000</v>
      </c>
      <c r="W36" s="2">
        <f t="shared" si="25"/>
        <v>-9.759766000000127</v>
      </c>
      <c r="X36" s="41">
        <f t="shared" si="26"/>
        <v>20.169922000000042</v>
      </c>
      <c r="Y36" s="41">
        <f t="shared" si="27"/>
        <v>29.929688000000169</v>
      </c>
      <c r="Z36" s="41">
        <f t="shared" si="28"/>
        <v>1542592344.2202413</v>
      </c>
      <c r="AA36" s="41">
        <f t="shared" si="29"/>
        <v>2289017655.7797589</v>
      </c>
      <c r="AB36" s="43">
        <f>VLOOKUP($A36,Gold_SPDR!$A:$G,AB$1,0)</f>
        <v>122.129997</v>
      </c>
      <c r="AC36" s="43">
        <f>VLOOKUP($A36,Gold_SPDR!$A:$G,AC$1,0)</f>
        <v>122.410004</v>
      </c>
      <c r="AD36" s="43">
        <f>VLOOKUP($A36,Gold_SPDR!$A:$G,AD$1,0)</f>
        <v>121.730003</v>
      </c>
      <c r="AE36" s="43">
        <f>VLOOKUP($A36,Gold_SPDR!$A:$G,AE$1,0)</f>
        <v>6072400</v>
      </c>
      <c r="AF36" s="2">
        <f t="shared" si="30"/>
        <v>0.5</v>
      </c>
      <c r="AG36" s="42">
        <f t="shared" si="31"/>
        <v>0.78000699999999767</v>
      </c>
      <c r="AH36" s="42">
        <f t="shared" si="32"/>
        <v>0.28000699999999767</v>
      </c>
      <c r="AI36" s="41">
        <f t="shared" si="33"/>
        <v>4468350.8961202456</v>
      </c>
      <c r="AJ36" s="41">
        <f t="shared" si="34"/>
        <v>1604049.1038797537</v>
      </c>
      <c r="AK36" s="43">
        <f>VLOOKUP($A36,Gold_Vix!$A:$G,AK$1,0)</f>
        <v>11.73</v>
      </c>
      <c r="AL36" s="43">
        <f>VLOOKUP($A36,Gold_Vix!$A:$G,AL$1,0)</f>
        <v>12.03</v>
      </c>
      <c r="AM36" s="43">
        <f>VLOOKUP($A36,Gold_Vix!$A:$G,AM$1,0)</f>
        <v>11.36</v>
      </c>
      <c r="AN36" s="43" t="e">
        <f>VLOOKUP(A36,Goog_trend!$A:$B,2,0)</f>
        <v>#N/A</v>
      </c>
      <c r="AO36" s="43">
        <f>VLOOKUP($A36,'Updated CoinDesk'!$A:$E,AO$1,0)</f>
        <v>7146.78</v>
      </c>
      <c r="AP36" s="43">
        <f>VLOOKUP($A36,'Updated CoinDesk'!$A:$E,AP$1,0)</f>
        <v>7471.88</v>
      </c>
      <c r="AQ36" s="43">
        <f>VLOOKUP($A36,'Updated CoinDesk'!$A:$E,AQ$1,0)</f>
        <v>7058.35</v>
      </c>
      <c r="AR36" s="43" t="e">
        <f t="shared" si="35"/>
        <v>#N/A</v>
      </c>
      <c r="AS36" s="43">
        <f t="shared" si="36"/>
        <v>-312.01000000000022</v>
      </c>
      <c r="AT36" s="42">
        <f t="shared" si="37"/>
        <v>413.52999999999975</v>
      </c>
      <c r="AU36" s="42">
        <f t="shared" si="38"/>
        <v>725.54</v>
      </c>
      <c r="AV36" s="41" t="e">
        <f t="shared" si="39"/>
        <v>#N/A</v>
      </c>
      <c r="AW36" s="41" t="e">
        <f t="shared" si="40"/>
        <v>#N/A</v>
      </c>
    </row>
    <row r="37" spans="1:49" s="43" customFormat="1" x14ac:dyDescent="0.25">
      <c r="A37" s="38">
        <v>43049</v>
      </c>
      <c r="K37" s="43">
        <f>VLOOKUP($A37,VIX!$A:$G,K$1,0)</f>
        <v>11.29</v>
      </c>
      <c r="L37" s="43">
        <f>VLOOKUP($A37,VIX!$A:$G,L$1,0)</f>
        <v>11.58</v>
      </c>
      <c r="M37" s="43">
        <f>VLOOKUP($A37,VIX!$A:$G,M$1,0)</f>
        <v>10.5</v>
      </c>
      <c r="N37" s="46"/>
      <c r="O37" s="46"/>
      <c r="P37" s="46"/>
      <c r="Q37" s="46"/>
      <c r="R37" s="46"/>
      <c r="S37" s="43">
        <f>VLOOKUP(A37,'S&amp;P_500'!$A:$F,6,0)</f>
        <v>2582.3000489999999</v>
      </c>
      <c r="T37" s="43">
        <f>VLOOKUP($A37,'S&amp;P_500'!$A:$G,T$1,0)</f>
        <v>2583.8100589999999</v>
      </c>
      <c r="U37" s="43">
        <f>VLOOKUP($A37,'S&amp;P_500'!$A:$G,U$1,0)</f>
        <v>2575.570068</v>
      </c>
      <c r="V37" s="43">
        <f>VLOOKUP($A37,'S&amp;P_500'!$A:$G,V$1,0)</f>
        <v>3486910000</v>
      </c>
      <c r="W37" s="2">
        <f t="shared" si="25"/>
        <v>-2.320067999999992</v>
      </c>
      <c r="X37" s="41">
        <f t="shared" si="26"/>
        <v>8.2399909999999181</v>
      </c>
      <c r="Y37" s="41">
        <f t="shared" si="27"/>
        <v>10.56005899999991</v>
      </c>
      <c r="Z37" s="41">
        <f t="shared" si="28"/>
        <v>1528299500.1507962</v>
      </c>
      <c r="AA37" s="41">
        <f t="shared" si="29"/>
        <v>1958610499.8492038</v>
      </c>
      <c r="AB37" s="43">
        <f>VLOOKUP($A37,Gold_SPDR!$A:$G,AB$1,0)</f>
        <v>121.129997</v>
      </c>
      <c r="AC37" s="43">
        <f>VLOOKUP($A37,Gold_SPDR!$A:$G,AC$1,0)</f>
        <v>122.110001</v>
      </c>
      <c r="AD37" s="43">
        <f>VLOOKUP($A37,Gold_SPDR!$A:$G,AD$1,0)</f>
        <v>120.94000200000001</v>
      </c>
      <c r="AE37" s="43">
        <f>VLOOKUP($A37,Gold_SPDR!$A:$G,AE$1,0)</f>
        <v>7116200</v>
      </c>
      <c r="AF37" s="2">
        <f t="shared" si="30"/>
        <v>-1</v>
      </c>
      <c r="AG37" s="42">
        <f t="shared" si="31"/>
        <v>1.16999899999999</v>
      </c>
      <c r="AH37" s="42">
        <f t="shared" si="32"/>
        <v>2.16999899999999</v>
      </c>
      <c r="AI37" s="41">
        <f t="shared" si="33"/>
        <v>2492799.960898174</v>
      </c>
      <c r="AJ37" s="41">
        <f t="shared" si="34"/>
        <v>4623400.039101826</v>
      </c>
      <c r="AK37" s="43">
        <f>VLOOKUP($A37,Gold_Vix!$A:$G,AK$1,0)</f>
        <v>11.68</v>
      </c>
      <c r="AL37" s="43">
        <f>VLOOKUP($A37,Gold_Vix!$A:$G,AL$1,0)</f>
        <v>12.06</v>
      </c>
      <c r="AM37" s="43">
        <f>VLOOKUP($A37,Gold_Vix!$A:$G,AM$1,0)</f>
        <v>11.6</v>
      </c>
      <c r="AN37" s="43" t="e">
        <f>VLOOKUP(A37,Goog_trend!$A:$B,2,0)</f>
        <v>#N/A</v>
      </c>
      <c r="AO37" s="43">
        <f>VLOOKUP($A37,'Updated CoinDesk'!$A:$E,AO$1,0)</f>
        <v>6570.31</v>
      </c>
      <c r="AP37" s="43">
        <f>VLOOKUP($A37,'Updated CoinDesk'!$A:$E,AP$1,0)</f>
        <v>7330.06</v>
      </c>
      <c r="AQ37" s="43">
        <f>VLOOKUP($A37,'Updated CoinDesk'!$A:$E,AQ$1,0)</f>
        <v>6422.97</v>
      </c>
      <c r="AR37" s="43" t="e">
        <f t="shared" si="35"/>
        <v>#N/A</v>
      </c>
      <c r="AS37" s="43">
        <f t="shared" si="36"/>
        <v>-576.46999999999935</v>
      </c>
      <c r="AT37" s="42">
        <f t="shared" si="37"/>
        <v>907.09000000000015</v>
      </c>
      <c r="AU37" s="42">
        <f t="shared" si="38"/>
        <v>1483.5599999999995</v>
      </c>
      <c r="AV37" s="41" t="e">
        <f t="shared" si="39"/>
        <v>#N/A</v>
      </c>
      <c r="AW37" s="41" t="e">
        <f t="shared" si="40"/>
        <v>#N/A</v>
      </c>
    </row>
    <row r="38" spans="1:49" s="43" customFormat="1" x14ac:dyDescent="0.25">
      <c r="A38" s="38">
        <v>43052</v>
      </c>
      <c r="K38" s="43">
        <f>VLOOKUP($A38,VIX!$A:$G,K$1,0)</f>
        <v>11.5</v>
      </c>
      <c r="L38" s="43">
        <f>VLOOKUP($A38,VIX!$A:$G,L$1,0)</f>
        <v>12.18</v>
      </c>
      <c r="M38" s="43">
        <f>VLOOKUP($A38,VIX!$A:$G,M$1,0)</f>
        <v>11</v>
      </c>
      <c r="N38" s="46"/>
      <c r="O38" s="46"/>
      <c r="P38" s="46"/>
      <c r="Q38" s="46"/>
      <c r="R38" s="46"/>
      <c r="S38" s="43">
        <f>VLOOKUP(A38,'S&amp;P_500'!$A:$F,6,0)</f>
        <v>2584.8400879999999</v>
      </c>
      <c r="T38" s="43">
        <f>VLOOKUP($A38,'S&amp;P_500'!$A:$G,T$1,0)</f>
        <v>2587.6599120000001</v>
      </c>
      <c r="U38" s="43">
        <f>VLOOKUP($A38,'S&amp;P_500'!$A:$G,U$1,0)</f>
        <v>2574.4799800000001</v>
      </c>
      <c r="V38" s="43">
        <f>VLOOKUP($A38,'S&amp;P_500'!$A:$G,V$1,0)</f>
        <v>3402930000</v>
      </c>
      <c r="W38" s="2">
        <f t="shared" si="25"/>
        <v>2.5400389999999788</v>
      </c>
      <c r="X38" s="41">
        <f t="shared" si="26"/>
        <v>13.179932000000008</v>
      </c>
      <c r="Y38" s="41">
        <f t="shared" si="27"/>
        <v>10.639893000000029</v>
      </c>
      <c r="Z38" s="41">
        <f t="shared" si="28"/>
        <v>1882901574.6656389</v>
      </c>
      <c r="AA38" s="41">
        <f t="shared" si="29"/>
        <v>1520028425.3343608</v>
      </c>
      <c r="AB38" s="43">
        <f>VLOOKUP($A38,Gold_SPDR!$A:$G,AB$1,0)</f>
        <v>121.30999799999999</v>
      </c>
      <c r="AC38" s="43">
        <f>VLOOKUP($A38,Gold_SPDR!$A:$G,AC$1,0)</f>
        <v>121.550003</v>
      </c>
      <c r="AD38" s="43">
        <f>VLOOKUP($A38,Gold_SPDR!$A:$G,AD$1,0)</f>
        <v>121.269997</v>
      </c>
      <c r="AE38" s="43">
        <f>VLOOKUP($A38,Gold_SPDR!$A:$G,AE$1,0)</f>
        <v>6249300</v>
      </c>
      <c r="AF38" s="2">
        <f t="shared" si="30"/>
        <v>0.18000099999999009</v>
      </c>
      <c r="AG38" s="42">
        <f t="shared" si="31"/>
        <v>0.42000600000000077</v>
      </c>
      <c r="AH38" s="42">
        <f t="shared" si="32"/>
        <v>0.24000500000001068</v>
      </c>
      <c r="AI38" s="41">
        <f t="shared" si="33"/>
        <v>3976817.8042486552</v>
      </c>
      <c r="AJ38" s="41">
        <f t="shared" si="34"/>
        <v>2272482.1957513448</v>
      </c>
      <c r="AK38" s="43">
        <f>VLOOKUP($A38,Gold_Vix!$A:$G,AK$1,0)</f>
        <v>11.53</v>
      </c>
      <c r="AL38" s="43">
        <f>VLOOKUP($A38,Gold_Vix!$A:$G,AL$1,0)</f>
        <v>11.67</v>
      </c>
      <c r="AM38" s="43">
        <f>VLOOKUP($A38,Gold_Vix!$A:$G,AM$1,0)</f>
        <v>11.33</v>
      </c>
      <c r="AN38" s="43" t="e">
        <f>VLOOKUP(A38,Goog_trend!$A:$B,2,0)</f>
        <v>#N/A</v>
      </c>
      <c r="AO38" s="43">
        <f>VLOOKUP($A38,'Updated CoinDesk'!$A:$E,AO$1,0)</f>
        <v>6517.68</v>
      </c>
      <c r="AP38" s="43">
        <f>VLOOKUP($A38,'Updated CoinDesk'!$A:$E,AP$1,0)</f>
        <v>6766.81</v>
      </c>
      <c r="AQ38" s="43">
        <f>VLOOKUP($A38,'Updated CoinDesk'!$A:$E,AQ$1,0)</f>
        <v>5823.86</v>
      </c>
      <c r="AR38" s="43" t="e">
        <f t="shared" si="35"/>
        <v>#N/A</v>
      </c>
      <c r="AS38" s="43">
        <f t="shared" si="36"/>
        <v>-52.630000000000109</v>
      </c>
      <c r="AT38" s="42">
        <f t="shared" si="37"/>
        <v>942.95000000000073</v>
      </c>
      <c r="AU38" s="42">
        <f t="shared" si="38"/>
        <v>995.58000000000084</v>
      </c>
      <c r="AV38" s="41" t="e">
        <f t="shared" si="39"/>
        <v>#N/A</v>
      </c>
      <c r="AW38" s="41" t="e">
        <f t="shared" si="40"/>
        <v>#N/A</v>
      </c>
    </row>
    <row r="39" spans="1:49" s="43" customFormat="1" x14ac:dyDescent="0.25">
      <c r="A39" s="38">
        <v>43053</v>
      </c>
      <c r="K39" s="43">
        <f>VLOOKUP($A39,VIX!$A:$G,K$1,0)</f>
        <v>11.59</v>
      </c>
      <c r="L39" s="43">
        <f>VLOOKUP($A39,VIX!$A:$G,L$1,0)</f>
        <v>12.61</v>
      </c>
      <c r="M39" s="43">
        <f>VLOOKUP($A39,VIX!$A:$G,M$1,0)</f>
        <v>11.45</v>
      </c>
      <c r="N39" s="46"/>
      <c r="O39" s="46"/>
      <c r="P39" s="46"/>
      <c r="Q39" s="46"/>
      <c r="R39" s="46"/>
      <c r="S39" s="43">
        <f>VLOOKUP(A39,'S&amp;P_500'!$A:$F,6,0)</f>
        <v>2578.8701169999999</v>
      </c>
      <c r="T39" s="43">
        <f>VLOOKUP($A39,'S&amp;P_500'!$A:$G,T$1,0)</f>
        <v>2579.6599120000001</v>
      </c>
      <c r="U39" s="43">
        <f>VLOOKUP($A39,'S&amp;P_500'!$A:$G,U$1,0)</f>
        <v>2566.5600589999999</v>
      </c>
      <c r="V39" s="43">
        <f>VLOOKUP($A39,'S&amp;P_500'!$A:$G,V$1,0)</f>
        <v>3641760000</v>
      </c>
      <c r="W39" s="2">
        <f t="shared" si="25"/>
        <v>-5.9699709999999868</v>
      </c>
      <c r="X39" s="41">
        <f t="shared" si="26"/>
        <v>13.099853000000167</v>
      </c>
      <c r="Y39" s="41">
        <f t="shared" si="27"/>
        <v>19.069824000000153</v>
      </c>
      <c r="Z39" s="41">
        <f t="shared" si="28"/>
        <v>1482965485.2077045</v>
      </c>
      <c r="AA39" s="41">
        <f t="shared" si="29"/>
        <v>2158794514.7922955</v>
      </c>
      <c r="AB39" s="43">
        <f>VLOOKUP($A39,Gold_SPDR!$A:$G,AB$1,0)</f>
        <v>121.55999799999999</v>
      </c>
      <c r="AC39" s="43">
        <f>VLOOKUP($A39,Gold_SPDR!$A:$G,AC$1,0)</f>
        <v>121.910004</v>
      </c>
      <c r="AD39" s="43">
        <f>VLOOKUP($A39,Gold_SPDR!$A:$G,AD$1,0)</f>
        <v>120.769997</v>
      </c>
      <c r="AE39" s="43">
        <f>VLOOKUP($A39,Gold_SPDR!$A:$G,AE$1,0)</f>
        <v>6189000</v>
      </c>
      <c r="AF39" s="2">
        <f t="shared" si="30"/>
        <v>0.25</v>
      </c>
      <c r="AG39" s="42">
        <f t="shared" si="31"/>
        <v>1.1400069999999971</v>
      </c>
      <c r="AH39" s="42">
        <f t="shared" si="32"/>
        <v>0.89000699999999711</v>
      </c>
      <c r="AI39" s="41">
        <f t="shared" si="33"/>
        <v>3475593.430882744</v>
      </c>
      <c r="AJ39" s="41">
        <f t="shared" si="34"/>
        <v>2713406.5691172564</v>
      </c>
      <c r="AK39" s="43">
        <f>VLOOKUP($A39,Gold_Vix!$A:$G,AK$1,0)</f>
        <v>11.61</v>
      </c>
      <c r="AL39" s="43">
        <f>VLOOKUP($A39,Gold_Vix!$A:$G,AL$1,0)</f>
        <v>11.88</v>
      </c>
      <c r="AM39" s="43">
        <f>VLOOKUP($A39,Gold_Vix!$A:$G,AM$1,0)</f>
        <v>11.31</v>
      </c>
      <c r="AN39" s="43" t="e">
        <f>VLOOKUP(A39,Goog_trend!$A:$B,2,0)</f>
        <v>#N/A</v>
      </c>
      <c r="AO39" s="43">
        <f>VLOOKUP($A39,'Updated CoinDesk'!$A:$E,AO$1,0)</f>
        <v>6598.77</v>
      </c>
      <c r="AP39" s="43">
        <f>VLOOKUP($A39,'Updated CoinDesk'!$A:$E,AP$1,0)</f>
        <v>6727.76</v>
      </c>
      <c r="AQ39" s="43">
        <f>VLOOKUP($A39,'Updated CoinDesk'!$A:$E,AQ$1,0)</f>
        <v>6442.4</v>
      </c>
      <c r="AR39" s="43" t="e">
        <f t="shared" si="35"/>
        <v>#N/A</v>
      </c>
      <c r="AS39" s="43">
        <f t="shared" si="36"/>
        <v>81.090000000000146</v>
      </c>
      <c r="AT39" s="42">
        <f t="shared" si="37"/>
        <v>285.36000000000058</v>
      </c>
      <c r="AU39" s="42">
        <f t="shared" si="38"/>
        <v>204.27000000000044</v>
      </c>
      <c r="AV39" s="41" t="e">
        <f t="shared" si="39"/>
        <v>#N/A</v>
      </c>
      <c r="AW39" s="41" t="e">
        <f t="shared" si="40"/>
        <v>#N/A</v>
      </c>
    </row>
    <row r="40" spans="1:49" s="43" customFormat="1" x14ac:dyDescent="0.25">
      <c r="A40" s="38">
        <v>43054</v>
      </c>
      <c r="K40" s="43">
        <f>VLOOKUP($A40,VIX!$A:$G,K$1,0)</f>
        <v>13.13</v>
      </c>
      <c r="L40" s="43">
        <f>VLOOKUP($A40,VIX!$A:$G,L$1,0)</f>
        <v>14.51</v>
      </c>
      <c r="M40" s="43">
        <f>VLOOKUP($A40,VIX!$A:$G,M$1,0)</f>
        <v>12.33</v>
      </c>
      <c r="N40" s="46"/>
      <c r="O40" s="46"/>
      <c r="P40" s="46"/>
      <c r="Q40" s="46"/>
      <c r="R40" s="46"/>
      <c r="S40" s="43">
        <f>VLOOKUP(A40,'S&amp;P_500'!$A:$F,6,0)</f>
        <v>2564.6201169999999</v>
      </c>
      <c r="T40" s="43">
        <f>VLOOKUP($A40,'S&amp;P_500'!$A:$G,T$1,0)</f>
        <v>2572.8400879999999</v>
      </c>
      <c r="U40" s="43">
        <f>VLOOKUP($A40,'S&amp;P_500'!$A:$G,U$1,0)</f>
        <v>2557.4499510000001</v>
      </c>
      <c r="V40" s="43">
        <f>VLOOKUP($A40,'S&amp;P_500'!$A:$G,V$1,0)</f>
        <v>3558890000</v>
      </c>
      <c r="W40" s="2">
        <f t="shared" si="25"/>
        <v>-14.25</v>
      </c>
      <c r="X40" s="41">
        <f t="shared" si="26"/>
        <v>15.390136999999868</v>
      </c>
      <c r="Y40" s="41">
        <f t="shared" si="27"/>
        <v>29.640136999999868</v>
      </c>
      <c r="Z40" s="41">
        <f t="shared" si="28"/>
        <v>1216332920.1134741</v>
      </c>
      <c r="AA40" s="41">
        <f t="shared" si="29"/>
        <v>2342557079.8865261</v>
      </c>
      <c r="AB40" s="43">
        <f>VLOOKUP($A40,Gold_SPDR!$A:$G,AB$1,0)</f>
        <v>121.410004</v>
      </c>
      <c r="AC40" s="43">
        <f>VLOOKUP($A40,Gold_SPDR!$A:$G,AC$1,0)</f>
        <v>122.360001</v>
      </c>
      <c r="AD40" s="43">
        <f>VLOOKUP($A40,Gold_SPDR!$A:$G,AD$1,0)</f>
        <v>121.25</v>
      </c>
      <c r="AE40" s="43">
        <f>VLOOKUP($A40,Gold_SPDR!$A:$G,AE$1,0)</f>
        <v>4984800</v>
      </c>
      <c r="AF40" s="2">
        <f t="shared" si="30"/>
        <v>-0.14999399999999241</v>
      </c>
      <c r="AG40" s="42">
        <f t="shared" si="31"/>
        <v>1.1100009999999969</v>
      </c>
      <c r="AH40" s="42">
        <f t="shared" si="32"/>
        <v>1.2599949999999893</v>
      </c>
      <c r="AI40" s="41">
        <f t="shared" si="33"/>
        <v>2334659.2082012026</v>
      </c>
      <c r="AJ40" s="41">
        <f t="shared" si="34"/>
        <v>2650140.7917987974</v>
      </c>
      <c r="AK40" s="43">
        <f>VLOOKUP($A40,Gold_Vix!$A:$G,AK$1,0)</f>
        <v>11.75</v>
      </c>
      <c r="AL40" s="43">
        <f>VLOOKUP($A40,Gold_Vix!$A:$G,AL$1,0)</f>
        <v>11.82</v>
      </c>
      <c r="AM40" s="43">
        <f>VLOOKUP($A40,Gold_Vix!$A:$G,AM$1,0)</f>
        <v>11.42</v>
      </c>
      <c r="AN40" s="43" t="e">
        <f>VLOOKUP(A40,Goog_trend!$A:$B,2,0)</f>
        <v>#N/A</v>
      </c>
      <c r="AO40" s="43">
        <f>VLOOKUP($A40,'Updated CoinDesk'!$A:$E,AO$1,0)</f>
        <v>7279</v>
      </c>
      <c r="AP40" s="43">
        <f>VLOOKUP($A40,'Updated CoinDesk'!$A:$E,AP$1,0)</f>
        <v>7336.8</v>
      </c>
      <c r="AQ40" s="43">
        <f>VLOOKUP($A40,'Updated CoinDesk'!$A:$E,AQ$1,0)</f>
        <v>6598.77</v>
      </c>
      <c r="AR40" s="43" t="e">
        <f t="shared" si="35"/>
        <v>#N/A</v>
      </c>
      <c r="AS40" s="43">
        <f t="shared" si="36"/>
        <v>680.22999999999956</v>
      </c>
      <c r="AT40" s="42">
        <f t="shared" si="37"/>
        <v>738.02999999999975</v>
      </c>
      <c r="AU40" s="42">
        <f t="shared" si="38"/>
        <v>57.800000000000182</v>
      </c>
      <c r="AV40" s="41" t="e">
        <f t="shared" si="39"/>
        <v>#N/A</v>
      </c>
      <c r="AW40" s="41" t="e">
        <f t="shared" si="40"/>
        <v>#N/A</v>
      </c>
    </row>
    <row r="41" spans="1:49" s="43" customFormat="1" x14ac:dyDescent="0.25">
      <c r="A41" s="38">
        <v>43055</v>
      </c>
      <c r="K41" s="43">
        <f>VLOOKUP($A41,VIX!$A:$G,K$1,0)</f>
        <v>11.76</v>
      </c>
      <c r="L41" s="43">
        <f>VLOOKUP($A41,VIX!$A:$G,L$1,0)</f>
        <v>12.52</v>
      </c>
      <c r="M41" s="43">
        <f>VLOOKUP($A41,VIX!$A:$G,M$1,0)</f>
        <v>11.38</v>
      </c>
      <c r="N41" s="46"/>
      <c r="O41" s="46"/>
      <c r="P41" s="46"/>
      <c r="Q41" s="46"/>
      <c r="R41" s="46"/>
      <c r="S41" s="43">
        <f>VLOOKUP(A41,'S&amp;P_500'!$A:$F,6,0)</f>
        <v>2585.639893</v>
      </c>
      <c r="T41" s="43">
        <f>VLOOKUP($A41,'S&amp;P_500'!$A:$G,T$1,0)</f>
        <v>2590.0900879999999</v>
      </c>
      <c r="U41" s="43">
        <f>VLOOKUP($A41,'S&amp;P_500'!$A:$G,U$1,0)</f>
        <v>2572.9499510000001</v>
      </c>
      <c r="V41" s="43">
        <f>VLOOKUP($A41,'S&amp;P_500'!$A:$G,V$1,0)</f>
        <v>3312710000</v>
      </c>
      <c r="W41" s="2">
        <f t="shared" si="25"/>
        <v>21.019776000000093</v>
      </c>
      <c r="X41" s="41">
        <f t="shared" si="26"/>
        <v>25.469970999999987</v>
      </c>
      <c r="Y41" s="41">
        <f t="shared" si="27"/>
        <v>4.4501949999998942</v>
      </c>
      <c r="Z41" s="41">
        <f t="shared" si="28"/>
        <v>2819991962.3243499</v>
      </c>
      <c r="AA41" s="41">
        <f t="shared" si="29"/>
        <v>492718037.67565024</v>
      </c>
      <c r="AB41" s="43">
        <f>VLOOKUP($A41,Gold_SPDR!$A:$G,AB$1,0)</f>
        <v>121.400002</v>
      </c>
      <c r="AC41" s="43">
        <f>VLOOKUP($A41,Gold_SPDR!$A:$G,AC$1,0)</f>
        <v>121.709999</v>
      </c>
      <c r="AD41" s="43">
        <f>VLOOKUP($A41,Gold_SPDR!$A:$G,AD$1,0)</f>
        <v>121.290001</v>
      </c>
      <c r="AE41" s="43">
        <f>VLOOKUP($A41,Gold_SPDR!$A:$G,AE$1,0)</f>
        <v>2796500</v>
      </c>
      <c r="AF41" s="2">
        <f t="shared" si="30"/>
        <v>-1.0002000000000066E-2</v>
      </c>
      <c r="AG41" s="42">
        <f t="shared" si="31"/>
        <v>0.41999799999999254</v>
      </c>
      <c r="AH41" s="42">
        <f t="shared" si="32"/>
        <v>0.42999999999999261</v>
      </c>
      <c r="AI41" s="41">
        <f t="shared" si="33"/>
        <v>1381796.6712862849</v>
      </c>
      <c r="AJ41" s="41">
        <f t="shared" si="34"/>
        <v>1414703.3287137148</v>
      </c>
      <c r="AK41" s="43">
        <f>VLOOKUP($A41,Gold_Vix!$A:$G,AK$1,0)</f>
        <v>11.02</v>
      </c>
      <c r="AL41" s="43">
        <f>VLOOKUP($A41,Gold_Vix!$A:$G,AL$1,0)</f>
        <v>11.75</v>
      </c>
      <c r="AM41" s="43">
        <f>VLOOKUP($A41,Gold_Vix!$A:$G,AM$1,0)</f>
        <v>10.95</v>
      </c>
      <c r="AN41" s="43" t="e">
        <f>VLOOKUP(A41,Goog_trend!$A:$B,2,0)</f>
        <v>#N/A</v>
      </c>
      <c r="AO41" s="43">
        <f>VLOOKUP($A41,'Updated CoinDesk'!$A:$E,AO$1,0)</f>
        <v>7843.94</v>
      </c>
      <c r="AP41" s="43">
        <f>VLOOKUP($A41,'Updated CoinDesk'!$A:$E,AP$1,0)</f>
        <v>7983.72</v>
      </c>
      <c r="AQ41" s="43">
        <f>VLOOKUP($A41,'Updated CoinDesk'!$A:$E,AQ$1,0)</f>
        <v>7122.46</v>
      </c>
      <c r="AR41" s="43" t="e">
        <f t="shared" si="35"/>
        <v>#N/A</v>
      </c>
      <c r="AS41" s="43">
        <f t="shared" si="36"/>
        <v>564.9399999999996</v>
      </c>
      <c r="AT41" s="42">
        <f t="shared" si="37"/>
        <v>861.26000000000022</v>
      </c>
      <c r="AU41" s="42">
        <f t="shared" si="38"/>
        <v>296.32000000000062</v>
      </c>
      <c r="AV41" s="41" t="e">
        <f t="shared" si="39"/>
        <v>#N/A</v>
      </c>
      <c r="AW41" s="41" t="e">
        <f t="shared" si="40"/>
        <v>#N/A</v>
      </c>
    </row>
    <row r="42" spans="1:49" s="43" customFormat="1" x14ac:dyDescent="0.25">
      <c r="A42" s="38">
        <v>43056</v>
      </c>
      <c r="K42" s="43">
        <f>VLOOKUP($A42,VIX!$A:$G,K$1,0)</f>
        <v>11.43</v>
      </c>
      <c r="L42" s="43">
        <f>VLOOKUP($A42,VIX!$A:$G,L$1,0)</f>
        <v>12.01</v>
      </c>
      <c r="M42" s="43">
        <f>VLOOKUP($A42,VIX!$A:$G,M$1,0)</f>
        <v>11.16</v>
      </c>
      <c r="N42" s="46"/>
      <c r="O42" s="46"/>
      <c r="P42" s="46"/>
      <c r="Q42" s="46"/>
      <c r="R42" s="46"/>
      <c r="S42" s="43">
        <f>VLOOKUP(A42,'S&amp;P_500'!$A:$F,6,0)</f>
        <v>2578.8500979999999</v>
      </c>
      <c r="T42" s="43">
        <f>VLOOKUP($A42,'S&amp;P_500'!$A:$G,T$1,0)</f>
        <v>2583.959961</v>
      </c>
      <c r="U42" s="43">
        <f>VLOOKUP($A42,'S&amp;P_500'!$A:$G,U$1,0)</f>
        <v>2577.6201169999999</v>
      </c>
      <c r="V42" s="43">
        <f>VLOOKUP($A42,'S&amp;P_500'!$A:$G,V$1,0)</f>
        <v>3300160000</v>
      </c>
      <c r="W42" s="2">
        <f t="shared" si="25"/>
        <v>-6.7897950000001401</v>
      </c>
      <c r="X42" s="41">
        <f t="shared" si="26"/>
        <v>6.3398440000000846</v>
      </c>
      <c r="Y42" s="41">
        <f t="shared" si="27"/>
        <v>13.129639000000225</v>
      </c>
      <c r="Z42" s="41">
        <f t="shared" si="28"/>
        <v>1074630465.2794297</v>
      </c>
      <c r="AA42" s="41">
        <f t="shared" si="29"/>
        <v>2225529534.7205706</v>
      </c>
      <c r="AB42" s="43">
        <f>VLOOKUP($A42,Gold_SPDR!$A:$G,AB$1,0)</f>
        <v>122.860001</v>
      </c>
      <c r="AC42" s="43">
        <f>VLOOKUP($A42,Gold_SPDR!$A:$G,AC$1,0)</f>
        <v>123.16999800000001</v>
      </c>
      <c r="AD42" s="43">
        <f>VLOOKUP($A42,Gold_SPDR!$A:$G,AD$1,0)</f>
        <v>121.949997</v>
      </c>
      <c r="AE42" s="43">
        <f>VLOOKUP($A42,Gold_SPDR!$A:$G,AE$1,0)</f>
        <v>10614000</v>
      </c>
      <c r="AF42" s="2">
        <f t="shared" si="30"/>
        <v>1.4599989999999963</v>
      </c>
      <c r="AG42" s="42">
        <f t="shared" si="31"/>
        <v>1.7699960000000061</v>
      </c>
      <c r="AH42" s="42">
        <f t="shared" si="32"/>
        <v>0.30999700000000985</v>
      </c>
      <c r="AI42" s="41">
        <f t="shared" si="33"/>
        <v>9032115.7542356737</v>
      </c>
      <c r="AJ42" s="41">
        <f t="shared" si="34"/>
        <v>1581884.2457643268</v>
      </c>
      <c r="AK42" s="43">
        <f>VLOOKUP($A42,Gold_Vix!$A:$G,AK$1,0)</f>
        <v>10.62</v>
      </c>
      <c r="AL42" s="43">
        <f>VLOOKUP($A42,Gold_Vix!$A:$G,AL$1,0)</f>
        <v>15.81</v>
      </c>
      <c r="AM42" s="43">
        <f>VLOOKUP($A42,Gold_Vix!$A:$G,AM$1,0)</f>
        <v>10.6</v>
      </c>
      <c r="AN42" s="43" t="e">
        <f>VLOOKUP(A42,Goog_trend!$A:$B,2,0)</f>
        <v>#N/A</v>
      </c>
      <c r="AO42" s="43">
        <f>VLOOKUP($A42,'Updated CoinDesk'!$A:$E,AO$1,0)</f>
        <v>7689.91</v>
      </c>
      <c r="AP42" s="43">
        <f>VLOOKUP($A42,'Updated CoinDesk'!$A:$E,AP$1,0)</f>
        <v>7998.4</v>
      </c>
      <c r="AQ42" s="43">
        <f>VLOOKUP($A42,'Updated CoinDesk'!$A:$E,AQ$1,0)</f>
        <v>7541.04</v>
      </c>
      <c r="AR42" s="43" t="e">
        <f t="shared" si="35"/>
        <v>#N/A</v>
      </c>
      <c r="AS42" s="43">
        <f t="shared" si="36"/>
        <v>-154.02999999999975</v>
      </c>
      <c r="AT42" s="42">
        <f t="shared" si="37"/>
        <v>457.35999999999967</v>
      </c>
      <c r="AU42" s="42">
        <f t="shared" si="38"/>
        <v>611.38999999999942</v>
      </c>
      <c r="AV42" s="41" t="e">
        <f t="shared" si="39"/>
        <v>#N/A</v>
      </c>
      <c r="AW42" s="41" t="e">
        <f t="shared" si="40"/>
        <v>#N/A</v>
      </c>
    </row>
    <row r="43" spans="1:49" s="43" customFormat="1" x14ac:dyDescent="0.25">
      <c r="A43" s="38">
        <v>43059</v>
      </c>
      <c r="K43" s="43">
        <f>VLOOKUP($A43,VIX!$A:$G,K$1,0)</f>
        <v>10.65</v>
      </c>
      <c r="L43" s="43">
        <f>VLOOKUP($A43,VIX!$A:$G,L$1,0)</f>
        <v>12.08</v>
      </c>
      <c r="M43" s="43">
        <f>VLOOKUP($A43,VIX!$A:$G,M$1,0)</f>
        <v>10.44</v>
      </c>
      <c r="N43" s="46"/>
      <c r="O43" s="46"/>
      <c r="P43" s="46"/>
      <c r="Q43" s="46"/>
      <c r="R43" s="46"/>
      <c r="S43" s="43">
        <f>VLOOKUP(A43,'S&amp;P_500'!$A:$F,6,0)</f>
        <v>2582.139893</v>
      </c>
      <c r="T43" s="43">
        <f>VLOOKUP($A43,'S&amp;P_500'!$A:$G,T$1,0)</f>
        <v>2584.639893</v>
      </c>
      <c r="U43" s="43">
        <f>VLOOKUP($A43,'S&amp;P_500'!$A:$G,U$1,0)</f>
        <v>2578.23999</v>
      </c>
      <c r="V43" s="43">
        <f>VLOOKUP($A43,'S&amp;P_500'!$A:$G,V$1,0)</f>
        <v>3003540000</v>
      </c>
      <c r="W43" s="2">
        <f t="shared" si="25"/>
        <v>3.2897950000001401</v>
      </c>
      <c r="X43" s="41">
        <f t="shared" si="26"/>
        <v>6.3999029999999948</v>
      </c>
      <c r="Y43" s="41">
        <f t="shared" si="27"/>
        <v>3.1101079999998547</v>
      </c>
      <c r="Z43" s="41">
        <f t="shared" si="28"/>
        <v>2021276805.7387407</v>
      </c>
      <c r="AA43" s="41">
        <f t="shared" si="29"/>
        <v>982263194.26125908</v>
      </c>
      <c r="AB43" s="43">
        <f>VLOOKUP($A43,Gold_SPDR!$A:$G,AB$1,0)</f>
        <v>121.30999799999999</v>
      </c>
      <c r="AC43" s="43">
        <f>VLOOKUP($A43,Gold_SPDR!$A:$G,AC$1,0)</f>
        <v>122.410004</v>
      </c>
      <c r="AD43" s="43">
        <f>VLOOKUP($A43,Gold_SPDR!$A:$G,AD$1,0)</f>
        <v>121.040001</v>
      </c>
      <c r="AE43" s="43">
        <f>VLOOKUP($A43,Gold_SPDR!$A:$G,AE$1,0)</f>
        <v>8356700</v>
      </c>
      <c r="AF43" s="2">
        <f t="shared" si="30"/>
        <v>-1.5500030000000038</v>
      </c>
      <c r="AG43" s="42">
        <f t="shared" si="31"/>
        <v>1.370002999999997</v>
      </c>
      <c r="AH43" s="42">
        <f t="shared" si="32"/>
        <v>2.9200060000000008</v>
      </c>
      <c r="AI43" s="41">
        <f t="shared" si="33"/>
        <v>2668689.9887855668</v>
      </c>
      <c r="AJ43" s="41">
        <f t="shared" si="34"/>
        <v>5688010.0112144332</v>
      </c>
      <c r="AK43" s="43">
        <f>VLOOKUP($A43,Gold_Vix!$A:$G,AK$1,0)</f>
        <v>11.18</v>
      </c>
      <c r="AL43" s="43">
        <f>VLOOKUP($A43,Gold_Vix!$A:$G,AL$1,0)</f>
        <v>11.3</v>
      </c>
      <c r="AM43" s="43">
        <f>VLOOKUP($A43,Gold_Vix!$A:$G,AM$1,0)</f>
        <v>10.62</v>
      </c>
      <c r="AN43" s="43" t="e">
        <f>VLOOKUP(A43,Goog_trend!$A:$B,2,0)</f>
        <v>#N/A</v>
      </c>
      <c r="AO43" s="43">
        <f>VLOOKUP($A43,'Updated CoinDesk'!$A:$E,AO$1,0)</f>
        <v>8238.2000000000007</v>
      </c>
      <c r="AP43" s="43">
        <f>VLOOKUP($A43,'Updated CoinDesk'!$A:$E,AP$1,0)</f>
        <v>8286.17</v>
      </c>
      <c r="AQ43" s="43">
        <f>VLOOKUP($A43,'Updated CoinDesk'!$A:$E,AQ$1,0)</f>
        <v>7940.87</v>
      </c>
      <c r="AR43" s="43" t="e">
        <f t="shared" si="35"/>
        <v>#N/A</v>
      </c>
      <c r="AS43" s="43">
        <f t="shared" si="36"/>
        <v>548.29000000000087</v>
      </c>
      <c r="AT43" s="42">
        <f t="shared" si="37"/>
        <v>596.26000000000022</v>
      </c>
      <c r="AU43" s="42">
        <f t="shared" si="38"/>
        <v>47.969999999999345</v>
      </c>
      <c r="AV43" s="41" t="e">
        <f t="shared" si="39"/>
        <v>#N/A</v>
      </c>
      <c r="AW43" s="41" t="e">
        <f t="shared" si="40"/>
        <v>#N/A</v>
      </c>
    </row>
    <row r="44" spans="1:49" s="43" customFormat="1" x14ac:dyDescent="0.25">
      <c r="A44" s="38">
        <v>43060</v>
      </c>
      <c r="K44" s="43">
        <f>VLOOKUP($A44,VIX!$A:$G,K$1,0)</f>
        <v>9.73</v>
      </c>
      <c r="L44" s="43">
        <f>VLOOKUP($A44,VIX!$A:$G,L$1,0)</f>
        <v>10.78</v>
      </c>
      <c r="M44" s="43">
        <f>VLOOKUP($A44,VIX!$A:$G,M$1,0)</f>
        <v>9.67</v>
      </c>
      <c r="N44" s="46"/>
      <c r="O44" s="46"/>
      <c r="P44" s="46"/>
      <c r="Q44" s="46"/>
      <c r="R44" s="46"/>
      <c r="S44" s="43">
        <f>VLOOKUP(A44,'S&amp;P_500'!$A:$F,6,0)</f>
        <v>2599.030029</v>
      </c>
      <c r="T44" s="43">
        <f>VLOOKUP($A44,'S&amp;P_500'!$A:$G,T$1,0)</f>
        <v>2601.1899410000001</v>
      </c>
      <c r="U44" s="43">
        <f>VLOOKUP($A44,'S&amp;P_500'!$A:$G,U$1,0)</f>
        <v>2589.169922</v>
      </c>
      <c r="V44" s="43">
        <f>VLOOKUP($A44,'S&amp;P_500'!$A:$G,V$1,0)</f>
        <v>3332720000</v>
      </c>
      <c r="W44" s="2">
        <f t="shared" si="25"/>
        <v>16.890135999999984</v>
      </c>
      <c r="X44" s="41">
        <f t="shared" si="26"/>
        <v>19.050048000000061</v>
      </c>
      <c r="Y44" s="41">
        <f t="shared" si="27"/>
        <v>2.1599120000000767</v>
      </c>
      <c r="Z44" s="41">
        <f t="shared" si="28"/>
        <v>2993333130.7819438</v>
      </c>
      <c r="AA44" s="41">
        <f t="shared" si="29"/>
        <v>339386869.2180565</v>
      </c>
      <c r="AB44" s="43">
        <f>VLOOKUP($A44,Gold_SPDR!$A:$G,AB$1,0)</f>
        <v>121.510002</v>
      </c>
      <c r="AC44" s="43">
        <f>VLOOKUP($A44,Gold_SPDR!$A:$G,AC$1,0)</f>
        <v>122</v>
      </c>
      <c r="AD44" s="43">
        <f>VLOOKUP($A44,Gold_SPDR!$A:$G,AD$1,0)</f>
        <v>121.5</v>
      </c>
      <c r="AE44" s="43">
        <f>VLOOKUP($A44,Gold_SPDR!$A:$G,AE$1,0)</f>
        <v>4956500</v>
      </c>
      <c r="AF44" s="2">
        <f t="shared" si="30"/>
        <v>0.20000400000000695</v>
      </c>
      <c r="AG44" s="42">
        <f t="shared" si="31"/>
        <v>0.69000200000000689</v>
      </c>
      <c r="AH44" s="42">
        <f t="shared" si="32"/>
        <v>0.48999799999999993</v>
      </c>
      <c r="AI44" s="41">
        <f t="shared" si="33"/>
        <v>2898300.7737288256</v>
      </c>
      <c r="AJ44" s="41">
        <f t="shared" si="34"/>
        <v>2058199.2262711744</v>
      </c>
      <c r="AK44" s="43">
        <f>VLOOKUP($A44,Gold_Vix!$A:$G,AK$1,0)</f>
        <v>10.84</v>
      </c>
      <c r="AL44" s="43">
        <f>VLOOKUP($A44,Gold_Vix!$A:$G,AL$1,0)</f>
        <v>11.12</v>
      </c>
      <c r="AM44" s="43">
        <f>VLOOKUP($A44,Gold_Vix!$A:$G,AM$1,0)</f>
        <v>10.83</v>
      </c>
      <c r="AN44" s="43" t="e">
        <f>VLOOKUP(A44,Goog_trend!$A:$B,2,0)</f>
        <v>#N/A</v>
      </c>
      <c r="AO44" s="43">
        <f>VLOOKUP($A44,'Updated CoinDesk'!$A:$E,AO$1,0)</f>
        <v>8095.59</v>
      </c>
      <c r="AP44" s="43">
        <f>VLOOKUP($A44,'Updated CoinDesk'!$A:$E,AP$1,0)</f>
        <v>8362.2999999999993</v>
      </c>
      <c r="AQ44" s="43">
        <f>VLOOKUP($A44,'Updated CoinDesk'!$A:$E,AQ$1,0)</f>
        <v>7818.5</v>
      </c>
      <c r="AR44" s="43" t="e">
        <f t="shared" si="35"/>
        <v>#N/A</v>
      </c>
      <c r="AS44" s="43">
        <f t="shared" si="36"/>
        <v>-142.61000000000058</v>
      </c>
      <c r="AT44" s="42">
        <f t="shared" si="37"/>
        <v>543.79999999999927</v>
      </c>
      <c r="AU44" s="42">
        <f t="shared" si="38"/>
        <v>686.40999999999985</v>
      </c>
      <c r="AV44" s="41" t="e">
        <f t="shared" si="39"/>
        <v>#N/A</v>
      </c>
      <c r="AW44" s="41" t="e">
        <f t="shared" si="40"/>
        <v>#N/A</v>
      </c>
    </row>
    <row r="45" spans="1:49" s="43" customFormat="1" x14ac:dyDescent="0.25">
      <c r="A45" s="38">
        <v>43061</v>
      </c>
      <c r="K45" s="43">
        <f>VLOOKUP($A45,VIX!$A:$G,K$1,0)</f>
        <v>9.8800000000000008</v>
      </c>
      <c r="L45" s="43">
        <f>VLOOKUP($A45,VIX!$A:$G,L$1,0)</f>
        <v>9.8800000000000008</v>
      </c>
      <c r="M45" s="43">
        <f>VLOOKUP($A45,VIX!$A:$G,M$1,0)</f>
        <v>9.32</v>
      </c>
      <c r="N45" s="46"/>
      <c r="O45" s="46"/>
      <c r="P45" s="46"/>
      <c r="Q45" s="46"/>
      <c r="R45" s="46"/>
      <c r="S45" s="43">
        <f>VLOOKUP(A45,'S&amp;P_500'!$A:$F,6,0)</f>
        <v>2597.080078</v>
      </c>
      <c r="T45" s="43">
        <f>VLOOKUP($A45,'S&amp;P_500'!$A:$G,T$1,0)</f>
        <v>2600.9399410000001</v>
      </c>
      <c r="U45" s="43">
        <f>VLOOKUP($A45,'S&amp;P_500'!$A:$G,U$1,0)</f>
        <v>2595.2299800000001</v>
      </c>
      <c r="V45" s="43">
        <f>VLOOKUP($A45,'S&amp;P_500'!$A:$G,V$1,0)</f>
        <v>2762950000</v>
      </c>
      <c r="W45" s="2">
        <f t="shared" si="25"/>
        <v>-1.9499510000000555</v>
      </c>
      <c r="X45" s="41">
        <f t="shared" si="26"/>
        <v>5.7099610000000212</v>
      </c>
      <c r="Y45" s="41">
        <f t="shared" si="27"/>
        <v>7.6599120000000767</v>
      </c>
      <c r="Z45" s="41">
        <f t="shared" si="28"/>
        <v>1179991518.6142712</v>
      </c>
      <c r="AA45" s="41">
        <f t="shared" si="29"/>
        <v>1582958481.3857286</v>
      </c>
      <c r="AB45" s="43">
        <f>VLOOKUP($A45,Gold_SPDR!$A:$G,AB$1,0)</f>
        <v>122.629997</v>
      </c>
      <c r="AC45" s="43">
        <f>VLOOKUP($A45,Gold_SPDR!$A:$G,AC$1,0)</f>
        <v>122.949997</v>
      </c>
      <c r="AD45" s="43">
        <f>VLOOKUP($A45,Gold_SPDR!$A:$G,AD$1,0)</f>
        <v>122.16999800000001</v>
      </c>
      <c r="AE45" s="43">
        <f>VLOOKUP($A45,Gold_SPDR!$A:$G,AE$1,0)</f>
        <v>5211800</v>
      </c>
      <c r="AF45" s="2">
        <f t="shared" si="30"/>
        <v>1.119995000000003</v>
      </c>
      <c r="AG45" s="42">
        <f t="shared" si="31"/>
        <v>1.4399949999999961</v>
      </c>
      <c r="AH45" s="42">
        <f t="shared" si="32"/>
        <v>0.31999999999999318</v>
      </c>
      <c r="AI45" s="41">
        <f t="shared" si="33"/>
        <v>4264197.307946912</v>
      </c>
      <c r="AJ45" s="41">
        <f t="shared" si="34"/>
        <v>947602.69205308799</v>
      </c>
      <c r="AK45" s="43">
        <f>VLOOKUP($A45,Gold_Vix!$A:$G,AK$1,0)</f>
        <v>10.75</v>
      </c>
      <c r="AL45" s="43">
        <f>VLOOKUP($A45,Gold_Vix!$A:$G,AL$1,0)</f>
        <v>11.11</v>
      </c>
      <c r="AM45" s="43">
        <f>VLOOKUP($A45,Gold_Vix!$A:$G,AM$1,0)</f>
        <v>10.59</v>
      </c>
      <c r="AN45" s="43" t="e">
        <f>VLOOKUP(A45,Goog_trend!$A:$B,2,0)</f>
        <v>#N/A</v>
      </c>
      <c r="AO45" s="43">
        <f>VLOOKUP($A45,'Updated CoinDesk'!$A:$E,AO$1,0)</f>
        <v>8230.69</v>
      </c>
      <c r="AP45" s="43">
        <f>VLOOKUP($A45,'Updated CoinDesk'!$A:$E,AP$1,0)</f>
        <v>8294.49</v>
      </c>
      <c r="AQ45" s="43">
        <f>VLOOKUP($A45,'Updated CoinDesk'!$A:$E,AQ$1,0)</f>
        <v>8074.53</v>
      </c>
      <c r="AR45" s="43" t="e">
        <f t="shared" si="35"/>
        <v>#N/A</v>
      </c>
      <c r="AS45" s="43">
        <f t="shared" si="36"/>
        <v>135.10000000000036</v>
      </c>
      <c r="AT45" s="42">
        <f t="shared" si="37"/>
        <v>219.96000000000004</v>
      </c>
      <c r="AU45" s="42">
        <f t="shared" si="38"/>
        <v>84.859999999999673</v>
      </c>
      <c r="AV45" s="41" t="e">
        <f t="shared" si="39"/>
        <v>#N/A</v>
      </c>
      <c r="AW45" s="41" t="e">
        <f t="shared" si="40"/>
        <v>#N/A</v>
      </c>
    </row>
    <row r="46" spans="1:49" s="43" customFormat="1" x14ac:dyDescent="0.25">
      <c r="A46" s="38">
        <v>43063</v>
      </c>
      <c r="K46" s="43">
        <f>VLOOKUP($A46,VIX!$A:$G,K$1,0)</f>
        <v>9.67</v>
      </c>
      <c r="L46" s="43">
        <f>VLOOKUP($A46,VIX!$A:$G,L$1,0)</f>
        <v>9.9600000000000009</v>
      </c>
      <c r="M46" s="43">
        <f>VLOOKUP($A46,VIX!$A:$G,M$1,0)</f>
        <v>8.56</v>
      </c>
      <c r="N46" s="46"/>
      <c r="O46" s="46"/>
      <c r="P46" s="46"/>
      <c r="Q46" s="46"/>
      <c r="R46" s="46"/>
      <c r="S46" s="43">
        <f>VLOOKUP(A46,'S&amp;P_500'!$A:$F,6,0)</f>
        <v>2602.419922</v>
      </c>
      <c r="T46" s="43">
        <f>VLOOKUP($A46,'S&amp;P_500'!$A:$G,T$1,0)</f>
        <v>2604.209961</v>
      </c>
      <c r="U46" s="43">
        <f>VLOOKUP($A46,'S&amp;P_500'!$A:$G,U$1,0)</f>
        <v>2600.419922</v>
      </c>
      <c r="V46" s="43">
        <f>VLOOKUP($A46,'S&amp;P_500'!$A:$G,V$1,0)</f>
        <v>1349780000</v>
      </c>
      <c r="W46" s="2">
        <f t="shared" si="25"/>
        <v>5.3398440000000846</v>
      </c>
      <c r="X46" s="41">
        <f t="shared" si="26"/>
        <v>7.1298830000000635</v>
      </c>
      <c r="Y46" s="41">
        <f t="shared" si="27"/>
        <v>1.7900389999999788</v>
      </c>
      <c r="Z46" s="41">
        <f t="shared" si="28"/>
        <v>1078907806.1153495</v>
      </c>
      <c r="AA46" s="41">
        <f t="shared" si="29"/>
        <v>270872193.88465059</v>
      </c>
      <c r="AB46" s="43">
        <f>VLOOKUP($A46,Gold_SPDR!$A:$G,AB$1,0)</f>
        <v>122.32</v>
      </c>
      <c r="AC46" s="43">
        <f>VLOOKUP($A46,Gold_SPDR!$A:$G,AC$1,0)</f>
        <v>122.610001</v>
      </c>
      <c r="AD46" s="43">
        <f>VLOOKUP($A46,Gold_SPDR!$A:$G,AD$1,0)</f>
        <v>122.220001</v>
      </c>
      <c r="AE46" s="43">
        <f>VLOOKUP($A46,Gold_SPDR!$A:$G,AE$1,0)</f>
        <v>1779700</v>
      </c>
      <c r="AF46" s="2">
        <f t="shared" si="30"/>
        <v>-0.30999700000000985</v>
      </c>
      <c r="AG46" s="42">
        <f t="shared" si="31"/>
        <v>0.39000000000000057</v>
      </c>
      <c r="AH46" s="42">
        <f t="shared" si="32"/>
        <v>0.69999700000001042</v>
      </c>
      <c r="AI46" s="41">
        <f t="shared" si="33"/>
        <v>636775.14708755538</v>
      </c>
      <c r="AJ46" s="41">
        <f t="shared" si="34"/>
        <v>1142924.8529124449</v>
      </c>
      <c r="AK46" s="43">
        <f>VLOOKUP($A46,Gold_Vix!$A:$G,AK$1,0)</f>
        <v>10.58</v>
      </c>
      <c r="AL46" s="43">
        <f>VLOOKUP($A46,Gold_Vix!$A:$G,AL$1,0)</f>
        <v>10.8</v>
      </c>
      <c r="AM46" s="43">
        <f>VLOOKUP($A46,Gold_Vix!$A:$G,AM$1,0)</f>
        <v>10.57</v>
      </c>
      <c r="AN46" s="43" t="e">
        <f>VLOOKUP(A46,Goog_trend!$A:$B,2,0)</f>
        <v>#N/A</v>
      </c>
      <c r="AO46" s="43">
        <f>VLOOKUP($A46,'Updated CoinDesk'!$A:$E,AO$1,0)</f>
        <v>8201.4599999999991</v>
      </c>
      <c r="AP46" s="43">
        <f>VLOOKUP($A46,'Updated CoinDesk'!$A:$E,AP$1,0)</f>
        <v>8333.17</v>
      </c>
      <c r="AQ46" s="43">
        <f>VLOOKUP($A46,'Updated CoinDesk'!$A:$E,AQ$1,0)</f>
        <v>7892.68</v>
      </c>
      <c r="AR46" s="43" t="e">
        <f t="shared" si="35"/>
        <v>#N/A</v>
      </c>
      <c r="AS46" s="43">
        <f t="shared" si="36"/>
        <v>-29.230000000001382</v>
      </c>
      <c r="AT46" s="42">
        <f t="shared" si="37"/>
        <v>440.48999999999978</v>
      </c>
      <c r="AU46" s="42">
        <f t="shared" si="38"/>
        <v>469.72000000000116</v>
      </c>
      <c r="AV46" s="41" t="e">
        <f t="shared" si="39"/>
        <v>#N/A</v>
      </c>
      <c r="AW46" s="41" t="e">
        <f t="shared" si="40"/>
        <v>#N/A</v>
      </c>
    </row>
    <row r="47" spans="1:49" s="43" customFormat="1" x14ac:dyDescent="0.25">
      <c r="A47" s="38">
        <v>43066</v>
      </c>
      <c r="K47" s="43">
        <f>VLOOKUP($A47,VIX!$A:$G,K$1,0)</f>
        <v>9.8699999999999992</v>
      </c>
      <c r="L47" s="43">
        <f>VLOOKUP($A47,VIX!$A:$G,L$1,0)</f>
        <v>10.26</v>
      </c>
      <c r="M47" s="43">
        <f>VLOOKUP($A47,VIX!$A:$G,M$1,0)</f>
        <v>9.7899999999999991</v>
      </c>
      <c r="N47" s="46"/>
      <c r="O47" s="46"/>
      <c r="P47" s="46"/>
      <c r="Q47" s="46"/>
      <c r="R47" s="46"/>
      <c r="S47" s="43">
        <f>VLOOKUP(A47,'S&amp;P_500'!$A:$F,6,0)</f>
        <v>2601.419922</v>
      </c>
      <c r="T47" s="43">
        <f>VLOOKUP($A47,'S&amp;P_500'!$A:$G,T$1,0)</f>
        <v>2606.4099120000001</v>
      </c>
      <c r="U47" s="43">
        <f>VLOOKUP($A47,'S&amp;P_500'!$A:$G,U$1,0)</f>
        <v>2598.8701169999999</v>
      </c>
      <c r="V47" s="43">
        <f>VLOOKUP($A47,'S&amp;P_500'!$A:$G,V$1,0)</f>
        <v>3006860000</v>
      </c>
      <c r="W47" s="2">
        <f t="shared" si="25"/>
        <v>-1</v>
      </c>
      <c r="X47" s="41">
        <f t="shared" si="26"/>
        <v>7.5397950000001401</v>
      </c>
      <c r="Y47" s="41">
        <f t="shared" si="27"/>
        <v>8.5397950000001401</v>
      </c>
      <c r="Z47" s="41">
        <f t="shared" si="28"/>
        <v>1409930725.4538221</v>
      </c>
      <c r="AA47" s="41">
        <f t="shared" si="29"/>
        <v>1596929274.5461776</v>
      </c>
      <c r="AB47" s="43">
        <f>VLOOKUP($A47,Gold_SPDR!$A:$G,AB$1,0)</f>
        <v>122.83000199999999</v>
      </c>
      <c r="AC47" s="43">
        <f>VLOOKUP($A47,Gold_SPDR!$A:$G,AC$1,0)</f>
        <v>123.33000199999999</v>
      </c>
      <c r="AD47" s="43">
        <f>VLOOKUP($A47,Gold_SPDR!$A:$G,AD$1,0)</f>
        <v>122.66999800000001</v>
      </c>
      <c r="AE47" s="43">
        <f>VLOOKUP($A47,Gold_SPDR!$A:$G,AE$1,0)</f>
        <v>4961200</v>
      </c>
      <c r="AF47" s="2">
        <f t="shared" si="30"/>
        <v>0.51000200000000007</v>
      </c>
      <c r="AG47" s="42">
        <f t="shared" si="31"/>
        <v>1.0100020000000001</v>
      </c>
      <c r="AH47" s="42">
        <f t="shared" si="32"/>
        <v>0.5</v>
      </c>
      <c r="AI47" s="41">
        <f t="shared" si="33"/>
        <v>3318420.7189129554</v>
      </c>
      <c r="AJ47" s="41">
        <f t="shared" si="34"/>
        <v>1642779.2810870449</v>
      </c>
      <c r="AK47" s="43">
        <f>VLOOKUP($A47,Gold_Vix!$A:$G,AK$1,0)</f>
        <v>10.72</v>
      </c>
      <c r="AL47" s="43">
        <f>VLOOKUP($A47,Gold_Vix!$A:$G,AL$1,0)</f>
        <v>11.08</v>
      </c>
      <c r="AM47" s="43">
        <f>VLOOKUP($A47,Gold_Vix!$A:$G,AM$1,0)</f>
        <v>10.67</v>
      </c>
      <c r="AN47" s="43" t="e">
        <f>VLOOKUP(A47,Goog_trend!$A:$B,2,0)</f>
        <v>#N/A</v>
      </c>
      <c r="AO47" s="43">
        <f>VLOOKUP($A47,'Updated CoinDesk'!$A:$E,AO$1,0)</f>
        <v>9739.0499999999993</v>
      </c>
      <c r="AP47" s="43">
        <f>VLOOKUP($A47,'Updated CoinDesk'!$A:$E,AP$1,0)</f>
        <v>9739.0499999999993</v>
      </c>
      <c r="AQ47" s="43">
        <f>VLOOKUP($A47,'Updated CoinDesk'!$A:$E,AQ$1,0)</f>
        <v>9326.59</v>
      </c>
      <c r="AR47" s="43" t="e">
        <f t="shared" si="35"/>
        <v>#N/A</v>
      </c>
      <c r="AS47" s="43">
        <f t="shared" si="36"/>
        <v>1537.5900000000001</v>
      </c>
      <c r="AT47" s="42">
        <f t="shared" si="37"/>
        <v>1537.5900000000001</v>
      </c>
      <c r="AU47" s="42">
        <f t="shared" si="38"/>
        <v>0</v>
      </c>
      <c r="AV47" s="41" t="e">
        <f t="shared" si="39"/>
        <v>#N/A</v>
      </c>
      <c r="AW47" s="41" t="e">
        <f t="shared" si="40"/>
        <v>#N/A</v>
      </c>
    </row>
    <row r="48" spans="1:49" s="43" customFormat="1" x14ac:dyDescent="0.25">
      <c r="A48" s="38">
        <v>43067</v>
      </c>
      <c r="K48" s="43">
        <f>VLOOKUP($A48,VIX!$A:$G,K$1,0)</f>
        <v>10.029999999999999</v>
      </c>
      <c r="L48" s="43">
        <f>VLOOKUP($A48,VIX!$A:$G,L$1,0)</f>
        <v>10.31</v>
      </c>
      <c r="M48" s="43">
        <f>VLOOKUP($A48,VIX!$A:$G,M$1,0)</f>
        <v>9.5299999999999994</v>
      </c>
      <c r="N48" s="46"/>
      <c r="O48" s="46"/>
      <c r="P48" s="46"/>
      <c r="Q48" s="46"/>
      <c r="R48" s="46"/>
      <c r="S48" s="43">
        <f>VLOOKUP(A48,'S&amp;P_500'!$A:$F,6,0)</f>
        <v>2627.040039</v>
      </c>
      <c r="T48" s="43">
        <f>VLOOKUP($A48,'S&amp;P_500'!$A:$G,T$1,0)</f>
        <v>2627.6899410000001</v>
      </c>
      <c r="U48" s="43">
        <f>VLOOKUP($A48,'S&amp;P_500'!$A:$G,U$1,0)</f>
        <v>2605.4399410000001</v>
      </c>
      <c r="V48" s="43">
        <f>VLOOKUP($A48,'S&amp;P_500'!$A:$G,V$1,0)</f>
        <v>3488420000</v>
      </c>
      <c r="W48" s="2">
        <f t="shared" si="25"/>
        <v>25.620116999999937</v>
      </c>
      <c r="X48" s="41">
        <f t="shared" si="26"/>
        <v>26.270019000000048</v>
      </c>
      <c r="Y48" s="41">
        <f t="shared" si="27"/>
        <v>0.649902000000111</v>
      </c>
      <c r="Z48" s="41">
        <f t="shared" si="28"/>
        <v>3404202400.1474457</v>
      </c>
      <c r="AA48" s="41">
        <f t="shared" si="29"/>
        <v>84217599.852554321</v>
      </c>
      <c r="AB48" s="43">
        <f>VLOOKUP($A48,Gold_SPDR!$A:$G,AB$1,0)</f>
        <v>122.80999799999999</v>
      </c>
      <c r="AC48" s="43">
        <f>VLOOKUP($A48,Gold_SPDR!$A:$G,AC$1,0)</f>
        <v>123.16999800000001</v>
      </c>
      <c r="AD48" s="43">
        <f>VLOOKUP($A48,Gold_SPDR!$A:$G,AD$1,0)</f>
        <v>122.529999</v>
      </c>
      <c r="AE48" s="43">
        <f>VLOOKUP($A48,Gold_SPDR!$A:$G,AE$1,0)</f>
        <v>5603100</v>
      </c>
      <c r="AF48" s="2">
        <f t="shared" si="30"/>
        <v>-2.0004000000000133E-2</v>
      </c>
      <c r="AG48" s="42">
        <f t="shared" si="31"/>
        <v>0.63999900000000309</v>
      </c>
      <c r="AH48" s="42">
        <f t="shared" si="32"/>
        <v>0.66000300000000323</v>
      </c>
      <c r="AI48" s="41">
        <f t="shared" si="33"/>
        <v>2758440.6769374199</v>
      </c>
      <c r="AJ48" s="41">
        <f t="shared" si="34"/>
        <v>2844659.3230625801</v>
      </c>
      <c r="AK48" s="43">
        <f>VLOOKUP($A48,Gold_Vix!$A:$G,AK$1,0)</f>
        <v>10.64</v>
      </c>
      <c r="AL48" s="43">
        <f>VLOOKUP($A48,Gold_Vix!$A:$G,AL$1,0)</f>
        <v>10.77</v>
      </c>
      <c r="AM48" s="43">
        <f>VLOOKUP($A48,Gold_Vix!$A:$G,AM$1,0)</f>
        <v>10.25</v>
      </c>
      <c r="AN48" s="43" t="e">
        <f>VLOOKUP(A48,Goog_trend!$A:$B,2,0)</f>
        <v>#N/A</v>
      </c>
      <c r="AO48" s="43">
        <f>VLOOKUP($A48,'Updated CoinDesk'!$A:$E,AO$1,0)</f>
        <v>9908.23</v>
      </c>
      <c r="AP48" s="43">
        <f>VLOOKUP($A48,'Updated CoinDesk'!$A:$E,AP$1,0)</f>
        <v>9969.1200000000008</v>
      </c>
      <c r="AQ48" s="43">
        <f>VLOOKUP($A48,'Updated CoinDesk'!$A:$E,AQ$1,0)</f>
        <v>9645.8799999999992</v>
      </c>
      <c r="AR48" s="43" t="e">
        <f t="shared" si="35"/>
        <v>#N/A</v>
      </c>
      <c r="AS48" s="43">
        <f t="shared" si="36"/>
        <v>169.18000000000029</v>
      </c>
      <c r="AT48" s="42">
        <f t="shared" si="37"/>
        <v>323.2400000000016</v>
      </c>
      <c r="AU48" s="42">
        <f t="shared" si="38"/>
        <v>154.06000000000131</v>
      </c>
      <c r="AV48" s="41" t="e">
        <f t="shared" si="39"/>
        <v>#N/A</v>
      </c>
      <c r="AW48" s="41" t="e">
        <f t="shared" si="40"/>
        <v>#N/A</v>
      </c>
    </row>
    <row r="49" spans="1:60" s="43" customFormat="1" x14ac:dyDescent="0.25">
      <c r="A49" s="38">
        <v>43068</v>
      </c>
      <c r="K49" s="43">
        <f>VLOOKUP($A49,VIX!$A:$G,K$1,0)</f>
        <v>10.7</v>
      </c>
      <c r="L49" s="43">
        <f>VLOOKUP($A49,VIX!$A:$G,L$1,0)</f>
        <v>10.93</v>
      </c>
      <c r="M49" s="43">
        <f>VLOOKUP($A49,VIX!$A:$G,M$1,0)</f>
        <v>9.81</v>
      </c>
      <c r="N49" s="46"/>
      <c r="O49" s="46"/>
      <c r="P49" s="46"/>
      <c r="Q49" s="46"/>
      <c r="R49" s="46"/>
      <c r="S49" s="43">
        <f>VLOOKUP(A49,'S&amp;P_500'!$A:$F,6,0)</f>
        <v>2626.070068</v>
      </c>
      <c r="T49" s="43">
        <f>VLOOKUP($A49,'S&amp;P_500'!$A:$G,T$1,0)</f>
        <v>2634.889893</v>
      </c>
      <c r="U49" s="43">
        <f>VLOOKUP($A49,'S&amp;P_500'!$A:$G,U$1,0)</f>
        <v>2620.320068</v>
      </c>
      <c r="V49" s="43">
        <f>VLOOKUP($A49,'S&amp;P_500'!$A:$G,V$1,0)</f>
        <v>4078280000</v>
      </c>
      <c r="W49" s="2">
        <f t="shared" si="25"/>
        <v>-0.96997099999998682</v>
      </c>
      <c r="X49" s="41">
        <f t="shared" si="26"/>
        <v>14.569825000000037</v>
      </c>
      <c r="Y49" s="41">
        <f t="shared" si="27"/>
        <v>15.539796000000024</v>
      </c>
      <c r="Z49" s="41">
        <f t="shared" si="28"/>
        <v>1973449811.9720614</v>
      </c>
      <c r="AA49" s="41">
        <f t="shared" si="29"/>
        <v>2104830188.0279386</v>
      </c>
      <c r="AB49" s="43">
        <f>VLOOKUP($A49,Gold_SPDR!$A:$G,AB$1,0)</f>
        <v>122.040001</v>
      </c>
      <c r="AC49" s="43">
        <f>VLOOKUP($A49,Gold_SPDR!$A:$G,AC$1,0)</f>
        <v>122.33000199999999</v>
      </c>
      <c r="AD49" s="43">
        <f>VLOOKUP($A49,Gold_SPDR!$A:$G,AD$1,0)</f>
        <v>121.739998</v>
      </c>
      <c r="AE49" s="43">
        <f>VLOOKUP($A49,Gold_SPDR!$A:$G,AE$1,0)</f>
        <v>6138900</v>
      </c>
      <c r="AF49" s="2">
        <f t="shared" si="30"/>
        <v>-0.76999699999998938</v>
      </c>
      <c r="AG49" s="42">
        <f t="shared" si="31"/>
        <v>0.59000399999999331</v>
      </c>
      <c r="AH49" s="42">
        <f t="shared" si="32"/>
        <v>1.3600009999999827</v>
      </c>
      <c r="AI49" s="41">
        <f t="shared" si="33"/>
        <v>1857418.5992343628</v>
      </c>
      <c r="AJ49" s="41">
        <f t="shared" si="34"/>
        <v>4281481.4007656369</v>
      </c>
      <c r="AK49" s="43">
        <f>VLOOKUP($A49,Gold_Vix!$A:$G,AK$1,0)</f>
        <v>11.02</v>
      </c>
      <c r="AL49" s="43">
        <f>VLOOKUP($A49,Gold_Vix!$A:$G,AL$1,0)</f>
        <v>11.06</v>
      </c>
      <c r="AM49" s="43">
        <f>VLOOKUP($A49,Gold_Vix!$A:$G,AM$1,0)</f>
        <v>10.23</v>
      </c>
      <c r="AN49" s="43" t="e">
        <f>VLOOKUP(A49,Goog_trend!$A:$B,2,0)</f>
        <v>#N/A</v>
      </c>
      <c r="AO49" s="43">
        <f>VLOOKUP($A49,'Updated CoinDesk'!$A:$E,AO$1,0)</f>
        <v>9816.35</v>
      </c>
      <c r="AP49" s="43">
        <f>VLOOKUP($A49,'Updated CoinDesk'!$A:$E,AP$1,0)</f>
        <v>11377.33</v>
      </c>
      <c r="AQ49" s="43">
        <f>VLOOKUP($A49,'Updated CoinDesk'!$A:$E,AQ$1,0)</f>
        <v>9290.2999999999993</v>
      </c>
      <c r="AR49" s="43" t="e">
        <f t="shared" si="35"/>
        <v>#N/A</v>
      </c>
      <c r="AS49" s="43">
        <f t="shared" si="36"/>
        <v>-91.8799999999992</v>
      </c>
      <c r="AT49" s="42">
        <f t="shared" si="37"/>
        <v>2087.0300000000007</v>
      </c>
      <c r="AU49" s="42">
        <f t="shared" si="38"/>
        <v>2178.91</v>
      </c>
      <c r="AV49" s="41" t="e">
        <f t="shared" si="39"/>
        <v>#N/A</v>
      </c>
      <c r="AW49" s="41" t="e">
        <f t="shared" si="40"/>
        <v>#N/A</v>
      </c>
    </row>
    <row r="50" spans="1:60" s="43" customFormat="1" x14ac:dyDescent="0.25">
      <c r="A50" s="38">
        <v>43069</v>
      </c>
      <c r="K50" s="43">
        <f>VLOOKUP($A50,VIX!$A:$G,K$1,0)</f>
        <v>11.28</v>
      </c>
      <c r="L50" s="43">
        <f>VLOOKUP($A50,VIX!$A:$G,L$1,0)</f>
        <v>12.05</v>
      </c>
      <c r="M50" s="43">
        <f>VLOOKUP($A50,VIX!$A:$G,M$1,0)</f>
        <v>10.25</v>
      </c>
      <c r="N50" s="46"/>
      <c r="O50" s="46"/>
      <c r="P50" s="46"/>
      <c r="Q50" s="46"/>
      <c r="R50" s="46"/>
      <c r="S50" s="43">
        <f>VLOOKUP(A50,'S&amp;P_500'!$A:$F,6,0)</f>
        <v>2647.580078</v>
      </c>
      <c r="T50" s="43">
        <f>VLOOKUP($A50,'S&amp;P_500'!$A:$G,T$1,0)</f>
        <v>2657.73999</v>
      </c>
      <c r="U50" s="43">
        <f>VLOOKUP($A50,'S&amp;P_500'!$A:$G,U$1,0)</f>
        <v>2633.929932</v>
      </c>
      <c r="V50" s="43">
        <f>VLOOKUP($A50,'S&amp;P_500'!$A:$G,V$1,0)</f>
        <v>4938490000</v>
      </c>
      <c r="W50" s="2">
        <f t="shared" si="25"/>
        <v>21.510009999999966</v>
      </c>
      <c r="X50" s="41">
        <f t="shared" si="26"/>
        <v>31.669922000000042</v>
      </c>
      <c r="Y50" s="41">
        <f t="shared" si="27"/>
        <v>10.159912000000077</v>
      </c>
      <c r="Z50" s="41">
        <f t="shared" si="28"/>
        <v>3738996265.1484528</v>
      </c>
      <c r="AA50" s="41">
        <f t="shared" si="29"/>
        <v>1199493734.8515472</v>
      </c>
      <c r="AB50" s="43">
        <f>VLOOKUP($A50,Gold_SPDR!$A:$G,AB$1,0)</f>
        <v>121.099998</v>
      </c>
      <c r="AC50" s="43">
        <f>VLOOKUP($A50,Gold_SPDR!$A:$G,AC$1,0)</f>
        <v>121.699997</v>
      </c>
      <c r="AD50" s="43">
        <f>VLOOKUP($A50,Gold_SPDR!$A:$G,AD$1,0)</f>
        <v>120.639999</v>
      </c>
      <c r="AE50" s="43">
        <f>VLOOKUP($A50,Gold_SPDR!$A:$G,AE$1,0)</f>
        <v>7936300</v>
      </c>
      <c r="AF50" s="2">
        <f t="shared" si="30"/>
        <v>-0.94000300000000436</v>
      </c>
      <c r="AG50" s="42">
        <f t="shared" si="31"/>
        <v>1.0599979999999931</v>
      </c>
      <c r="AH50" s="42">
        <f t="shared" si="32"/>
        <v>2.0000009999999975</v>
      </c>
      <c r="AI50" s="41">
        <f t="shared" si="33"/>
        <v>2749171.52829134</v>
      </c>
      <c r="AJ50" s="41">
        <f t="shared" si="34"/>
        <v>5187128.47170866</v>
      </c>
      <c r="AK50" s="43">
        <f>VLOOKUP($A50,Gold_Vix!$A:$G,AK$1,0)</f>
        <v>11.79</v>
      </c>
      <c r="AL50" s="43">
        <f>VLOOKUP($A50,Gold_Vix!$A:$G,AL$1,0)</f>
        <v>12.02</v>
      </c>
      <c r="AM50" s="43">
        <f>VLOOKUP($A50,Gold_Vix!$A:$G,AM$1,0)</f>
        <v>10.53</v>
      </c>
      <c r="AN50" s="43" t="e">
        <f>VLOOKUP(A50,Goog_trend!$A:$B,2,0)</f>
        <v>#N/A</v>
      </c>
      <c r="AO50" s="43">
        <f>VLOOKUP($A50,'Updated CoinDesk'!$A:$E,AO$1,0)</f>
        <v>9916.5400000000009</v>
      </c>
      <c r="AP50" s="43">
        <f>VLOOKUP($A50,'Updated CoinDesk'!$A:$E,AP$1,0)</f>
        <v>10681.85</v>
      </c>
      <c r="AQ50" s="43">
        <f>VLOOKUP($A50,'Updated CoinDesk'!$A:$E,AQ$1,0)</f>
        <v>9021.85</v>
      </c>
      <c r="AR50" s="43" t="e">
        <f t="shared" si="35"/>
        <v>#N/A</v>
      </c>
      <c r="AS50" s="43">
        <f t="shared" si="36"/>
        <v>100.19000000000051</v>
      </c>
      <c r="AT50" s="42">
        <f t="shared" si="37"/>
        <v>1660</v>
      </c>
      <c r="AU50" s="42">
        <f t="shared" si="38"/>
        <v>1559.8099999999995</v>
      </c>
      <c r="AV50" s="41" t="e">
        <f t="shared" si="39"/>
        <v>#N/A</v>
      </c>
      <c r="AW50" s="41" t="e">
        <f t="shared" si="40"/>
        <v>#N/A</v>
      </c>
    </row>
    <row r="51" spans="1:60" s="43" customFormat="1" x14ac:dyDescent="0.25">
      <c r="A51" s="38">
        <v>43070</v>
      </c>
      <c r="K51" s="43">
        <f>VLOOKUP($A51,VIX!$A:$G,K$1,0)</f>
        <v>11.43</v>
      </c>
      <c r="L51" s="43">
        <f>VLOOKUP($A51,VIX!$A:$G,L$1,0)</f>
        <v>14.58</v>
      </c>
      <c r="M51" s="43">
        <f>VLOOKUP($A51,VIX!$A:$G,M$1,0)</f>
        <v>10.54</v>
      </c>
      <c r="N51" s="46"/>
      <c r="O51" s="46"/>
      <c r="P51" s="46"/>
      <c r="Q51" s="46"/>
      <c r="R51" s="46"/>
      <c r="S51" s="43">
        <f>VLOOKUP(A51,'S&amp;P_500'!$A:$F,6,0)</f>
        <v>2642.219971</v>
      </c>
      <c r="T51" s="43">
        <f>VLOOKUP($A51,'S&amp;P_500'!$A:$G,T$1,0)</f>
        <v>2650.6201169999999</v>
      </c>
      <c r="U51" s="43">
        <f>VLOOKUP($A51,'S&amp;P_500'!$A:$G,U$1,0)</f>
        <v>2605.5200199999999</v>
      </c>
      <c r="V51" s="43">
        <f>VLOOKUP($A51,'S&amp;P_500'!$A:$G,V$1,0)</f>
        <v>3942320000</v>
      </c>
      <c r="W51" s="2">
        <f t="shared" si="25"/>
        <v>-5.3601069999999709</v>
      </c>
      <c r="X51" s="41">
        <f t="shared" si="26"/>
        <v>45.100097000000005</v>
      </c>
      <c r="Y51" s="41">
        <f t="shared" si="27"/>
        <v>50.460203999999976</v>
      </c>
      <c r="Z51" s="41">
        <f t="shared" si="28"/>
        <v>1860594959.8781617</v>
      </c>
      <c r="AA51" s="41">
        <f t="shared" si="29"/>
        <v>2081725040.1218383</v>
      </c>
      <c r="AB51" s="43">
        <f>VLOOKUP($A51,Gold_SPDR!$A:$G,AB$1,0)</f>
        <v>121.589996</v>
      </c>
      <c r="AC51" s="43">
        <f>VLOOKUP($A51,Gold_SPDR!$A:$G,AC$1,0)</f>
        <v>122.43</v>
      </c>
      <c r="AD51" s="43">
        <f>VLOOKUP($A51,Gold_SPDR!$A:$G,AD$1,0)</f>
        <v>120.739998</v>
      </c>
      <c r="AE51" s="43">
        <f>VLOOKUP($A51,Gold_SPDR!$A:$G,AE$1,0)</f>
        <v>13080100</v>
      </c>
      <c r="AF51" s="2">
        <f t="shared" si="30"/>
        <v>0.48999799999999993</v>
      </c>
      <c r="AG51" s="42">
        <f t="shared" si="31"/>
        <v>1.6900020000000069</v>
      </c>
      <c r="AH51" s="42">
        <f t="shared" si="32"/>
        <v>1.200004000000007</v>
      </c>
      <c r="AI51" s="41">
        <f t="shared" si="33"/>
        <v>7648909.780879342</v>
      </c>
      <c r="AJ51" s="41">
        <f t="shared" si="34"/>
        <v>5431190.219120658</v>
      </c>
      <c r="AK51" s="43">
        <f>VLOOKUP($A51,Gold_Vix!$A:$G,AK$1,0)</f>
        <v>11.39</v>
      </c>
      <c r="AL51" s="43">
        <f>VLOOKUP($A51,Gold_Vix!$A:$G,AL$1,0)</f>
        <v>12.76</v>
      </c>
      <c r="AM51" s="43">
        <f>VLOOKUP($A51,Gold_Vix!$A:$G,AM$1,0)</f>
        <v>10.37</v>
      </c>
      <c r="AN51" s="43" t="e">
        <f>VLOOKUP(A51,Goog_trend!$A:$B,2,0)</f>
        <v>#N/A</v>
      </c>
      <c r="AO51" s="43">
        <f>VLOOKUP($A51,'Updated CoinDesk'!$A:$E,AO$1,0)</f>
        <v>10859.56</v>
      </c>
      <c r="AP51" s="43">
        <f>VLOOKUP($A51,'Updated CoinDesk'!$A:$E,AP$1,0)</f>
        <v>10934</v>
      </c>
      <c r="AQ51" s="43">
        <f>VLOOKUP($A51,'Updated CoinDesk'!$A:$E,AQ$1,0)</f>
        <v>9421.4599999999991</v>
      </c>
      <c r="AR51" s="43" t="e">
        <f t="shared" si="35"/>
        <v>#N/A</v>
      </c>
      <c r="AS51" s="43">
        <f t="shared" si="36"/>
        <v>943.01999999999862</v>
      </c>
      <c r="AT51" s="42">
        <f t="shared" si="37"/>
        <v>1512.5400000000009</v>
      </c>
      <c r="AU51" s="42">
        <f t="shared" si="38"/>
        <v>569.52000000000226</v>
      </c>
      <c r="AV51" s="41" t="e">
        <f t="shared" si="39"/>
        <v>#N/A</v>
      </c>
      <c r="AW51" s="41" t="e">
        <f t="shared" si="40"/>
        <v>#N/A</v>
      </c>
    </row>
    <row r="52" spans="1:60" s="43" customFormat="1" x14ac:dyDescent="0.25">
      <c r="A52" s="38">
        <v>43073</v>
      </c>
      <c r="K52" s="43">
        <f>VLOOKUP($A52,VIX!$A:$G,K$1,0)</f>
        <v>11.68</v>
      </c>
      <c r="L52" s="43">
        <f>VLOOKUP($A52,VIX!$A:$G,L$1,0)</f>
        <v>11.86</v>
      </c>
      <c r="M52" s="43">
        <f>VLOOKUP($A52,VIX!$A:$G,M$1,0)</f>
        <v>10.26</v>
      </c>
      <c r="N52" s="46"/>
      <c r="O52" s="46"/>
      <c r="P52" s="46"/>
      <c r="Q52" s="46"/>
      <c r="R52" s="46"/>
      <c r="S52" s="43">
        <f>VLOOKUP(A52,'S&amp;P_500'!$A:$F,6,0)</f>
        <v>2639.4399410000001</v>
      </c>
      <c r="T52" s="43">
        <f>VLOOKUP($A52,'S&amp;P_500'!$A:$G,T$1,0)</f>
        <v>2665.1899410000001</v>
      </c>
      <c r="U52" s="43">
        <f>VLOOKUP($A52,'S&amp;P_500'!$A:$G,U$1,0)</f>
        <v>2639.030029</v>
      </c>
      <c r="V52" s="43">
        <f>VLOOKUP($A52,'S&amp;P_500'!$A:$G,V$1,0)</f>
        <v>4023150000</v>
      </c>
      <c r="W52" s="2">
        <f t="shared" si="25"/>
        <v>-2.780029999999897</v>
      </c>
      <c r="X52" s="41">
        <f t="shared" si="26"/>
        <v>26.159912000000077</v>
      </c>
      <c r="Y52" s="41">
        <f t="shared" si="27"/>
        <v>28.939941999999974</v>
      </c>
      <c r="Z52" s="41">
        <f t="shared" si="28"/>
        <v>1910082193.0090816</v>
      </c>
      <c r="AA52" s="41">
        <f t="shared" si="29"/>
        <v>2113067806.9909186</v>
      </c>
      <c r="AB52" s="43">
        <f>VLOOKUP($A52,Gold_SPDR!$A:$G,AB$1,0)</f>
        <v>121.18</v>
      </c>
      <c r="AC52" s="43">
        <f>VLOOKUP($A52,Gold_SPDR!$A:$G,AC$1,0)</f>
        <v>121.199997</v>
      </c>
      <c r="AD52" s="43">
        <f>VLOOKUP($A52,Gold_SPDR!$A:$G,AD$1,0)</f>
        <v>120.839996</v>
      </c>
      <c r="AE52" s="43">
        <f>VLOOKUP($A52,Gold_SPDR!$A:$G,AE$1,0)</f>
        <v>6943700</v>
      </c>
      <c r="AF52" s="2">
        <f t="shared" si="30"/>
        <v>-0.40999599999999248</v>
      </c>
      <c r="AG52" s="42">
        <f t="shared" si="31"/>
        <v>0.36000099999999691</v>
      </c>
      <c r="AH52" s="42">
        <f t="shared" si="32"/>
        <v>0.76999699999998938</v>
      </c>
      <c r="AI52" s="41">
        <f t="shared" si="33"/>
        <v>2212162.2725881007</v>
      </c>
      <c r="AJ52" s="41">
        <f t="shared" si="34"/>
        <v>4731537.7274118988</v>
      </c>
      <c r="AK52" s="43">
        <f>VLOOKUP($A52,Gold_Vix!$A:$G,AK$1,0)</f>
        <v>11.38</v>
      </c>
      <c r="AL52" s="43">
        <f>VLOOKUP($A52,Gold_Vix!$A:$G,AL$1,0)</f>
        <v>11.39</v>
      </c>
      <c r="AM52" s="43">
        <f>VLOOKUP($A52,Gold_Vix!$A:$G,AM$1,0)</f>
        <v>10.71</v>
      </c>
      <c r="AN52" s="43" t="e">
        <f>VLOOKUP(A52,Goog_trend!$A:$B,2,0)</f>
        <v>#N/A</v>
      </c>
      <c r="AO52" s="43">
        <f>VLOOKUP($A52,'Updated CoinDesk'!$A:$E,AO$1,0)</f>
        <v>11616.85</v>
      </c>
      <c r="AP52" s="43">
        <f>VLOOKUP($A52,'Updated CoinDesk'!$A:$E,AP$1,0)</f>
        <v>11616.85</v>
      </c>
      <c r="AQ52" s="43">
        <f>VLOOKUP($A52,'Updated CoinDesk'!$A:$E,AQ$1,0)</f>
        <v>10875.71</v>
      </c>
      <c r="AR52" s="43" t="e">
        <f t="shared" si="35"/>
        <v>#N/A</v>
      </c>
      <c r="AS52" s="43">
        <f t="shared" si="36"/>
        <v>757.29000000000087</v>
      </c>
      <c r="AT52" s="42">
        <f t="shared" si="37"/>
        <v>757.29000000000087</v>
      </c>
      <c r="AU52" s="42">
        <f t="shared" si="38"/>
        <v>0</v>
      </c>
      <c r="AV52" s="41" t="e">
        <f t="shared" si="39"/>
        <v>#N/A</v>
      </c>
      <c r="AW52" s="41" t="e">
        <f t="shared" si="40"/>
        <v>#N/A</v>
      </c>
    </row>
    <row r="53" spans="1:60" s="43" customFormat="1" x14ac:dyDescent="0.25">
      <c r="A53" s="38">
        <v>43074</v>
      </c>
      <c r="K53" s="43">
        <f>VLOOKUP($A53,VIX!$A:$G,K$1,0)</f>
        <v>11.33</v>
      </c>
      <c r="L53" s="43">
        <f>VLOOKUP($A53,VIX!$A:$G,L$1,0)</f>
        <v>11.67</v>
      </c>
      <c r="M53" s="43">
        <f>VLOOKUP($A53,VIX!$A:$G,M$1,0)</f>
        <v>10.65</v>
      </c>
      <c r="N53" s="46"/>
      <c r="O53" s="46"/>
      <c r="P53" s="46"/>
      <c r="Q53" s="46"/>
      <c r="R53" s="46"/>
      <c r="S53" s="43">
        <f>VLOOKUP(A53,'S&amp;P_500'!$A:$F,6,0)</f>
        <v>2629.570068</v>
      </c>
      <c r="T53" s="43">
        <f>VLOOKUP($A53,'S&amp;P_500'!$A:$G,T$1,0)</f>
        <v>2648.719971</v>
      </c>
      <c r="U53" s="43">
        <f>VLOOKUP($A53,'S&amp;P_500'!$A:$G,U$1,0)</f>
        <v>2627.7299800000001</v>
      </c>
      <c r="V53" s="43">
        <f>VLOOKUP($A53,'S&amp;P_500'!$A:$G,V$1,0)</f>
        <v>3539040000</v>
      </c>
      <c r="W53" s="2">
        <f t="shared" si="25"/>
        <v>-9.8698730000000978</v>
      </c>
      <c r="X53" s="41">
        <f t="shared" si="26"/>
        <v>20.989990999999918</v>
      </c>
      <c r="Y53" s="41">
        <f t="shared" si="27"/>
        <v>30.859864000000016</v>
      </c>
      <c r="Z53" s="41">
        <f t="shared" si="28"/>
        <v>1432683230.2354519</v>
      </c>
      <c r="AA53" s="41">
        <f t="shared" si="29"/>
        <v>2106356769.7645481</v>
      </c>
      <c r="AB53" s="43">
        <f>VLOOKUP($A53,Gold_SPDR!$A:$G,AB$1,0)</f>
        <v>120.32</v>
      </c>
      <c r="AC53" s="43">
        <f>VLOOKUP($A53,Gold_SPDR!$A:$G,AC$1,0)</f>
        <v>120.510002</v>
      </c>
      <c r="AD53" s="43">
        <f>VLOOKUP($A53,Gold_SPDR!$A:$G,AD$1,0)</f>
        <v>119.720001</v>
      </c>
      <c r="AE53" s="43">
        <f>VLOOKUP($A53,Gold_SPDR!$A:$G,AE$1,0)</f>
        <v>10041200</v>
      </c>
      <c r="AF53" s="2">
        <f t="shared" si="30"/>
        <v>-0.86000000000001364</v>
      </c>
      <c r="AG53" s="42">
        <f t="shared" si="31"/>
        <v>0.79000100000000373</v>
      </c>
      <c r="AH53" s="42">
        <f t="shared" si="32"/>
        <v>1.6500010000000174</v>
      </c>
      <c r="AI53" s="41">
        <f t="shared" si="33"/>
        <v>3251045.712749403</v>
      </c>
      <c r="AJ53" s="41">
        <f t="shared" si="34"/>
        <v>6790154.287250597</v>
      </c>
      <c r="AK53" s="43">
        <f>VLOOKUP($A53,Gold_Vix!$A:$G,AK$1,0)</f>
        <v>12.28</v>
      </c>
      <c r="AL53" s="43">
        <f>VLOOKUP($A53,Gold_Vix!$A:$G,AL$1,0)</f>
        <v>12.3</v>
      </c>
      <c r="AM53" s="43">
        <f>VLOOKUP($A53,Gold_Vix!$A:$G,AM$1,0)</f>
        <v>11.19</v>
      </c>
      <c r="AN53" s="43" t="e">
        <f>VLOOKUP(A53,Goog_trend!$A:$B,2,0)</f>
        <v>#N/A</v>
      </c>
      <c r="AO53" s="43">
        <f>VLOOKUP($A53,'Updated CoinDesk'!$A:$E,AO$1,0)</f>
        <v>11696.06</v>
      </c>
      <c r="AP53" s="43">
        <f>VLOOKUP($A53,'Updated CoinDesk'!$A:$E,AP$1,0)</f>
        <v>11860.24</v>
      </c>
      <c r="AQ53" s="43">
        <f>VLOOKUP($A53,'Updated CoinDesk'!$A:$E,AQ$1,0)</f>
        <v>11473.51</v>
      </c>
      <c r="AR53" s="43" t="e">
        <f t="shared" si="35"/>
        <v>#N/A</v>
      </c>
      <c r="AS53" s="43">
        <f t="shared" si="36"/>
        <v>79.209999999999127</v>
      </c>
      <c r="AT53" s="42">
        <f t="shared" si="37"/>
        <v>386.72999999999956</v>
      </c>
      <c r="AU53" s="42">
        <f t="shared" si="38"/>
        <v>307.52000000000044</v>
      </c>
      <c r="AV53" s="41" t="e">
        <f t="shared" si="39"/>
        <v>#N/A</v>
      </c>
      <c r="AW53" s="41" t="e">
        <f t="shared" si="40"/>
        <v>#N/A</v>
      </c>
    </row>
    <row r="54" spans="1:60" s="43" customFormat="1" x14ac:dyDescent="0.25">
      <c r="A54" s="38">
        <v>43075</v>
      </c>
      <c r="K54" s="43">
        <f>VLOOKUP($A54,VIX!$A:$G,K$1,0)</f>
        <v>11.02</v>
      </c>
      <c r="L54" s="43">
        <f>VLOOKUP($A54,VIX!$A:$G,L$1,0)</f>
        <v>11.68</v>
      </c>
      <c r="M54" s="43">
        <f>VLOOKUP($A54,VIX!$A:$G,M$1,0)</f>
        <v>10.86</v>
      </c>
      <c r="N54" s="46"/>
      <c r="O54" s="46"/>
      <c r="P54" s="46"/>
      <c r="Q54" s="46"/>
      <c r="R54" s="46"/>
      <c r="S54" s="43">
        <f>VLOOKUP(A54,'S&amp;P_500'!$A:$F,6,0)</f>
        <v>2629.2700199999999</v>
      </c>
      <c r="T54" s="43">
        <f>VLOOKUP($A54,'S&amp;P_500'!$A:$G,T$1,0)</f>
        <v>2634.4099120000001</v>
      </c>
      <c r="U54" s="43">
        <f>VLOOKUP($A54,'S&amp;P_500'!$A:$G,U$1,0)</f>
        <v>2624.75</v>
      </c>
      <c r="V54" s="43">
        <f>VLOOKUP($A54,'S&amp;P_500'!$A:$G,V$1,0)</f>
        <v>3229000000</v>
      </c>
      <c r="W54" s="2">
        <f t="shared" si="25"/>
        <v>-0.30004800000006071</v>
      </c>
      <c r="X54" s="41">
        <f t="shared" si="26"/>
        <v>9.6599120000000767</v>
      </c>
      <c r="Y54" s="41">
        <f t="shared" si="27"/>
        <v>9.9599600000001374</v>
      </c>
      <c r="Z54" s="41">
        <f t="shared" si="28"/>
        <v>1589809344.7296653</v>
      </c>
      <c r="AA54" s="41">
        <f t="shared" si="29"/>
        <v>1639190655.2703347</v>
      </c>
      <c r="AB54" s="43">
        <f>VLOOKUP($A54,Gold_SPDR!$A:$G,AB$1,0)</f>
        <v>120.07</v>
      </c>
      <c r="AC54" s="43">
        <f>VLOOKUP($A54,Gold_SPDR!$A:$G,AC$1,0)</f>
        <v>120.44000200000001</v>
      </c>
      <c r="AD54" s="43">
        <f>VLOOKUP($A54,Gold_SPDR!$A:$G,AD$1,0)</f>
        <v>119.870003</v>
      </c>
      <c r="AE54" s="43">
        <f>VLOOKUP($A54,Gold_SPDR!$A:$G,AE$1,0)</f>
        <v>6643000</v>
      </c>
      <c r="AF54" s="2">
        <f t="shared" si="30"/>
        <v>-0.25</v>
      </c>
      <c r="AG54" s="42">
        <f t="shared" si="31"/>
        <v>0.56999900000000991</v>
      </c>
      <c r="AH54" s="42">
        <f t="shared" si="32"/>
        <v>0.81999900000000991</v>
      </c>
      <c r="AI54" s="41">
        <f t="shared" si="33"/>
        <v>2724107.0541108777</v>
      </c>
      <c r="AJ54" s="41">
        <f t="shared" si="34"/>
        <v>3918892.9458891223</v>
      </c>
      <c r="AK54" s="43">
        <f>VLOOKUP($A54,Gold_Vix!$A:$G,AK$1,0)</f>
        <v>11.67</v>
      </c>
      <c r="AL54" s="43">
        <f>VLOOKUP($A54,Gold_Vix!$A:$G,AL$1,0)</f>
        <v>12.28</v>
      </c>
      <c r="AM54" s="43">
        <f>VLOOKUP($A54,Gold_Vix!$A:$G,AM$1,0)</f>
        <v>11.65</v>
      </c>
      <c r="AN54" s="43" t="e">
        <f>VLOOKUP(A54,Goog_trend!$A:$B,2,0)</f>
        <v>#N/A</v>
      </c>
      <c r="AO54" s="43">
        <f>VLOOKUP($A54,'Updated CoinDesk'!$A:$E,AO$1,0)</f>
        <v>13708.99</v>
      </c>
      <c r="AP54" s="43">
        <f>VLOOKUP($A54,'Updated CoinDesk'!$A:$E,AP$1,0)</f>
        <v>13810.72</v>
      </c>
      <c r="AQ54" s="43">
        <f>VLOOKUP($A54,'Updated CoinDesk'!$A:$E,AQ$1,0)</f>
        <v>11671.57</v>
      </c>
      <c r="AR54" s="43" t="e">
        <f t="shared" si="35"/>
        <v>#N/A</v>
      </c>
      <c r="AS54" s="43">
        <f t="shared" si="36"/>
        <v>2012.9300000000003</v>
      </c>
      <c r="AT54" s="42">
        <f t="shared" si="37"/>
        <v>2139.1499999999996</v>
      </c>
      <c r="AU54" s="42">
        <f t="shared" si="38"/>
        <v>126.21999999999935</v>
      </c>
      <c r="AV54" s="41" t="e">
        <f t="shared" si="39"/>
        <v>#N/A</v>
      </c>
      <c r="AW54" s="41" t="e">
        <f t="shared" si="40"/>
        <v>#N/A</v>
      </c>
    </row>
    <row r="55" spans="1:60" s="43" customFormat="1" x14ac:dyDescent="0.25">
      <c r="A55" s="38">
        <v>43076</v>
      </c>
      <c r="K55" s="43">
        <f>VLOOKUP($A55,VIX!$A:$G,K$1,0)</f>
        <v>10.16</v>
      </c>
      <c r="L55" s="43">
        <f>VLOOKUP($A55,VIX!$A:$G,L$1,0)</f>
        <v>11.32</v>
      </c>
      <c r="M55" s="43">
        <f>VLOOKUP($A55,VIX!$A:$G,M$1,0)</f>
        <v>10.119999999999999</v>
      </c>
      <c r="N55" s="46"/>
      <c r="O55" s="46"/>
      <c r="P55" s="46"/>
      <c r="Q55" s="46"/>
      <c r="R55" s="46"/>
      <c r="S55" s="43">
        <f>VLOOKUP(A55,'S&amp;P_500'!$A:$F,6,0)</f>
        <v>2636.9799800000001</v>
      </c>
      <c r="T55" s="43">
        <f>VLOOKUP($A55,'S&amp;P_500'!$A:$G,T$1,0)</f>
        <v>2640.98999</v>
      </c>
      <c r="U55" s="43">
        <f>VLOOKUP($A55,'S&amp;P_500'!$A:$G,U$1,0)</f>
        <v>2626.530029</v>
      </c>
      <c r="V55" s="43">
        <f>VLOOKUP($A55,'S&amp;P_500'!$A:$G,V$1,0)</f>
        <v>3292400000</v>
      </c>
      <c r="W55" s="2">
        <f t="shared" si="25"/>
        <v>7.7099600000001374</v>
      </c>
      <c r="X55" s="41">
        <f t="shared" si="26"/>
        <v>14.459961000000021</v>
      </c>
      <c r="Y55" s="41">
        <f t="shared" si="27"/>
        <v>6.7500009999998838</v>
      </c>
      <c r="Z55" s="41">
        <f t="shared" si="28"/>
        <v>2244604473.8977036</v>
      </c>
      <c r="AA55" s="41">
        <f t="shared" si="29"/>
        <v>1047795526.1022965</v>
      </c>
      <c r="AB55" s="43">
        <f>VLOOKUP($A55,Gold_SPDR!$A:$G,AB$1,0)</f>
        <v>118.489998</v>
      </c>
      <c r="AC55" s="43">
        <f>VLOOKUP($A55,Gold_SPDR!$A:$G,AC$1,0)</f>
        <v>119.239998</v>
      </c>
      <c r="AD55" s="43">
        <f>VLOOKUP($A55,Gold_SPDR!$A:$G,AD$1,0)</f>
        <v>118.099998</v>
      </c>
      <c r="AE55" s="43">
        <f>VLOOKUP($A55,Gold_SPDR!$A:$G,AE$1,0)</f>
        <v>12900200</v>
      </c>
      <c r="AF55" s="2">
        <f t="shared" si="30"/>
        <v>-1.5800019999999932</v>
      </c>
      <c r="AG55" s="42">
        <f t="shared" si="31"/>
        <v>1.1400000000000006</v>
      </c>
      <c r="AH55" s="42">
        <f t="shared" si="32"/>
        <v>2.7200019999999938</v>
      </c>
      <c r="AI55" s="41">
        <f t="shared" si="33"/>
        <v>3809901.6529007056</v>
      </c>
      <c r="AJ55" s="41">
        <f t="shared" si="34"/>
        <v>9090298.3470992949</v>
      </c>
      <c r="AK55" s="43">
        <f>VLOOKUP($A55,Gold_Vix!$A:$G,AK$1,0)</f>
        <v>12.99</v>
      </c>
      <c r="AL55" s="43">
        <f>VLOOKUP($A55,Gold_Vix!$A:$G,AL$1,0)</f>
        <v>13.39</v>
      </c>
      <c r="AM55" s="43">
        <f>VLOOKUP($A55,Gold_Vix!$A:$G,AM$1,0)</f>
        <v>11.16</v>
      </c>
      <c r="AN55" s="43" t="e">
        <f>VLOOKUP(A55,Goog_trend!$A:$B,2,0)</f>
        <v>#N/A</v>
      </c>
      <c r="AO55" s="43">
        <f>VLOOKUP($A55,'Updated CoinDesk'!$A:$E,AO$1,0)</f>
        <v>16858.02</v>
      </c>
      <c r="AP55" s="43">
        <f>VLOOKUP($A55,'Updated CoinDesk'!$A:$E,AP$1,0)</f>
        <v>17364.560000000001</v>
      </c>
      <c r="AQ55" s="43">
        <f>VLOOKUP($A55,'Updated CoinDesk'!$A:$E,AQ$1,0)</f>
        <v>13336.4</v>
      </c>
      <c r="AR55" s="43" t="e">
        <f t="shared" si="35"/>
        <v>#N/A</v>
      </c>
      <c r="AS55" s="43">
        <f t="shared" si="36"/>
        <v>3149.0300000000007</v>
      </c>
      <c r="AT55" s="42">
        <f t="shared" si="37"/>
        <v>4028.1600000000017</v>
      </c>
      <c r="AU55" s="42">
        <f t="shared" si="38"/>
        <v>879.13000000000102</v>
      </c>
      <c r="AV55" s="41" t="e">
        <f t="shared" si="39"/>
        <v>#N/A</v>
      </c>
      <c r="AW55" s="41" t="e">
        <f t="shared" si="40"/>
        <v>#N/A</v>
      </c>
    </row>
    <row r="56" spans="1:60" s="43" customFormat="1" x14ac:dyDescent="0.25">
      <c r="A56" s="38">
        <v>43077</v>
      </c>
      <c r="K56" s="43">
        <f>VLOOKUP($A56,VIX!$A:$G,K$1,0)</f>
        <v>9.58</v>
      </c>
      <c r="L56" s="43">
        <f>VLOOKUP($A56,VIX!$A:$G,L$1,0)</f>
        <v>10.06</v>
      </c>
      <c r="M56" s="43">
        <f>VLOOKUP($A56,VIX!$A:$G,M$1,0)</f>
        <v>9.43</v>
      </c>
      <c r="N56" s="46"/>
      <c r="O56" s="46"/>
      <c r="P56" s="46"/>
      <c r="Q56" s="46"/>
      <c r="R56" s="46"/>
      <c r="S56" s="43">
        <f>VLOOKUP(A56,'S&amp;P_500'!$A:$F,6,0)</f>
        <v>2651.5</v>
      </c>
      <c r="T56" s="43">
        <f>VLOOKUP($A56,'S&amp;P_500'!$A:$G,T$1,0)</f>
        <v>2651.6499020000001</v>
      </c>
      <c r="U56" s="43">
        <f>VLOOKUP($A56,'S&amp;P_500'!$A:$G,U$1,0)</f>
        <v>2644.1000979999999</v>
      </c>
      <c r="V56" s="43">
        <f>VLOOKUP($A56,'S&amp;P_500'!$A:$G,V$1,0)</f>
        <v>3106150000</v>
      </c>
      <c r="W56" s="2">
        <f t="shared" si="25"/>
        <v>14.520019999999931</v>
      </c>
      <c r="X56" s="41">
        <f t="shared" si="26"/>
        <v>14.669922000000042</v>
      </c>
      <c r="Y56" s="41">
        <f t="shared" si="27"/>
        <v>0.149902000000111</v>
      </c>
      <c r="Z56" s="41">
        <f t="shared" si="28"/>
        <v>3074731401.6886883</v>
      </c>
      <c r="AA56" s="41">
        <f t="shared" si="29"/>
        <v>31418598.311311927</v>
      </c>
      <c r="AB56" s="43">
        <f>VLOOKUP($A56,Gold_SPDR!$A:$G,AB$1,0)</f>
        <v>118.480003</v>
      </c>
      <c r="AC56" s="43">
        <f>VLOOKUP($A56,Gold_SPDR!$A:$G,AC$1,0)</f>
        <v>118.91999800000001</v>
      </c>
      <c r="AD56" s="43">
        <f>VLOOKUP($A56,Gold_SPDR!$A:$G,AD$1,0)</f>
        <v>118.33000199999999</v>
      </c>
      <c r="AE56" s="43">
        <f>VLOOKUP($A56,Gold_SPDR!$A:$G,AE$1,0)</f>
        <v>5231300</v>
      </c>
      <c r="AF56" s="2">
        <f t="shared" si="30"/>
        <v>-9.9950000000035288E-3</v>
      </c>
      <c r="AG56" s="42">
        <f t="shared" si="31"/>
        <v>0.58999600000001351</v>
      </c>
      <c r="AH56" s="42">
        <f t="shared" si="32"/>
        <v>0.59999100000001704</v>
      </c>
      <c r="AI56" s="41">
        <f t="shared" si="33"/>
        <v>2593680.4980222401</v>
      </c>
      <c r="AJ56" s="41">
        <f t="shared" si="34"/>
        <v>2637619.5019777599</v>
      </c>
      <c r="AK56" s="43">
        <f>VLOOKUP($A56,Gold_Vix!$A:$G,AK$1,0)</f>
        <v>11.7</v>
      </c>
      <c r="AL56" s="43">
        <f>VLOOKUP($A56,Gold_Vix!$A:$G,AL$1,0)</f>
        <v>12.99</v>
      </c>
      <c r="AM56" s="43">
        <f>VLOOKUP($A56,Gold_Vix!$A:$G,AM$1,0)</f>
        <v>11.09</v>
      </c>
      <c r="AN56" s="43" t="e">
        <f>VLOOKUP(A56,Goog_trend!$A:$B,2,0)</f>
        <v>#N/A</v>
      </c>
      <c r="AO56" s="43">
        <f>VLOOKUP($A56,'Updated CoinDesk'!$A:$E,AO$1,0)</f>
        <v>16057.14</v>
      </c>
      <c r="AP56" s="43">
        <f>VLOOKUP($A56,'Updated CoinDesk'!$A:$E,AP$1,0)</f>
        <v>17153.939999999999</v>
      </c>
      <c r="AQ56" s="43">
        <f>VLOOKUP($A56,'Updated CoinDesk'!$A:$E,AQ$1,0)</f>
        <v>13963.53</v>
      </c>
      <c r="AR56" s="43" t="e">
        <f t="shared" si="35"/>
        <v>#N/A</v>
      </c>
      <c r="AS56" s="43">
        <f t="shared" si="36"/>
        <v>-800.88000000000102</v>
      </c>
      <c r="AT56" s="42">
        <f t="shared" si="37"/>
        <v>3190.409999999998</v>
      </c>
      <c r="AU56" s="42">
        <f t="shared" si="38"/>
        <v>3991.2899999999991</v>
      </c>
      <c r="AV56" s="41" t="e">
        <f t="shared" si="39"/>
        <v>#N/A</v>
      </c>
      <c r="AW56" s="41" t="e">
        <f t="shared" si="40"/>
        <v>#N/A</v>
      </c>
    </row>
    <row r="57" spans="1:60" x14ac:dyDescent="0.25">
      <c r="A57" s="38">
        <v>43080</v>
      </c>
      <c r="B57" s="30">
        <v>18545</v>
      </c>
      <c r="C57" s="30">
        <v>18850</v>
      </c>
      <c r="D57" s="30">
        <v>15000</v>
      </c>
      <c r="E57" s="30">
        <v>3969</v>
      </c>
      <c r="F57" s="24"/>
      <c r="K57" s="43">
        <f>VLOOKUP($A57,VIX!$A:$G,K$1,0)</f>
        <v>9.34</v>
      </c>
      <c r="L57" s="43">
        <f>VLOOKUP($A57,VIX!$A:$G,L$1,0)</f>
        <v>10.08</v>
      </c>
      <c r="M57" s="43">
        <f>VLOOKUP($A57,VIX!$A:$G,M$1,0)</f>
        <v>9.2799999999999994</v>
      </c>
      <c r="S57" s="43">
        <f>VLOOKUP(A57,'S&amp;P_500'!$A:$F,6,0)</f>
        <v>2659.98999</v>
      </c>
      <c r="T57" s="43">
        <f>VLOOKUP($A57,'S&amp;P_500'!$A:$G,T$1,0)</f>
        <v>2660.330078</v>
      </c>
      <c r="U57" s="43">
        <f>VLOOKUP($A57,'S&amp;P_500'!$A:$G,U$1,0)</f>
        <v>2651.469971</v>
      </c>
      <c r="V57" s="43">
        <f>VLOOKUP($A57,'S&amp;P_500'!$A:$G,V$1,0)</f>
        <v>3091950000</v>
      </c>
      <c r="W57" s="2">
        <f t="shared" si="25"/>
        <v>8.4899900000000343</v>
      </c>
      <c r="X57" s="41">
        <f t="shared" si="26"/>
        <v>8.8601069999999709</v>
      </c>
      <c r="Y57" s="41">
        <f t="shared" si="27"/>
        <v>0.37011699999993652</v>
      </c>
      <c r="Z57" s="41">
        <f t="shared" si="28"/>
        <v>2967967823.8198972</v>
      </c>
      <c r="AA57" s="41">
        <f t="shared" si="29"/>
        <v>123982176.180103</v>
      </c>
      <c r="AB57" s="43">
        <f>VLOOKUP($A57,Gold_SPDR!$A:$G,AB$1,0)</f>
        <v>118.010002</v>
      </c>
      <c r="AC57" s="43">
        <f>VLOOKUP($A57,Gold_SPDR!$A:$G,AC$1,0)</f>
        <v>118.540001</v>
      </c>
      <c r="AD57" s="43">
        <f>VLOOKUP($A57,Gold_SPDR!$A:$G,AD$1,0)</f>
        <v>117.800003</v>
      </c>
      <c r="AE57" s="43">
        <f>VLOOKUP($A57,Gold_SPDR!$A:$G,AE$1,0)</f>
        <v>4522200</v>
      </c>
      <c r="AF57" s="2">
        <f t="shared" si="30"/>
        <v>-0.47000099999999634</v>
      </c>
      <c r="AG57" s="42">
        <f t="shared" si="31"/>
        <v>0.73999799999999993</v>
      </c>
      <c r="AH57" s="42">
        <f t="shared" si="32"/>
        <v>1.2099989999999963</v>
      </c>
      <c r="AI57" s="41">
        <f t="shared" si="33"/>
        <v>1716114.9250998879</v>
      </c>
      <c r="AJ57" s="41">
        <f t="shared" si="34"/>
        <v>2806085.0749001116</v>
      </c>
      <c r="AK57" s="43">
        <f>VLOOKUP($A57,Gold_Vix!$A:$G,AK$1,0)</f>
        <v>11.46</v>
      </c>
      <c r="AL57" s="43">
        <f>VLOOKUP($A57,Gold_Vix!$A:$G,AL$1,0)</f>
        <v>12.8</v>
      </c>
      <c r="AM57" s="43">
        <f>VLOOKUP($A57,Gold_Vix!$A:$G,AM$1,0)</f>
        <v>11.01</v>
      </c>
      <c r="AN57" s="43" t="e">
        <f>VLOOKUP(A57,Goog_trend!$A:$B,2,0)</f>
        <v>#N/A</v>
      </c>
      <c r="AO57" s="43">
        <f>VLOOKUP($A57,'Updated CoinDesk'!$A:$E,AO$1,0)</f>
        <v>16699.68</v>
      </c>
      <c r="AP57" s="43">
        <f>VLOOKUP($A57,'Updated CoinDesk'!$A:$E,AP$1,0)</f>
        <v>17383.46</v>
      </c>
      <c r="AQ57" s="43">
        <f>VLOOKUP($A57,'Updated CoinDesk'!$A:$E,AQ$1,0)</f>
        <v>15036.96</v>
      </c>
      <c r="AR57" s="43" t="e">
        <f t="shared" si="35"/>
        <v>#N/A</v>
      </c>
      <c r="AS57" s="43">
        <f t="shared" si="36"/>
        <v>642.54000000000087</v>
      </c>
      <c r="AT57" s="42">
        <f t="shared" si="37"/>
        <v>2346.5</v>
      </c>
      <c r="AU57" s="42">
        <f t="shared" si="38"/>
        <v>1703.9599999999991</v>
      </c>
      <c r="AV57" s="41" t="e">
        <f t="shared" si="39"/>
        <v>#N/A</v>
      </c>
      <c r="AW57" s="41" t="e">
        <f t="shared" si="40"/>
        <v>#N/A</v>
      </c>
      <c r="BB57" s="21">
        <v>17285.884999999998</v>
      </c>
      <c r="BD57" s="26">
        <f>VLOOKUP(A57,Gemni!A:D,4,0)</f>
        <v>71.851500000000001</v>
      </c>
      <c r="BE57" s="21">
        <v>16699.68</v>
      </c>
      <c r="BG57" s="21">
        <f>VLOOKUP(A57,BitStamp!G:I,3,0)</f>
        <v>16930</v>
      </c>
    </row>
    <row r="58" spans="1:60" x14ac:dyDescent="0.25">
      <c r="A58" s="38">
        <v>43081</v>
      </c>
      <c r="B58" s="30">
        <v>18020</v>
      </c>
      <c r="C58" s="30">
        <v>18760</v>
      </c>
      <c r="D58" s="30">
        <v>17400</v>
      </c>
      <c r="E58" s="30">
        <v>1537</v>
      </c>
      <c r="F58" s="30">
        <v>-525</v>
      </c>
      <c r="G58" s="41">
        <f t="shared" ref="G58:G121" si="41">C58-D58+MAX(0,D58-B57)</f>
        <v>1360</v>
      </c>
      <c r="H58" s="41">
        <f t="shared" ref="H58:H121" si="42">C58-B58+MAX(0,B57-D58)</f>
        <v>1885</v>
      </c>
      <c r="I58" s="41">
        <f t="shared" ref="I58:I121" si="43">E58*G58/(G58+H58)</f>
        <v>644.16640986132506</v>
      </c>
      <c r="J58" s="41">
        <f t="shared" ref="J58:J121" si="44">+E58*H58/(G58+H58)</f>
        <v>892.83359013867494</v>
      </c>
      <c r="K58" s="43">
        <f>VLOOKUP($A58,VIX!$A:$G,K$1,0)</f>
        <v>9.92</v>
      </c>
      <c r="L58" s="43">
        <f>VLOOKUP($A58,VIX!$A:$G,L$1,0)</f>
        <v>9.92</v>
      </c>
      <c r="M58" s="43">
        <f>VLOOKUP($A58,VIX!$A:$G,M$1,0)</f>
        <v>9.2100000000000009</v>
      </c>
      <c r="N58" s="46">
        <f>K58-K57</f>
        <v>0.58000000000000007</v>
      </c>
      <c r="O58" s="41">
        <f t="shared" ref="O58:O89" si="45">L58-M58+MAX(0,M58-K57)</f>
        <v>0.70999999999999908</v>
      </c>
      <c r="P58" s="41">
        <f t="shared" ref="P58:P89" si="46">L58-K58+MAX(0,K57-M58)</f>
        <v>0.12999999999999901</v>
      </c>
      <c r="Q58" s="48">
        <f>O58/(O58+P58)</f>
        <v>0.84523809523809612</v>
      </c>
      <c r="R58" s="48">
        <f>P58/(O58+P58)</f>
        <v>0.15476190476190393</v>
      </c>
      <c r="S58" s="43">
        <f>VLOOKUP(A58,'S&amp;P_500'!$A:$F,6,0)</f>
        <v>2664.110107</v>
      </c>
      <c r="T58" s="43">
        <f>VLOOKUP($A58,'S&amp;P_500'!$A:$G,T$1,0)</f>
        <v>2669.719971</v>
      </c>
      <c r="U58" s="43">
        <f>VLOOKUP($A58,'S&amp;P_500'!$A:$G,U$1,0)</f>
        <v>2659.780029</v>
      </c>
      <c r="V58" s="43">
        <f>VLOOKUP($A58,'S&amp;P_500'!$A:$G,V$1,0)</f>
        <v>3555680000</v>
      </c>
      <c r="W58" s="2">
        <f t="shared" si="25"/>
        <v>4.1201169999999365</v>
      </c>
      <c r="X58" s="41">
        <f t="shared" si="26"/>
        <v>9.9399419999999736</v>
      </c>
      <c r="Y58" s="59">
        <f t="shared" si="27"/>
        <v>5.8198250000000371</v>
      </c>
      <c r="Z58" s="41">
        <f t="shared" si="28"/>
        <v>2242625349.1285677</v>
      </c>
      <c r="AA58" s="41">
        <f t="shared" si="29"/>
        <v>1313054650.8714323</v>
      </c>
      <c r="AB58" s="43">
        <f>VLOOKUP($A58,Gold_SPDR!$A:$G,AB$1,0)</f>
        <v>118.150002</v>
      </c>
      <c r="AC58" s="43">
        <f>VLOOKUP($A58,Gold_SPDR!$A:$G,AC$1,0)</f>
        <v>118.16999800000001</v>
      </c>
      <c r="AD58" s="43">
        <f>VLOOKUP($A58,Gold_SPDR!$A:$G,AD$1,0)</f>
        <v>117.400002</v>
      </c>
      <c r="AE58" s="43">
        <f>VLOOKUP($A58,Gold_SPDR!$A:$G,AE$1,0)</f>
        <v>8020100</v>
      </c>
      <c r="AF58" s="2">
        <f t="shared" si="30"/>
        <v>0.14000000000000057</v>
      </c>
      <c r="AG58" s="42">
        <f t="shared" si="31"/>
        <v>0.76999600000000612</v>
      </c>
      <c r="AH58" s="42">
        <f t="shared" si="32"/>
        <v>0.62999600000000555</v>
      </c>
      <c r="AI58" s="41">
        <f t="shared" si="33"/>
        <v>4411057.2914702352</v>
      </c>
      <c r="AJ58" s="41">
        <f t="shared" si="34"/>
        <v>3609042.7085297648</v>
      </c>
      <c r="AK58" s="43">
        <f>VLOOKUP($A58,Gold_Vix!$A:$G,AK$1,0)</f>
        <v>12.14</v>
      </c>
      <c r="AL58" s="43">
        <f>VLOOKUP($A58,Gold_Vix!$A:$G,AL$1,0)</f>
        <v>12.44</v>
      </c>
      <c r="AM58" s="43">
        <f>VLOOKUP($A58,Gold_Vix!$A:$G,AM$1,0)</f>
        <v>10.89</v>
      </c>
      <c r="AN58" s="43">
        <f>VLOOKUP(A58,Goog_trend!$A:$B,2,0)</f>
        <v>57</v>
      </c>
      <c r="AO58" s="43">
        <f>VLOOKUP($A58,'Updated CoinDesk'!$A:$E,AO$1,0)</f>
        <v>17178.099999999999</v>
      </c>
      <c r="AP58" s="43">
        <f>VLOOKUP($A58,'Updated CoinDesk'!$A:$E,AP$1,0)</f>
        <v>17631.419999999998</v>
      </c>
      <c r="AQ58" s="43">
        <f>VLOOKUP($A58,'Updated CoinDesk'!$A:$E,AQ$1,0)</f>
        <v>16259.28</v>
      </c>
      <c r="AR58" s="43">
        <f t="shared" si="35"/>
        <v>57</v>
      </c>
      <c r="AS58" s="43">
        <f t="shared" si="36"/>
        <v>478.41999999999825</v>
      </c>
      <c r="AT58" s="42">
        <f t="shared" si="37"/>
        <v>1372.1399999999976</v>
      </c>
      <c r="AU58" s="42">
        <f t="shared" si="38"/>
        <v>893.71999999999935</v>
      </c>
      <c r="AV58" s="41">
        <f t="shared" si="39"/>
        <v>34.51756948796482</v>
      </c>
      <c r="AW58" s="41">
        <f t="shared" si="40"/>
        <v>22.48243051203518</v>
      </c>
      <c r="AX58" s="57">
        <f>VLOOKUP(A58,'Gold Bullion'!$A:$C,3,0)</f>
        <v>-6.25</v>
      </c>
      <c r="BB58" s="21">
        <v>17395</v>
      </c>
      <c r="BC58" s="21">
        <v>109.1150000000016</v>
      </c>
      <c r="BD58" s="26">
        <f>VLOOKUP(A58,Gemni!A:D,4,0)</f>
        <v>150.58860000000001</v>
      </c>
      <c r="BE58" s="21">
        <v>17178.099999999999</v>
      </c>
      <c r="BF58" s="21">
        <v>478.41999999999825</v>
      </c>
      <c r="BG58" s="21">
        <f>VLOOKUP(A58,BitStamp!G:I,3,0)</f>
        <v>17300</v>
      </c>
      <c r="BH58" s="21">
        <f>BG58-BG57</f>
        <v>370</v>
      </c>
    </row>
    <row r="59" spans="1:60" x14ac:dyDescent="0.25">
      <c r="A59" s="38">
        <v>43082</v>
      </c>
      <c r="B59" s="30">
        <v>17055</v>
      </c>
      <c r="C59" s="30">
        <v>18320</v>
      </c>
      <c r="D59" s="30">
        <v>16160</v>
      </c>
      <c r="E59" s="30">
        <v>1585</v>
      </c>
      <c r="F59" s="30">
        <v>-965</v>
      </c>
      <c r="G59" s="41">
        <f t="shared" si="41"/>
        <v>2160</v>
      </c>
      <c r="H59" s="41">
        <f t="shared" si="42"/>
        <v>3125</v>
      </c>
      <c r="I59" s="41">
        <f t="shared" si="43"/>
        <v>647.79564806054873</v>
      </c>
      <c r="J59" s="41">
        <f t="shared" si="44"/>
        <v>937.20435193945127</v>
      </c>
      <c r="K59" s="43">
        <f>VLOOKUP($A59,VIX!$A:$G,K$1,0)</f>
        <v>10.18</v>
      </c>
      <c r="L59" s="43">
        <f>VLOOKUP($A59,VIX!$A:$G,L$1,0)</f>
        <v>10.210000000000001</v>
      </c>
      <c r="M59" s="43">
        <f>VLOOKUP($A59,VIX!$A:$G,M$1,0)</f>
        <v>9.65</v>
      </c>
      <c r="N59" s="46">
        <f t="shared" ref="N59:N122" si="47">K59-K58</f>
        <v>0.25999999999999979</v>
      </c>
      <c r="O59" s="41">
        <f t="shared" si="45"/>
        <v>0.5600000000000005</v>
      </c>
      <c r="P59" s="41">
        <f t="shared" si="46"/>
        <v>0.30000000000000071</v>
      </c>
      <c r="Q59" s="48">
        <f t="shared" ref="Q59:Q122" si="48">O59/(O59+P59)</f>
        <v>0.65116279069767413</v>
      </c>
      <c r="R59" s="48">
        <f t="shared" ref="R59:R122" si="49">P59/(O59+P59)</f>
        <v>0.34883720930232592</v>
      </c>
      <c r="S59" s="43">
        <f>VLOOKUP(A59,'S&amp;P_500'!$A:$F,6,0)</f>
        <v>2662.8500979999999</v>
      </c>
      <c r="T59" s="43">
        <f>VLOOKUP($A59,'S&amp;P_500'!$A:$G,T$1,0)</f>
        <v>2671.8798830000001</v>
      </c>
      <c r="U59" s="43">
        <f>VLOOKUP($A59,'S&amp;P_500'!$A:$G,U$1,0)</f>
        <v>2662.8500979999999</v>
      </c>
      <c r="V59" s="43">
        <f>VLOOKUP($A59,'S&amp;P_500'!$A:$G,V$1,0)</f>
        <v>3542370000</v>
      </c>
      <c r="W59" s="2">
        <f t="shared" si="25"/>
        <v>-1.2600090000000819</v>
      </c>
      <c r="X59" s="41">
        <f t="shared" si="26"/>
        <v>9.0297850000001745</v>
      </c>
      <c r="Y59" s="59">
        <f t="shared" si="27"/>
        <v>10.289794000000256</v>
      </c>
      <c r="Z59" s="41">
        <f t="shared" si="28"/>
        <v>1655669592.5128548</v>
      </c>
      <c r="AA59" s="41">
        <f t="shared" si="29"/>
        <v>1886700407.4871452</v>
      </c>
      <c r="AB59" s="43">
        <f>VLOOKUP($A59,Gold_SPDR!$A:$G,AB$1,0)</f>
        <v>119.16999800000001</v>
      </c>
      <c r="AC59" s="43">
        <f>VLOOKUP($A59,Gold_SPDR!$A:$G,AC$1,0)</f>
        <v>119.349998</v>
      </c>
      <c r="AD59" s="43">
        <f>VLOOKUP($A59,Gold_SPDR!$A:$G,AD$1,0)</f>
        <v>118.010002</v>
      </c>
      <c r="AE59" s="43">
        <f>VLOOKUP($A59,Gold_SPDR!$A:$G,AE$1,0)</f>
        <v>10086700</v>
      </c>
      <c r="AF59" s="2">
        <f t="shared" si="30"/>
        <v>1.0199960000000061</v>
      </c>
      <c r="AG59" s="42">
        <f t="shared" si="31"/>
        <v>1.3399959999999993</v>
      </c>
      <c r="AH59" s="42">
        <f t="shared" si="32"/>
        <v>0.31999999999999318</v>
      </c>
      <c r="AI59" s="41">
        <f t="shared" si="33"/>
        <v>8142271.2182439324</v>
      </c>
      <c r="AJ59" s="41">
        <f t="shared" si="34"/>
        <v>1944428.7817560679</v>
      </c>
      <c r="AK59" s="43">
        <f>VLOOKUP($A59,Gold_Vix!$A:$G,AK$1,0)</f>
        <v>10.87</v>
      </c>
      <c r="AL59" s="43">
        <f>VLOOKUP($A59,Gold_Vix!$A:$G,AL$1,0)</f>
        <v>12.59</v>
      </c>
      <c r="AM59" s="43">
        <f>VLOOKUP($A59,Gold_Vix!$A:$G,AM$1,0)</f>
        <v>10.75</v>
      </c>
      <c r="AN59" s="43">
        <f>VLOOKUP(A59,Goog_trend!$A:$B,2,0)</f>
        <v>50</v>
      </c>
      <c r="AO59" s="43">
        <f>VLOOKUP($A59,'Updated CoinDesk'!$A:$E,AO$1,0)</f>
        <v>16407.2</v>
      </c>
      <c r="AP59" s="43">
        <f>VLOOKUP($A59,'Updated CoinDesk'!$A:$E,AP$1,0)</f>
        <v>17384.560000000001</v>
      </c>
      <c r="AQ59" s="43">
        <f>VLOOKUP($A59,'Updated CoinDesk'!$A:$E,AQ$1,0)</f>
        <v>15799.87</v>
      </c>
      <c r="AR59" s="43">
        <f t="shared" si="35"/>
        <v>50</v>
      </c>
      <c r="AS59" s="43">
        <f t="shared" si="36"/>
        <v>-770.89999999999782</v>
      </c>
      <c r="AT59" s="42">
        <f t="shared" si="37"/>
        <v>1584.6900000000005</v>
      </c>
      <c r="AU59" s="42">
        <f t="shared" si="38"/>
        <v>2355.5899999999983</v>
      </c>
      <c r="AV59" s="41">
        <f t="shared" si="39"/>
        <v>20.108850132477908</v>
      </c>
      <c r="AW59" s="41">
        <f t="shared" si="40"/>
        <v>29.891149867522092</v>
      </c>
      <c r="AX59" s="57">
        <f>VLOOKUP(A59,'Gold Bullion'!$A:$C,3,0)</f>
        <v>1.75</v>
      </c>
      <c r="BB59" s="21">
        <v>16429.72</v>
      </c>
      <c r="BC59" s="21">
        <v>-965.27999999999884</v>
      </c>
      <c r="BD59" s="26">
        <f>VLOOKUP(A59,Gemni!A:D,4,0)</f>
        <v>4.7445000000000004</v>
      </c>
      <c r="BE59" s="21">
        <v>16407.2</v>
      </c>
      <c r="BF59" s="21">
        <v>-770.89999999999782</v>
      </c>
      <c r="BG59" s="21">
        <f>VLOOKUP(A59,BitStamp!G:I,3,0)</f>
        <v>16280</v>
      </c>
      <c r="BH59" s="21">
        <f t="shared" ref="BH59:BH122" si="50">BG59-BG58</f>
        <v>-1020</v>
      </c>
    </row>
    <row r="60" spans="1:60" x14ac:dyDescent="0.25">
      <c r="A60" s="38">
        <v>43083</v>
      </c>
      <c r="B60" s="30">
        <v>16800</v>
      </c>
      <c r="C60" s="30">
        <v>17530</v>
      </c>
      <c r="D60" s="30">
        <v>16500</v>
      </c>
      <c r="E60" s="30">
        <v>1054</v>
      </c>
      <c r="F60" s="30">
        <v>-255</v>
      </c>
      <c r="G60" s="41">
        <f t="shared" si="41"/>
        <v>1030</v>
      </c>
      <c r="H60" s="41">
        <f t="shared" si="42"/>
        <v>1285</v>
      </c>
      <c r="I60" s="41">
        <f t="shared" si="43"/>
        <v>468.9503239740821</v>
      </c>
      <c r="J60" s="41">
        <f t="shared" si="44"/>
        <v>585.04967602591796</v>
      </c>
      <c r="K60" s="43">
        <f>VLOOKUP($A60,VIX!$A:$G,K$1,0)</f>
        <v>10.49</v>
      </c>
      <c r="L60" s="43">
        <f>VLOOKUP($A60,VIX!$A:$G,L$1,0)</f>
        <v>10.54</v>
      </c>
      <c r="M60" s="43">
        <f>VLOOKUP($A60,VIX!$A:$G,M$1,0)</f>
        <v>9.7799999999999994</v>
      </c>
      <c r="N60" s="46">
        <f t="shared" si="47"/>
        <v>0.3100000000000005</v>
      </c>
      <c r="O60" s="41">
        <f t="shared" si="45"/>
        <v>0.75999999999999979</v>
      </c>
      <c r="P60" s="41">
        <f t="shared" si="46"/>
        <v>0.44999999999999929</v>
      </c>
      <c r="Q60" s="48">
        <f t="shared" si="48"/>
        <v>0.62809917355371936</v>
      </c>
      <c r="R60" s="48">
        <f t="shared" si="49"/>
        <v>0.3719008264462807</v>
      </c>
      <c r="S60" s="43">
        <f>VLOOKUP(A60,'S&amp;P_500'!$A:$F,6,0)</f>
        <v>2652.01001</v>
      </c>
      <c r="T60" s="43">
        <f>VLOOKUP($A60,'S&amp;P_500'!$A:$G,T$1,0)</f>
        <v>2668.0900879999999</v>
      </c>
      <c r="U60" s="43">
        <f>VLOOKUP($A60,'S&amp;P_500'!$A:$G,U$1,0)</f>
        <v>2652.01001</v>
      </c>
      <c r="V60" s="43">
        <f>VLOOKUP($A60,'S&amp;P_500'!$A:$G,V$1,0)</f>
        <v>3430030000</v>
      </c>
      <c r="W60" s="2">
        <f t="shared" si="25"/>
        <v>-10.840087999999923</v>
      </c>
      <c r="X60" s="41">
        <f t="shared" si="26"/>
        <v>16.080077999999958</v>
      </c>
      <c r="Y60" s="59">
        <f t="shared" si="27"/>
        <v>26.920165999999881</v>
      </c>
      <c r="Z60" s="41">
        <f t="shared" si="28"/>
        <v>1282670627.2257445</v>
      </c>
      <c r="AA60" s="41">
        <f t="shared" si="29"/>
        <v>2147359372.7742555</v>
      </c>
      <c r="AB60" s="43">
        <f>VLOOKUP($A60,Gold_SPDR!$A:$G,AB$1,0)</f>
        <v>118.93</v>
      </c>
      <c r="AC60" s="43">
        <f>VLOOKUP($A60,Gold_SPDR!$A:$G,AC$1,0)</f>
        <v>119.290001</v>
      </c>
      <c r="AD60" s="43">
        <f>VLOOKUP($A60,Gold_SPDR!$A:$G,AD$1,0)</f>
        <v>118.709999</v>
      </c>
      <c r="AE60" s="43">
        <f>VLOOKUP($A60,Gold_SPDR!$A:$G,AE$1,0)</f>
        <v>6993600</v>
      </c>
      <c r="AF60" s="2">
        <f t="shared" si="30"/>
        <v>-0.23999799999999993</v>
      </c>
      <c r="AG60" s="42">
        <f t="shared" si="31"/>
        <v>0.58000200000000746</v>
      </c>
      <c r="AH60" s="42">
        <f t="shared" si="32"/>
        <v>0.82000000000000739</v>
      </c>
      <c r="AI60" s="41">
        <f t="shared" si="33"/>
        <v>2897354.4232079731</v>
      </c>
      <c r="AJ60" s="41">
        <f t="shared" si="34"/>
        <v>4096245.5767920264</v>
      </c>
      <c r="AK60" s="43">
        <f>VLOOKUP($A60,Gold_Vix!$A:$G,AK$1,0)</f>
        <v>10.4</v>
      </c>
      <c r="AL60" s="43">
        <f>VLOOKUP($A60,Gold_Vix!$A:$G,AL$1,0)</f>
        <v>10.87</v>
      </c>
      <c r="AM60" s="43">
        <f>VLOOKUP($A60,Gold_Vix!$A:$G,AM$1,0)</f>
        <v>10.11</v>
      </c>
      <c r="AN60" s="43">
        <f>VLOOKUP(A60,Goog_trend!$A:$B,2,0)</f>
        <v>41</v>
      </c>
      <c r="AO60" s="43">
        <f>VLOOKUP($A60,'Updated CoinDesk'!$A:$E,AO$1,0)</f>
        <v>16531.080000000002</v>
      </c>
      <c r="AP60" s="43">
        <f>VLOOKUP($A60,'Updated CoinDesk'!$A:$E,AP$1,0)</f>
        <v>17023.04</v>
      </c>
      <c r="AQ60" s="43">
        <f>VLOOKUP($A60,'Updated CoinDesk'!$A:$E,AQ$1,0)</f>
        <v>16123.12</v>
      </c>
      <c r="AR60" s="43">
        <f t="shared" si="35"/>
        <v>41</v>
      </c>
      <c r="AS60" s="43">
        <f t="shared" si="36"/>
        <v>123.88000000000102</v>
      </c>
      <c r="AT60" s="42">
        <f t="shared" si="37"/>
        <v>899.92000000000007</v>
      </c>
      <c r="AU60" s="42">
        <f t="shared" si="38"/>
        <v>776.03999999999905</v>
      </c>
      <c r="AV60" s="41">
        <f t="shared" si="39"/>
        <v>22.01527482756153</v>
      </c>
      <c r="AW60" s="41">
        <f t="shared" si="40"/>
        <v>18.98472517243847</v>
      </c>
      <c r="AX60" s="57">
        <f>VLOOKUP(A60,'Gold Bullion'!$A:$C,3,0)</f>
        <v>8.3499999999999091</v>
      </c>
      <c r="BB60" s="21">
        <v>16503.580000000002</v>
      </c>
      <c r="BC60" s="21">
        <v>73.860000000000582</v>
      </c>
      <c r="BD60" s="26">
        <f>VLOOKUP(A60,Gemni!A:D,4,0)</f>
        <v>65.008499999999998</v>
      </c>
      <c r="BE60" s="21">
        <v>16531.080000000002</v>
      </c>
      <c r="BF60" s="21">
        <v>123.88000000000102</v>
      </c>
      <c r="BG60" s="21">
        <f>VLOOKUP(A60,BitStamp!G:I,3,0)</f>
        <v>16439.970703125</v>
      </c>
      <c r="BH60" s="21">
        <f t="shared" si="50"/>
        <v>159.970703125</v>
      </c>
    </row>
    <row r="61" spans="1:60" x14ac:dyDescent="0.25">
      <c r="A61" s="38">
        <v>43084</v>
      </c>
      <c r="B61" s="30">
        <v>18105</v>
      </c>
      <c r="C61" s="30">
        <v>18600</v>
      </c>
      <c r="D61" s="30">
        <v>16740</v>
      </c>
      <c r="E61" s="30">
        <v>1515</v>
      </c>
      <c r="F61" s="30">
        <v>1305</v>
      </c>
      <c r="G61" s="41">
        <f t="shared" si="41"/>
        <v>1860</v>
      </c>
      <c r="H61" s="41">
        <f t="shared" si="42"/>
        <v>555</v>
      </c>
      <c r="I61" s="41">
        <f t="shared" si="43"/>
        <v>1166.8322981366459</v>
      </c>
      <c r="J61" s="41">
        <f t="shared" si="44"/>
        <v>348.16770186335401</v>
      </c>
      <c r="K61" s="43">
        <f>VLOOKUP($A61,VIX!$A:$G,K$1,0)</f>
        <v>9.42</v>
      </c>
      <c r="L61" s="43">
        <f>VLOOKUP($A61,VIX!$A:$G,L$1,0)</f>
        <v>10.199999999999999</v>
      </c>
      <c r="M61" s="43">
        <f>VLOOKUP($A61,VIX!$A:$G,M$1,0)</f>
        <v>9.2200000000000006</v>
      </c>
      <c r="N61" s="46">
        <f t="shared" si="47"/>
        <v>-1.0700000000000003</v>
      </c>
      <c r="O61" s="41">
        <f t="shared" si="45"/>
        <v>0.97999999999999865</v>
      </c>
      <c r="P61" s="41">
        <f t="shared" si="46"/>
        <v>2.0499999999999989</v>
      </c>
      <c r="Q61" s="48">
        <f t="shared" si="48"/>
        <v>0.32343234323432324</v>
      </c>
      <c r="R61" s="48">
        <f t="shared" si="49"/>
        <v>0.67656765676567676</v>
      </c>
      <c r="S61" s="43">
        <f>VLOOKUP(A61,'S&amp;P_500'!$A:$F,6,0)</f>
        <v>2675.8100589999999</v>
      </c>
      <c r="T61" s="43">
        <f>VLOOKUP($A61,'S&amp;P_500'!$A:$G,T$1,0)</f>
        <v>2679.6298830000001</v>
      </c>
      <c r="U61" s="43">
        <f>VLOOKUP($A61,'S&amp;P_500'!$A:$G,U$1,0)</f>
        <v>2659.139893</v>
      </c>
      <c r="V61" s="43">
        <f>VLOOKUP($A61,'S&amp;P_500'!$A:$G,V$1,0)</f>
        <v>5723920000</v>
      </c>
      <c r="W61" s="2">
        <f t="shared" si="25"/>
        <v>23.800048999999944</v>
      </c>
      <c r="X61" s="41">
        <f t="shared" si="26"/>
        <v>27.619873000000098</v>
      </c>
      <c r="Y61" s="59">
        <f t="shared" si="27"/>
        <v>3.8198240000001533</v>
      </c>
      <c r="Z61" s="41">
        <f t="shared" si="28"/>
        <v>5028481777.7397566</v>
      </c>
      <c r="AA61" s="41">
        <f t="shared" si="29"/>
        <v>695438222.2602433</v>
      </c>
      <c r="AB61" s="43">
        <f>VLOOKUP($A61,Gold_SPDR!$A:$G,AB$1,0)</f>
        <v>119.18</v>
      </c>
      <c r="AC61" s="43">
        <f>VLOOKUP($A61,Gold_SPDR!$A:$G,AC$1,0)</f>
        <v>119.5</v>
      </c>
      <c r="AD61" s="43">
        <f>VLOOKUP($A61,Gold_SPDR!$A:$G,AD$1,0)</f>
        <v>118.970001</v>
      </c>
      <c r="AE61" s="43">
        <f>VLOOKUP($A61,Gold_SPDR!$A:$G,AE$1,0)</f>
        <v>7532000</v>
      </c>
      <c r="AF61" s="2">
        <f t="shared" si="30"/>
        <v>0.25</v>
      </c>
      <c r="AG61" s="42">
        <f t="shared" si="31"/>
        <v>0.56999999999999318</v>
      </c>
      <c r="AH61" s="42">
        <f t="shared" si="32"/>
        <v>0.31999999999999318</v>
      </c>
      <c r="AI61" s="41">
        <f t="shared" si="33"/>
        <v>4823865.1685393425</v>
      </c>
      <c r="AJ61" s="41">
        <f t="shared" si="34"/>
        <v>2708134.831460658</v>
      </c>
      <c r="AK61" s="43">
        <f>VLOOKUP($A61,Gold_Vix!$A:$G,AK$1,0)</f>
        <v>9.43</v>
      </c>
      <c r="AL61" s="43">
        <f>VLOOKUP($A61,Gold_Vix!$A:$G,AL$1,0)</f>
        <v>10.4</v>
      </c>
      <c r="AM61" s="43">
        <f>VLOOKUP($A61,Gold_Vix!$A:$G,AM$1,0)</f>
        <v>9.41</v>
      </c>
      <c r="AN61" s="43">
        <f>VLOOKUP(A61,Goog_trend!$A:$B,2,0)</f>
        <v>36</v>
      </c>
      <c r="AO61" s="43">
        <f>VLOOKUP($A61,'Updated CoinDesk'!$A:$E,AO$1,0)</f>
        <v>17601.939999999999</v>
      </c>
      <c r="AP61" s="43">
        <f>VLOOKUP($A61,'Updated CoinDesk'!$A:$E,AP$1,0)</f>
        <v>17872.55</v>
      </c>
      <c r="AQ61" s="43">
        <f>VLOOKUP($A61,'Updated CoinDesk'!$A:$E,AQ$1,0)</f>
        <v>16522.02</v>
      </c>
      <c r="AR61" s="43">
        <f t="shared" si="35"/>
        <v>36</v>
      </c>
      <c r="AS61" s="43">
        <f t="shared" si="36"/>
        <v>1070.8599999999969</v>
      </c>
      <c r="AT61" s="42">
        <f t="shared" si="37"/>
        <v>1350.5299999999988</v>
      </c>
      <c r="AU61" s="42">
        <f t="shared" si="38"/>
        <v>279.67000000000189</v>
      </c>
      <c r="AV61" s="41">
        <f t="shared" si="39"/>
        <v>29.823997055575965</v>
      </c>
      <c r="AW61" s="41">
        <f t="shared" si="40"/>
        <v>6.1760029444240363</v>
      </c>
      <c r="AX61" s="57">
        <f>VLOOKUP(A61,'Gold Bullion'!$A:$C,3,0)</f>
        <v>3.5999999999999091</v>
      </c>
      <c r="BB61" s="21">
        <v>17715.845000000001</v>
      </c>
      <c r="BC61" s="21">
        <v>1212.2649999999994</v>
      </c>
      <c r="BD61" s="26">
        <f>VLOOKUP(A61,Gemni!A:D,4,0)</f>
        <v>101.1615</v>
      </c>
      <c r="BE61" s="21">
        <v>17601.939999999999</v>
      </c>
      <c r="BF61" s="21">
        <v>1070.8599999999969</v>
      </c>
      <c r="BG61" s="21">
        <f>VLOOKUP(A61,BitStamp!G:I,3,0)</f>
        <v>17601.98046875</v>
      </c>
      <c r="BH61" s="21">
        <f t="shared" si="50"/>
        <v>1162.009765625</v>
      </c>
    </row>
    <row r="62" spans="1:60" x14ac:dyDescent="0.25">
      <c r="A62" s="38">
        <v>43087</v>
      </c>
      <c r="B62" s="30">
        <v>19055</v>
      </c>
      <c r="C62" s="30">
        <v>20500</v>
      </c>
      <c r="D62" s="30">
        <v>18170</v>
      </c>
      <c r="E62" s="30">
        <v>3864</v>
      </c>
      <c r="F62" s="30">
        <v>950</v>
      </c>
      <c r="G62" s="41">
        <f t="shared" si="41"/>
        <v>2395</v>
      </c>
      <c r="H62" s="41">
        <f t="shared" si="42"/>
        <v>1445</v>
      </c>
      <c r="I62" s="41">
        <f t="shared" si="43"/>
        <v>2409.96875</v>
      </c>
      <c r="J62" s="41">
        <f t="shared" si="44"/>
        <v>1454.03125</v>
      </c>
      <c r="K62" s="43">
        <f>VLOOKUP($A62,VIX!$A:$G,K$1,0)</f>
        <v>9.5299999999999994</v>
      </c>
      <c r="L62" s="43">
        <f>VLOOKUP($A62,VIX!$A:$G,L$1,0)</f>
        <v>9.89</v>
      </c>
      <c r="M62" s="43">
        <f>VLOOKUP($A62,VIX!$A:$G,M$1,0)</f>
        <v>9.24</v>
      </c>
      <c r="N62" s="46">
        <f t="shared" si="47"/>
        <v>0.10999999999999943</v>
      </c>
      <c r="O62" s="41">
        <f t="shared" si="45"/>
        <v>0.65000000000000036</v>
      </c>
      <c r="P62" s="41">
        <f t="shared" si="46"/>
        <v>0.54000000000000092</v>
      </c>
      <c r="Q62" s="48">
        <f t="shared" si="48"/>
        <v>0.54621848739495771</v>
      </c>
      <c r="R62" s="48">
        <f t="shared" si="49"/>
        <v>0.45378151260504229</v>
      </c>
      <c r="S62" s="43">
        <f>VLOOKUP(A62,'S&amp;P_500'!$A:$F,6,0)</f>
        <v>2690.1599120000001</v>
      </c>
      <c r="T62" s="43">
        <f>VLOOKUP($A62,'S&amp;P_500'!$A:$G,T$1,0)</f>
        <v>2694.969971</v>
      </c>
      <c r="U62" s="43">
        <f>VLOOKUP($A62,'S&amp;P_500'!$A:$G,U$1,0)</f>
        <v>2685.919922</v>
      </c>
      <c r="V62" s="43">
        <f>VLOOKUP($A62,'S&amp;P_500'!$A:$G,V$1,0)</f>
        <v>3724660000</v>
      </c>
      <c r="W62" s="2">
        <f t="shared" si="25"/>
        <v>14.349853000000167</v>
      </c>
      <c r="X62" s="41">
        <f t="shared" si="26"/>
        <v>19.159912000000077</v>
      </c>
      <c r="Y62" s="59">
        <f t="shared" si="27"/>
        <v>4.8100589999999102</v>
      </c>
      <c r="Z62" s="41">
        <f t="shared" si="28"/>
        <v>2977231713.3767214</v>
      </c>
      <c r="AA62" s="41">
        <f t="shared" si="29"/>
        <v>747428286.62327862</v>
      </c>
      <c r="AB62" s="43">
        <f>VLOOKUP($A62,Gold_SPDR!$A:$G,AB$1,0)</f>
        <v>119.730003</v>
      </c>
      <c r="AC62" s="43">
        <f>VLOOKUP($A62,Gold_SPDR!$A:$G,AC$1,0)</f>
        <v>119.989998</v>
      </c>
      <c r="AD62" s="43">
        <f>VLOOKUP($A62,Gold_SPDR!$A:$G,AD$1,0)</f>
        <v>119.599998</v>
      </c>
      <c r="AE62" s="43">
        <f>VLOOKUP($A62,Gold_SPDR!$A:$G,AE$1,0)</f>
        <v>5452200</v>
      </c>
      <c r="AF62" s="2">
        <f t="shared" si="30"/>
        <v>0.55000299999998958</v>
      </c>
      <c r="AG62" s="42">
        <f t="shared" si="31"/>
        <v>0.80999799999999311</v>
      </c>
      <c r="AH62" s="42">
        <f t="shared" si="32"/>
        <v>0.25999500000000353</v>
      </c>
      <c r="AI62" s="41">
        <f t="shared" si="33"/>
        <v>4127383.1656842395</v>
      </c>
      <c r="AJ62" s="41">
        <f t="shared" si="34"/>
        <v>1324816.8343157605</v>
      </c>
      <c r="AK62" s="43">
        <f>VLOOKUP($A62,Gold_Vix!$A:$G,AK$1,0)</f>
        <v>9.93</v>
      </c>
      <c r="AL62" s="43">
        <f>VLOOKUP($A62,Gold_Vix!$A:$G,AL$1,0)</f>
        <v>9.94</v>
      </c>
      <c r="AM62" s="43">
        <f>VLOOKUP($A62,Gold_Vix!$A:$G,AM$1,0)</f>
        <v>9.43</v>
      </c>
      <c r="AN62" s="43">
        <f>VLOOKUP(A62,Goog_trend!$A:$B,2,0)</f>
        <v>43</v>
      </c>
      <c r="AO62" s="43">
        <f>VLOOKUP($A62,'Updated CoinDesk'!$A:$E,AO$1,0)</f>
        <v>18960.52</v>
      </c>
      <c r="AP62" s="43">
        <f>VLOOKUP($A62,'Updated CoinDesk'!$A:$E,AP$1,0)</f>
        <v>19227.080000000002</v>
      </c>
      <c r="AQ62" s="43">
        <f>VLOOKUP($A62,'Updated CoinDesk'!$A:$E,AQ$1,0)</f>
        <v>18094.189999999999</v>
      </c>
      <c r="AR62" s="43">
        <f t="shared" si="35"/>
        <v>43</v>
      </c>
      <c r="AS62" s="43">
        <f t="shared" si="36"/>
        <v>1358.5800000000017</v>
      </c>
      <c r="AT62" s="42">
        <f t="shared" si="37"/>
        <v>1625.1400000000031</v>
      </c>
      <c r="AU62" s="42">
        <f t="shared" si="38"/>
        <v>266.56000000000131</v>
      </c>
      <c r="AV62" s="41">
        <f t="shared" si="39"/>
        <v>36.940857429825009</v>
      </c>
      <c r="AW62" s="41">
        <f t="shared" si="40"/>
        <v>6.0591425701749904</v>
      </c>
      <c r="AX62" s="57">
        <f>VLOOKUP(A62,'Gold Bullion'!$A:$C,3,0)</f>
        <v>6</v>
      </c>
      <c r="BB62" s="21">
        <v>18700</v>
      </c>
      <c r="BC62" s="21">
        <v>984.15499999999884</v>
      </c>
      <c r="BD62" s="26">
        <f>VLOOKUP(A62,Gemni!A:D,4,0)</f>
        <v>60.842199999999998</v>
      </c>
      <c r="BE62" s="21">
        <v>18960.52</v>
      </c>
      <c r="BF62" s="21">
        <v>1358.5800000000017</v>
      </c>
      <c r="BG62" s="21">
        <f>VLOOKUP(A62,BitStamp!G:I,3,0)</f>
        <v>18769.720703125</v>
      </c>
      <c r="BH62" s="21">
        <f t="shared" si="50"/>
        <v>1167.740234375</v>
      </c>
    </row>
    <row r="63" spans="1:60" x14ac:dyDescent="0.25">
      <c r="A63" s="38">
        <v>43088</v>
      </c>
      <c r="B63" s="30">
        <v>17555</v>
      </c>
      <c r="C63" s="30">
        <v>19650</v>
      </c>
      <c r="D63" s="30">
        <v>17530</v>
      </c>
      <c r="E63" s="30">
        <v>2602</v>
      </c>
      <c r="F63" s="30">
        <v>-1500</v>
      </c>
      <c r="G63" s="41">
        <f t="shared" si="41"/>
        <v>2120</v>
      </c>
      <c r="H63" s="41">
        <f t="shared" si="42"/>
        <v>3620</v>
      </c>
      <c r="I63" s="41">
        <f t="shared" si="43"/>
        <v>961.01742160278741</v>
      </c>
      <c r="J63" s="41">
        <f t="shared" si="44"/>
        <v>1640.9825783972126</v>
      </c>
      <c r="K63" s="43">
        <f>VLOOKUP($A63,VIX!$A:$G,K$1,0)</f>
        <v>10.029999999999999</v>
      </c>
      <c r="L63" s="43">
        <f>VLOOKUP($A63,VIX!$A:$G,L$1,0)</f>
        <v>10.15</v>
      </c>
      <c r="M63" s="43">
        <f>VLOOKUP($A63,VIX!$A:$G,M$1,0)</f>
        <v>9.18</v>
      </c>
      <c r="N63" s="46">
        <f t="shared" si="47"/>
        <v>0.5</v>
      </c>
      <c r="O63" s="41">
        <f t="shared" si="45"/>
        <v>0.97000000000000064</v>
      </c>
      <c r="P63" s="41">
        <f t="shared" si="46"/>
        <v>0.47000000000000064</v>
      </c>
      <c r="Q63" s="48">
        <f t="shared" si="48"/>
        <v>0.67361111111111094</v>
      </c>
      <c r="R63" s="48">
        <f t="shared" si="49"/>
        <v>0.32638888888888906</v>
      </c>
      <c r="S63" s="43">
        <f>VLOOKUP(A63,'S&amp;P_500'!$A:$F,6,0)</f>
        <v>2681.469971</v>
      </c>
      <c r="T63" s="43">
        <f>VLOOKUP($A63,'S&amp;P_500'!$A:$G,T$1,0)</f>
        <v>2694.4399410000001</v>
      </c>
      <c r="U63" s="43">
        <f>VLOOKUP($A63,'S&amp;P_500'!$A:$G,U$1,0)</f>
        <v>2680.73999</v>
      </c>
      <c r="V63" s="43">
        <f>VLOOKUP($A63,'S&amp;P_500'!$A:$G,V$1,0)</f>
        <v>3368590000</v>
      </c>
      <c r="W63" s="2">
        <f t="shared" si="25"/>
        <v>-8.6899410000000898</v>
      </c>
      <c r="X63" s="41">
        <f t="shared" si="26"/>
        <v>13.699951000000056</v>
      </c>
      <c r="Y63" s="59">
        <f t="shared" si="27"/>
        <v>22.389892000000145</v>
      </c>
      <c r="Z63" s="41">
        <f t="shared" si="28"/>
        <v>1278739781.1370344</v>
      </c>
      <c r="AA63" s="41">
        <f t="shared" si="29"/>
        <v>2089850218.8629656</v>
      </c>
      <c r="AB63" s="43">
        <f>VLOOKUP($A63,Gold_SPDR!$A:$G,AB$1,0)</f>
        <v>119.82</v>
      </c>
      <c r="AC63" s="43">
        <f>VLOOKUP($A63,Gold_SPDR!$A:$G,AC$1,0)</f>
        <v>119.900002</v>
      </c>
      <c r="AD63" s="43">
        <f>VLOOKUP($A63,Gold_SPDR!$A:$G,AD$1,0)</f>
        <v>119.529999</v>
      </c>
      <c r="AE63" s="43">
        <f>VLOOKUP($A63,Gold_SPDR!$A:$G,AE$1,0)</f>
        <v>4018900</v>
      </c>
      <c r="AF63" s="2">
        <f t="shared" si="30"/>
        <v>8.9996999999996774E-2</v>
      </c>
      <c r="AG63" s="42">
        <f t="shared" si="31"/>
        <v>0.37000299999999697</v>
      </c>
      <c r="AH63" s="42">
        <f t="shared" si="32"/>
        <v>0.2800060000000002</v>
      </c>
      <c r="AI63" s="41">
        <f t="shared" si="33"/>
        <v>2287668.4118219814</v>
      </c>
      <c r="AJ63" s="41">
        <f t="shared" si="34"/>
        <v>1731231.5881780186</v>
      </c>
      <c r="AK63" s="43">
        <f>VLOOKUP($A63,Gold_Vix!$A:$G,AK$1,0)</f>
        <v>10.32</v>
      </c>
      <c r="AL63" s="43">
        <f>VLOOKUP($A63,Gold_Vix!$A:$G,AL$1,0)</f>
        <v>10.33</v>
      </c>
      <c r="AM63" s="43">
        <f>VLOOKUP($A63,Gold_Vix!$A:$G,AM$1,0)</f>
        <v>9.59</v>
      </c>
      <c r="AN63" s="43">
        <f>VLOOKUP(A63,Goog_trend!$A:$B,2,0)</f>
        <v>44</v>
      </c>
      <c r="AO63" s="43">
        <f>VLOOKUP($A63,'Updated CoinDesk'!$A:$E,AO$1,0)</f>
        <v>17608.349999999999</v>
      </c>
      <c r="AP63" s="43">
        <f>VLOOKUP($A63,'Updated CoinDesk'!$A:$E,AP$1,0)</f>
        <v>19026.21</v>
      </c>
      <c r="AQ63" s="43">
        <f>VLOOKUP($A63,'Updated CoinDesk'!$A:$E,AQ$1,0)</f>
        <v>16837.77</v>
      </c>
      <c r="AR63" s="43">
        <f t="shared" si="35"/>
        <v>44</v>
      </c>
      <c r="AS63" s="43">
        <f t="shared" si="36"/>
        <v>-1352.1700000000019</v>
      </c>
      <c r="AT63" s="42">
        <f t="shared" si="37"/>
        <v>2188.4399999999987</v>
      </c>
      <c r="AU63" s="42">
        <f t="shared" si="38"/>
        <v>3540.6100000000006</v>
      </c>
      <c r="AV63" s="41">
        <f t="shared" si="39"/>
        <v>16.807561463069785</v>
      </c>
      <c r="AW63" s="41">
        <f t="shared" si="40"/>
        <v>27.192438536930215</v>
      </c>
      <c r="AX63" s="57">
        <f>VLOOKUP(A63,'Gold Bullion'!$A:$C,3,0)</f>
        <v>-0.25</v>
      </c>
      <c r="BB63" s="21">
        <v>17700</v>
      </c>
      <c r="BC63" s="21">
        <v>-1000</v>
      </c>
      <c r="BD63" s="26">
        <f>VLOOKUP(A63,Gemni!A:D,4,0)</f>
        <v>90.4191</v>
      </c>
      <c r="BE63" s="21">
        <v>17608.349999999999</v>
      </c>
      <c r="BF63" s="21">
        <v>-1352.1700000000019</v>
      </c>
      <c r="BG63" s="21">
        <f>VLOOKUP(A63,BitStamp!G:I,3,0)</f>
        <v>18000</v>
      </c>
      <c r="BH63" s="21">
        <f t="shared" si="50"/>
        <v>-769.720703125</v>
      </c>
    </row>
    <row r="64" spans="1:60" x14ac:dyDescent="0.25">
      <c r="A64" s="38">
        <v>43089</v>
      </c>
      <c r="B64" s="30">
        <v>16700</v>
      </c>
      <c r="C64" s="30">
        <v>18190</v>
      </c>
      <c r="D64" s="30">
        <v>15660</v>
      </c>
      <c r="E64" s="30">
        <v>4238</v>
      </c>
      <c r="F64" s="30">
        <v>-855</v>
      </c>
      <c r="G64" s="41">
        <f t="shared" si="41"/>
        <v>2530</v>
      </c>
      <c r="H64" s="41">
        <f t="shared" si="42"/>
        <v>3385</v>
      </c>
      <c r="I64" s="41">
        <f t="shared" si="43"/>
        <v>1812.7032967032967</v>
      </c>
      <c r="J64" s="41">
        <f t="shared" si="44"/>
        <v>2425.2967032967031</v>
      </c>
      <c r="K64" s="43">
        <f>VLOOKUP($A64,VIX!$A:$G,K$1,0)</f>
        <v>9.7200000000000006</v>
      </c>
      <c r="L64" s="43">
        <f>VLOOKUP($A64,VIX!$A:$G,L$1,0)</f>
        <v>9.85</v>
      </c>
      <c r="M64" s="43">
        <f>VLOOKUP($A64,VIX!$A:$G,M$1,0)</f>
        <v>8.9</v>
      </c>
      <c r="N64" s="46">
        <f t="shared" si="47"/>
        <v>-0.30999999999999872</v>
      </c>
      <c r="O64" s="41">
        <f t="shared" si="45"/>
        <v>0.94999999999999929</v>
      </c>
      <c r="P64" s="41">
        <f t="shared" si="46"/>
        <v>1.259999999999998</v>
      </c>
      <c r="Q64" s="48">
        <f t="shared" si="48"/>
        <v>0.42986425339366535</v>
      </c>
      <c r="R64" s="48">
        <f t="shared" si="49"/>
        <v>0.57013574660633459</v>
      </c>
      <c r="S64" s="43">
        <f>VLOOKUP(A64,'S&amp;P_500'!$A:$F,6,0)</f>
        <v>2679.25</v>
      </c>
      <c r="T64" s="43">
        <f>VLOOKUP($A64,'S&amp;P_500'!$A:$G,T$1,0)</f>
        <v>2691.01001</v>
      </c>
      <c r="U64" s="43">
        <f>VLOOKUP($A64,'S&amp;P_500'!$A:$G,U$1,0)</f>
        <v>2676.110107</v>
      </c>
      <c r="V64" s="43">
        <f>VLOOKUP($A64,'S&amp;P_500'!$A:$G,V$1,0)</f>
        <v>3241030000</v>
      </c>
      <c r="W64" s="2">
        <f t="shared" si="25"/>
        <v>-2.2199709999999868</v>
      </c>
      <c r="X64" s="41">
        <f t="shared" si="26"/>
        <v>14.899902999999995</v>
      </c>
      <c r="Y64" s="59">
        <f t="shared" si="27"/>
        <v>17.119873999999982</v>
      </c>
      <c r="Z64" s="41">
        <f t="shared" si="28"/>
        <v>1508162677.7129028</v>
      </c>
      <c r="AA64" s="41">
        <f t="shared" si="29"/>
        <v>1732867322.2870972</v>
      </c>
      <c r="AB64" s="43">
        <f>VLOOKUP($A64,Gold_SPDR!$A:$G,AB$1,0)</f>
        <v>120.139999</v>
      </c>
      <c r="AC64" s="43">
        <f>VLOOKUP($A64,Gold_SPDR!$A:$G,AC$1,0)</f>
        <v>120.360001</v>
      </c>
      <c r="AD64" s="43">
        <f>VLOOKUP($A64,Gold_SPDR!$A:$G,AD$1,0)</f>
        <v>119.80999799999999</v>
      </c>
      <c r="AE64" s="43">
        <f>VLOOKUP($A64,Gold_SPDR!$A:$G,AE$1,0)</f>
        <v>5734600</v>
      </c>
      <c r="AF64" s="2">
        <f t="shared" si="30"/>
        <v>0.31999900000000991</v>
      </c>
      <c r="AG64" s="42">
        <f t="shared" si="31"/>
        <v>0.55000300000000379</v>
      </c>
      <c r="AH64" s="42">
        <f t="shared" si="32"/>
        <v>0.23000399999999388</v>
      </c>
      <c r="AI64" s="41">
        <f t="shared" si="33"/>
        <v>4043613.9724387489</v>
      </c>
      <c r="AJ64" s="41">
        <f t="shared" si="34"/>
        <v>1690986.0275612513</v>
      </c>
      <c r="AK64" s="43">
        <f>VLOOKUP($A64,Gold_Vix!$A:$G,AK$1,0)</f>
        <v>9.7899999999999991</v>
      </c>
      <c r="AL64" s="43">
        <f>VLOOKUP($A64,Gold_Vix!$A:$G,AL$1,0)</f>
        <v>10.25</v>
      </c>
      <c r="AM64" s="43">
        <f>VLOOKUP($A64,Gold_Vix!$A:$G,AM$1,0)</f>
        <v>9.58</v>
      </c>
      <c r="AN64" s="43">
        <f>VLOOKUP(A64,Goog_trend!$A:$B,2,0)</f>
        <v>68</v>
      </c>
      <c r="AO64" s="43">
        <f>VLOOKUP($A64,'Updated CoinDesk'!$A:$E,AO$1,0)</f>
        <v>16454.72</v>
      </c>
      <c r="AP64" s="43">
        <f>VLOOKUP($A64,'Updated CoinDesk'!$A:$E,AP$1,0)</f>
        <v>17822.57</v>
      </c>
      <c r="AQ64" s="43">
        <f>VLOOKUP($A64,'Updated CoinDesk'!$A:$E,AQ$1,0)</f>
        <v>15577.74</v>
      </c>
      <c r="AR64" s="43">
        <f t="shared" si="35"/>
        <v>68</v>
      </c>
      <c r="AS64" s="43">
        <f t="shared" si="36"/>
        <v>-1153.6299999999974</v>
      </c>
      <c r="AT64" s="42">
        <f t="shared" si="37"/>
        <v>2244.83</v>
      </c>
      <c r="AU64" s="42">
        <f t="shared" si="38"/>
        <v>3398.4599999999973</v>
      </c>
      <c r="AV64" s="41">
        <f t="shared" si="39"/>
        <v>27.049547338520629</v>
      </c>
      <c r="AW64" s="41">
        <f t="shared" si="40"/>
        <v>40.950452661479375</v>
      </c>
      <c r="AX64" s="57">
        <f>VLOOKUP(A64,'Gold Bullion'!$A:$C,3,0)</f>
        <v>4.2000000000000455</v>
      </c>
      <c r="BB64" s="21">
        <v>16724.174999999999</v>
      </c>
      <c r="BC64" s="21">
        <v>-975.82500000000073</v>
      </c>
      <c r="BD64" s="26">
        <f>VLOOKUP(A64,Gemni!A:D,4,0)</f>
        <v>166.9691</v>
      </c>
      <c r="BE64" s="21">
        <v>16454.72</v>
      </c>
      <c r="BF64" s="21">
        <v>-1153.6299999999974</v>
      </c>
      <c r="BG64" s="21">
        <f>VLOOKUP(A64,BitStamp!G:I,3,0)</f>
        <v>16799.890625</v>
      </c>
      <c r="BH64" s="21">
        <f t="shared" si="50"/>
        <v>-1200.109375</v>
      </c>
    </row>
    <row r="65" spans="1:60" x14ac:dyDescent="0.25">
      <c r="A65" s="38">
        <v>43090</v>
      </c>
      <c r="B65" s="30">
        <v>15290</v>
      </c>
      <c r="C65" s="30">
        <v>17200</v>
      </c>
      <c r="D65" s="30">
        <v>15080</v>
      </c>
      <c r="E65" s="30">
        <v>4616</v>
      </c>
      <c r="F65" s="30">
        <v>-1410</v>
      </c>
      <c r="G65" s="41">
        <f t="shared" si="41"/>
        <v>2120</v>
      </c>
      <c r="H65" s="41">
        <f t="shared" si="42"/>
        <v>3530</v>
      </c>
      <c r="I65" s="41">
        <f t="shared" si="43"/>
        <v>1732.0212389380531</v>
      </c>
      <c r="J65" s="41">
        <f t="shared" si="44"/>
        <v>2883.9787610619469</v>
      </c>
      <c r="K65" s="43">
        <f>VLOOKUP($A65,VIX!$A:$G,K$1,0)</f>
        <v>9.6199999999999992</v>
      </c>
      <c r="L65" s="43">
        <f>VLOOKUP($A65,VIX!$A:$G,L$1,0)</f>
        <v>9.86</v>
      </c>
      <c r="M65" s="43">
        <f>VLOOKUP($A65,VIX!$A:$G,M$1,0)</f>
        <v>9.1999999999999993</v>
      </c>
      <c r="N65" s="46">
        <f t="shared" si="47"/>
        <v>-0.10000000000000142</v>
      </c>
      <c r="O65" s="41">
        <f t="shared" si="45"/>
        <v>0.66000000000000014</v>
      </c>
      <c r="P65" s="41">
        <f t="shared" si="46"/>
        <v>0.76000000000000156</v>
      </c>
      <c r="Q65" s="48">
        <f t="shared" si="48"/>
        <v>0.46478873239436574</v>
      </c>
      <c r="R65" s="48">
        <f t="shared" si="49"/>
        <v>0.53521126760563431</v>
      </c>
      <c r="S65" s="43">
        <f>VLOOKUP(A65,'S&amp;P_500'!$A:$F,6,0)</f>
        <v>2684.570068</v>
      </c>
      <c r="T65" s="43">
        <f>VLOOKUP($A65,'S&amp;P_500'!$A:$G,T$1,0)</f>
        <v>2692.639893</v>
      </c>
      <c r="U65" s="43">
        <f>VLOOKUP($A65,'S&amp;P_500'!$A:$G,U$1,0)</f>
        <v>2682.3999020000001</v>
      </c>
      <c r="V65" s="43">
        <f>VLOOKUP($A65,'S&amp;P_500'!$A:$G,V$1,0)</f>
        <v>3273390000</v>
      </c>
      <c r="W65" s="2">
        <f t="shared" si="25"/>
        <v>5.320067999999992</v>
      </c>
      <c r="X65" s="41">
        <f t="shared" si="26"/>
        <v>13.389893000000029</v>
      </c>
      <c r="Y65" s="59">
        <f t="shared" si="27"/>
        <v>8.0698250000000371</v>
      </c>
      <c r="Z65" s="41">
        <f t="shared" si="28"/>
        <v>2042447242.1897604</v>
      </c>
      <c r="AA65" s="41">
        <f t="shared" si="29"/>
        <v>1230942757.8102396</v>
      </c>
      <c r="AB65" s="43">
        <f>VLOOKUP($A65,Gold_SPDR!$A:$G,AB$1,0)</f>
        <v>120.30999799999999</v>
      </c>
      <c r="AC65" s="43">
        <f>VLOOKUP($A65,Gold_SPDR!$A:$G,AC$1,0)</f>
        <v>120.449997</v>
      </c>
      <c r="AD65" s="43">
        <f>VLOOKUP($A65,Gold_SPDR!$A:$G,AD$1,0)</f>
        <v>120</v>
      </c>
      <c r="AE65" s="43">
        <f>VLOOKUP($A65,Gold_SPDR!$A:$G,AE$1,0)</f>
        <v>4823700</v>
      </c>
      <c r="AF65" s="2">
        <f t="shared" si="30"/>
        <v>0.16999899999999002</v>
      </c>
      <c r="AG65" s="42">
        <f t="shared" si="31"/>
        <v>0.44999699999999621</v>
      </c>
      <c r="AH65" s="42">
        <f t="shared" si="32"/>
        <v>0.27999800000000619</v>
      </c>
      <c r="AI65" s="41">
        <f t="shared" si="33"/>
        <v>2973514.2417413471</v>
      </c>
      <c r="AJ65" s="41">
        <f t="shared" si="34"/>
        <v>1850185.7582586531</v>
      </c>
      <c r="AK65" s="43">
        <f>VLOOKUP($A65,Gold_Vix!$A:$G,AK$1,0)</f>
        <v>9.64</v>
      </c>
      <c r="AL65" s="43">
        <f>VLOOKUP($A65,Gold_Vix!$A:$G,AL$1,0)</f>
        <v>9.86</v>
      </c>
      <c r="AM65" s="43">
        <f>VLOOKUP($A65,Gold_Vix!$A:$G,AM$1,0)</f>
        <v>9.49</v>
      </c>
      <c r="AN65" s="43">
        <f>VLOOKUP(A65,Goog_trend!$A:$B,2,0)</f>
        <v>46</v>
      </c>
      <c r="AO65" s="43">
        <f>VLOOKUP($A65,'Updated CoinDesk'!$A:$E,AO$1,0)</f>
        <v>15561.05</v>
      </c>
      <c r="AP65" s="43">
        <f>VLOOKUP($A65,'Updated CoinDesk'!$A:$E,AP$1,0)</f>
        <v>17301.21</v>
      </c>
      <c r="AQ65" s="43">
        <f>VLOOKUP($A65,'Updated CoinDesk'!$A:$E,AQ$1,0)</f>
        <v>15081.5</v>
      </c>
      <c r="AR65" s="43">
        <f t="shared" si="35"/>
        <v>46</v>
      </c>
      <c r="AS65" s="43">
        <f t="shared" si="36"/>
        <v>-893.67000000000189</v>
      </c>
      <c r="AT65" s="42">
        <f t="shared" si="37"/>
        <v>2219.7099999999991</v>
      </c>
      <c r="AU65" s="42">
        <f t="shared" si="38"/>
        <v>3113.380000000001</v>
      </c>
      <c r="AV65" s="41">
        <f t="shared" si="39"/>
        <v>19.145872280422786</v>
      </c>
      <c r="AW65" s="41">
        <f t="shared" si="40"/>
        <v>26.854127719577214</v>
      </c>
      <c r="AX65" s="57">
        <f>VLOOKUP(A65,'Gold Bullion'!$A:$C,3,0)</f>
        <v>0</v>
      </c>
      <c r="BB65" s="21">
        <v>15315.004999999999</v>
      </c>
      <c r="BC65" s="21">
        <v>-1409.17</v>
      </c>
      <c r="BD65" s="26">
        <f>VLOOKUP(A65,Gemni!A:D,4,0)</f>
        <v>73.25</v>
      </c>
      <c r="BE65" s="21">
        <v>15561.05</v>
      </c>
      <c r="BF65" s="21">
        <v>-893.67000000000189</v>
      </c>
      <c r="BG65" s="21">
        <f>VLOOKUP(A65,BitStamp!G:I,3,0)</f>
        <v>15444.599609375</v>
      </c>
      <c r="BH65" s="21">
        <f t="shared" si="50"/>
        <v>-1355.291015625</v>
      </c>
    </row>
    <row r="66" spans="1:60" x14ac:dyDescent="0.25">
      <c r="A66" s="38">
        <v>43091</v>
      </c>
      <c r="B66" s="30">
        <v>13960</v>
      </c>
      <c r="C66" s="30">
        <v>15840</v>
      </c>
      <c r="D66" s="30">
        <v>11300</v>
      </c>
      <c r="E66" s="30">
        <v>12554</v>
      </c>
      <c r="F66" s="30">
        <v>-1330</v>
      </c>
      <c r="G66" s="41">
        <f t="shared" si="41"/>
        <v>4540</v>
      </c>
      <c r="H66" s="41">
        <f t="shared" si="42"/>
        <v>5870</v>
      </c>
      <c r="I66" s="41">
        <f t="shared" si="43"/>
        <v>5475.0393852065317</v>
      </c>
      <c r="J66" s="41">
        <f t="shared" si="44"/>
        <v>7078.9606147934683</v>
      </c>
      <c r="K66" s="43">
        <f>VLOOKUP($A66,VIX!$A:$G,K$1,0)</f>
        <v>9.9</v>
      </c>
      <c r="L66" s="43">
        <f>VLOOKUP($A66,VIX!$A:$G,L$1,0)</f>
        <v>10.18</v>
      </c>
      <c r="M66" s="43">
        <f>VLOOKUP($A66,VIX!$A:$G,M$1,0)</f>
        <v>9.35</v>
      </c>
      <c r="N66" s="46">
        <f t="shared" si="47"/>
        <v>0.28000000000000114</v>
      </c>
      <c r="O66" s="41">
        <f t="shared" si="45"/>
        <v>0.83000000000000007</v>
      </c>
      <c r="P66" s="41">
        <f t="shared" si="46"/>
        <v>0.54999999999999893</v>
      </c>
      <c r="Q66" s="48">
        <f t="shared" si="48"/>
        <v>0.60144927536231929</v>
      </c>
      <c r="R66" s="48">
        <f t="shared" si="49"/>
        <v>0.39855072463768065</v>
      </c>
      <c r="S66" s="43">
        <f>VLOOKUP(A66,'S&amp;P_500'!$A:$F,6,0)</f>
        <v>2683.3400879999999</v>
      </c>
      <c r="T66" s="43">
        <f>VLOOKUP($A66,'S&amp;P_500'!$A:$G,T$1,0)</f>
        <v>2685.3500979999999</v>
      </c>
      <c r="U66" s="43">
        <f>VLOOKUP($A66,'S&amp;P_500'!$A:$G,U$1,0)</f>
        <v>2678.1298830000001</v>
      </c>
      <c r="V66" s="43">
        <f>VLOOKUP($A66,'S&amp;P_500'!$A:$G,V$1,0)</f>
        <v>2399830000</v>
      </c>
      <c r="W66" s="2">
        <f t="shared" si="25"/>
        <v>-1.2299800000000687</v>
      </c>
      <c r="X66" s="41">
        <f t="shared" si="26"/>
        <v>7.2202149999998255</v>
      </c>
      <c r="Y66" s="59">
        <f t="shared" si="27"/>
        <v>8.4501949999998942</v>
      </c>
      <c r="Z66" s="41">
        <f t="shared" si="28"/>
        <v>1105732942.7532458</v>
      </c>
      <c r="AA66" s="41">
        <f t="shared" si="29"/>
        <v>1294097057.2467542</v>
      </c>
      <c r="AB66" s="43">
        <f>VLOOKUP($A66,Gold_SPDR!$A:$G,AB$1,0)</f>
        <v>120.94000200000001</v>
      </c>
      <c r="AC66" s="43">
        <f>VLOOKUP($A66,Gold_SPDR!$A:$G,AC$1,0)</f>
        <v>121.139999</v>
      </c>
      <c r="AD66" s="43">
        <f>VLOOKUP($A66,Gold_SPDR!$A:$G,AD$1,0)</f>
        <v>120.57</v>
      </c>
      <c r="AE66" s="43">
        <f>VLOOKUP($A66,Gold_SPDR!$A:$G,AE$1,0)</f>
        <v>5791300</v>
      </c>
      <c r="AF66" s="2">
        <f t="shared" si="30"/>
        <v>0.63000400000001378</v>
      </c>
      <c r="AG66" s="42">
        <f t="shared" si="31"/>
        <v>0.83000100000000998</v>
      </c>
      <c r="AH66" s="42">
        <f t="shared" si="32"/>
        <v>0.19999699999999621</v>
      </c>
      <c r="AI66" s="41">
        <f t="shared" si="33"/>
        <v>4666790.4125056835</v>
      </c>
      <c r="AJ66" s="41">
        <f t="shared" si="34"/>
        <v>1124509.5874943167</v>
      </c>
      <c r="AK66" s="43">
        <f>VLOOKUP($A66,Gold_Vix!$A:$G,AK$1,0)</f>
        <v>10.01</v>
      </c>
      <c r="AL66" s="43">
        <f>VLOOKUP($A66,Gold_Vix!$A:$G,AL$1,0)</f>
        <v>10.039999999999999</v>
      </c>
      <c r="AM66" s="43">
        <f>VLOOKUP($A66,Gold_Vix!$A:$G,AM$1,0)</f>
        <v>9.3800000000000008</v>
      </c>
      <c r="AN66" s="43">
        <f>VLOOKUP(A66,Goog_trend!$A:$B,2,0)</f>
        <v>100</v>
      </c>
      <c r="AO66" s="43">
        <f>VLOOKUP($A66,'Updated CoinDesk'!$A:$E,AO$1,0)</f>
        <v>13857.14</v>
      </c>
      <c r="AP66" s="43">
        <f>VLOOKUP($A66,'Updated CoinDesk'!$A:$E,AP$1,0)</f>
        <v>15690.81</v>
      </c>
      <c r="AQ66" s="43">
        <f>VLOOKUP($A66,'Updated CoinDesk'!$A:$E,AQ$1,0)</f>
        <v>10834.94</v>
      </c>
      <c r="AR66" s="43">
        <f t="shared" si="35"/>
        <v>100</v>
      </c>
      <c r="AS66" s="43">
        <f t="shared" si="36"/>
        <v>-1703.9099999999999</v>
      </c>
      <c r="AT66" s="42">
        <f t="shared" si="37"/>
        <v>4855.869999999999</v>
      </c>
      <c r="AU66" s="42">
        <f t="shared" si="38"/>
        <v>6559.7799999999988</v>
      </c>
      <c r="AV66" s="41">
        <f t="shared" si="39"/>
        <v>42.536955845703048</v>
      </c>
      <c r="AW66" s="41">
        <f t="shared" si="40"/>
        <v>57.463044154296952</v>
      </c>
      <c r="AX66" s="57">
        <f>VLOOKUP(A66,'Gold Bullion'!$A:$C,3,0)</f>
        <v>-1.4000000000000909</v>
      </c>
      <c r="BB66" s="21">
        <v>14400</v>
      </c>
      <c r="BC66" s="21">
        <v>-915.0049999999992</v>
      </c>
      <c r="BD66" s="26">
        <f>VLOOKUP(A66,Gemni!A:D,4,0)</f>
        <v>106.0808</v>
      </c>
      <c r="BE66" s="21">
        <v>13857.14</v>
      </c>
      <c r="BF66" s="21">
        <v>-1703.9099999999999</v>
      </c>
      <c r="BG66" s="21">
        <f>VLOOKUP(A66,BitStamp!G:I,3,0)</f>
        <v>13406.990234375</v>
      </c>
      <c r="BH66" s="21">
        <f t="shared" si="50"/>
        <v>-2037.609375</v>
      </c>
    </row>
    <row r="67" spans="1:60" x14ac:dyDescent="0.25">
      <c r="A67" s="38">
        <v>43095</v>
      </c>
      <c r="B67" s="30">
        <v>15810</v>
      </c>
      <c r="C67" s="30">
        <v>16070</v>
      </c>
      <c r="D67" s="30">
        <v>13790</v>
      </c>
      <c r="E67" s="30">
        <v>2333</v>
      </c>
      <c r="F67" s="30">
        <v>1850</v>
      </c>
      <c r="G67" s="41">
        <f t="shared" si="41"/>
        <v>2280</v>
      </c>
      <c r="H67" s="41">
        <f t="shared" si="42"/>
        <v>430</v>
      </c>
      <c r="I67" s="41">
        <f t="shared" si="43"/>
        <v>1962.8191881918819</v>
      </c>
      <c r="J67" s="41">
        <f t="shared" si="44"/>
        <v>370.18081180811811</v>
      </c>
      <c r="K67" s="43">
        <f>VLOOKUP($A67,VIX!$A:$G,K$1,0)</f>
        <v>10.25</v>
      </c>
      <c r="L67" s="43">
        <f>VLOOKUP($A67,VIX!$A:$G,L$1,0)</f>
        <v>10.46</v>
      </c>
      <c r="M67" s="43">
        <f>VLOOKUP($A67,VIX!$A:$G,M$1,0)</f>
        <v>10.130000000000001</v>
      </c>
      <c r="N67" s="46">
        <f t="shared" si="47"/>
        <v>0.34999999999999964</v>
      </c>
      <c r="O67" s="41">
        <f t="shared" si="45"/>
        <v>0.5600000000000005</v>
      </c>
      <c r="P67" s="41">
        <f t="shared" si="46"/>
        <v>0.21000000000000085</v>
      </c>
      <c r="Q67" s="48">
        <f t="shared" si="48"/>
        <v>0.72727272727272663</v>
      </c>
      <c r="R67" s="48">
        <f t="shared" si="49"/>
        <v>0.27272727272727337</v>
      </c>
      <c r="S67" s="43">
        <f>VLOOKUP(A67,'S&amp;P_500'!$A:$F,6,0)</f>
        <v>2680.5</v>
      </c>
      <c r="T67" s="43">
        <f>VLOOKUP($A67,'S&amp;P_500'!$A:$G,T$1,0)</f>
        <v>2682.73999</v>
      </c>
      <c r="U67" s="43">
        <f>VLOOKUP($A67,'S&amp;P_500'!$A:$G,U$1,0)</f>
        <v>2677.959961</v>
      </c>
      <c r="V67" s="43">
        <f>VLOOKUP($A67,'S&amp;P_500'!$A:$G,V$1,0)</f>
        <v>1968780000</v>
      </c>
      <c r="W67" s="2">
        <f t="shared" si="25"/>
        <v>-2.8400879999999233</v>
      </c>
      <c r="X67" s="41">
        <f t="shared" si="26"/>
        <v>4.7800290000000132</v>
      </c>
      <c r="Y67" s="59">
        <f t="shared" si="27"/>
        <v>7.6201169999999365</v>
      </c>
      <c r="Z67" s="41">
        <f t="shared" si="28"/>
        <v>758928604.11644053</v>
      </c>
      <c r="AA67" s="41">
        <f t="shared" si="29"/>
        <v>1209851395.8835595</v>
      </c>
      <c r="AB67" s="43">
        <f>VLOOKUP($A67,Gold_SPDR!$A:$G,AB$1,0)</f>
        <v>121.769997</v>
      </c>
      <c r="AC67" s="43">
        <f>VLOOKUP($A67,Gold_SPDR!$A:$G,AC$1,0)</f>
        <v>121.870003</v>
      </c>
      <c r="AD67" s="43">
        <f>VLOOKUP($A67,Gold_SPDR!$A:$G,AD$1,0)</f>
        <v>121.510002</v>
      </c>
      <c r="AE67" s="43">
        <f>VLOOKUP($A67,Gold_SPDR!$A:$G,AE$1,0)</f>
        <v>8224400</v>
      </c>
      <c r="AF67" s="2">
        <f t="shared" si="30"/>
        <v>0.82999499999999671</v>
      </c>
      <c r="AG67" s="42">
        <f t="shared" si="31"/>
        <v>0.93000099999999009</v>
      </c>
      <c r="AH67" s="42">
        <f t="shared" si="32"/>
        <v>0.10000599999999338</v>
      </c>
      <c r="AI67" s="41">
        <f t="shared" si="33"/>
        <v>7425872.0808693934</v>
      </c>
      <c r="AJ67" s="41">
        <f t="shared" si="34"/>
        <v>798527.91913060669</v>
      </c>
      <c r="AK67" s="43">
        <f>VLOOKUP($A67,Gold_Vix!$A:$G,AK$1,0)</f>
        <v>11.17</v>
      </c>
      <c r="AL67" s="43">
        <f>VLOOKUP($A67,Gold_Vix!$A:$G,AL$1,0)</f>
        <v>11.27</v>
      </c>
      <c r="AM67" s="43">
        <f>VLOOKUP($A67,Gold_Vix!$A:$G,AM$1,0)</f>
        <v>10.84</v>
      </c>
      <c r="AN67" s="43">
        <f>VLOOKUP(A67,Goog_trend!$A:$B,2,0)</f>
        <v>35</v>
      </c>
      <c r="AO67" s="43">
        <f>VLOOKUP($A67,'Updated CoinDesk'!$A:$E,AO$1,0)</f>
        <v>15745.26</v>
      </c>
      <c r="AP67" s="43">
        <f>VLOOKUP($A67,'Updated CoinDesk'!$A:$E,AP$1,0)</f>
        <v>16079.32</v>
      </c>
      <c r="AQ67" s="43">
        <f>VLOOKUP($A67,'Updated CoinDesk'!$A:$E,AQ$1,0)</f>
        <v>13851.13</v>
      </c>
      <c r="AR67" s="43">
        <f t="shared" si="35"/>
        <v>35</v>
      </c>
      <c r="AS67" s="43">
        <f t="shared" si="36"/>
        <v>1888.1200000000008</v>
      </c>
      <c r="AT67" s="42">
        <f t="shared" si="37"/>
        <v>2228.1900000000005</v>
      </c>
      <c r="AU67" s="42">
        <f t="shared" si="38"/>
        <v>340.06999999999971</v>
      </c>
      <c r="AV67" s="41">
        <f t="shared" si="39"/>
        <v>30.365558782989268</v>
      </c>
      <c r="AW67" s="41">
        <f t="shared" si="40"/>
        <v>4.6344412170107345</v>
      </c>
      <c r="AX67" s="57">
        <f>VLOOKUP(A67,'Gold Bullion'!$A:$C,3,0)</f>
        <v>-0.15555555555556566</v>
      </c>
      <c r="BB67" s="21">
        <v>15820</v>
      </c>
      <c r="BC67" s="21">
        <v>1420</v>
      </c>
      <c r="BD67" s="26">
        <f>VLOOKUP(A67,Gemni!A:D,4,0)</f>
        <v>76.631299999999996</v>
      </c>
      <c r="BE67" s="21">
        <v>15745.26</v>
      </c>
      <c r="BF67" s="21">
        <v>1888.1200000000008</v>
      </c>
      <c r="BG67" s="21">
        <f>VLOOKUP(A67,BitStamp!G:I,3,0)</f>
        <v>15868.66015625</v>
      </c>
      <c r="BH67" s="21">
        <f t="shared" si="50"/>
        <v>2461.669921875</v>
      </c>
    </row>
    <row r="68" spans="1:60" x14ac:dyDescent="0.25">
      <c r="A68" s="38">
        <v>43096</v>
      </c>
      <c r="B68" s="30">
        <v>14945</v>
      </c>
      <c r="C68" s="30">
        <v>16570</v>
      </c>
      <c r="D68" s="30">
        <v>14460</v>
      </c>
      <c r="E68" s="30">
        <v>2765</v>
      </c>
      <c r="F68" s="30">
        <v>-865</v>
      </c>
      <c r="G68" s="41">
        <f t="shared" si="41"/>
        <v>2110</v>
      </c>
      <c r="H68" s="41">
        <f t="shared" si="42"/>
        <v>2975</v>
      </c>
      <c r="I68" s="41">
        <f t="shared" si="43"/>
        <v>1147.3254670599804</v>
      </c>
      <c r="J68" s="41">
        <f t="shared" si="44"/>
        <v>1617.6745329400196</v>
      </c>
      <c r="K68" s="43">
        <f>VLOOKUP($A68,VIX!$A:$G,K$1,0)</f>
        <v>10.47</v>
      </c>
      <c r="L68" s="43">
        <f>VLOOKUP($A68,VIX!$A:$G,L$1,0)</f>
        <v>10.79</v>
      </c>
      <c r="M68" s="43">
        <f>VLOOKUP($A68,VIX!$A:$G,M$1,0)</f>
        <v>9.7100000000000009</v>
      </c>
      <c r="N68" s="46">
        <f t="shared" si="47"/>
        <v>0.22000000000000064</v>
      </c>
      <c r="O68" s="41">
        <f t="shared" si="45"/>
        <v>1.0799999999999983</v>
      </c>
      <c r="P68" s="41">
        <f t="shared" si="46"/>
        <v>0.85999999999999766</v>
      </c>
      <c r="Q68" s="48">
        <f t="shared" si="48"/>
        <v>0.55670103092783529</v>
      </c>
      <c r="R68" s="48">
        <f t="shared" si="49"/>
        <v>0.44329896907216465</v>
      </c>
      <c r="S68" s="43">
        <f>VLOOKUP(A68,'S&amp;P_500'!$A:$F,6,0)</f>
        <v>2682.6201169999999</v>
      </c>
      <c r="T68" s="43">
        <f>VLOOKUP($A68,'S&amp;P_500'!$A:$G,T$1,0)</f>
        <v>2685.639893</v>
      </c>
      <c r="U68" s="43">
        <f>VLOOKUP($A68,'S&amp;P_500'!$A:$G,U$1,0)</f>
        <v>2678.9099120000001</v>
      </c>
      <c r="V68" s="43">
        <f>VLOOKUP($A68,'S&amp;P_500'!$A:$G,V$1,0)</f>
        <v>2202080000</v>
      </c>
      <c r="W68" s="2">
        <f t="shared" si="25"/>
        <v>2.1201169999999365</v>
      </c>
      <c r="X68" s="41">
        <f t="shared" si="26"/>
        <v>6.7299809999999525</v>
      </c>
      <c r="Y68" s="59">
        <f t="shared" si="27"/>
        <v>4.6098640000000159</v>
      </c>
      <c r="Z68" s="41">
        <f t="shared" si="28"/>
        <v>1306892339.3996952</v>
      </c>
      <c r="AA68" s="41">
        <f t="shared" si="29"/>
        <v>895187660.60030484</v>
      </c>
      <c r="AB68" s="43">
        <f>VLOOKUP($A68,Gold_SPDR!$A:$G,AB$1,0)</f>
        <v>122.230003</v>
      </c>
      <c r="AC68" s="43">
        <f>VLOOKUP($A68,Gold_SPDR!$A:$G,AC$1,0)</f>
        <v>122.339996</v>
      </c>
      <c r="AD68" s="43">
        <f>VLOOKUP($A68,Gold_SPDR!$A:$G,AD$1,0)</f>
        <v>121.879997</v>
      </c>
      <c r="AE68" s="43">
        <f>VLOOKUP($A68,Gold_SPDR!$A:$G,AE$1,0)</f>
        <v>6232700</v>
      </c>
      <c r="AF68" s="2">
        <f t="shared" si="30"/>
        <v>0.46000599999999281</v>
      </c>
      <c r="AG68" s="42">
        <f t="shared" si="31"/>
        <v>0.5699989999999957</v>
      </c>
      <c r="AH68" s="42">
        <f t="shared" si="32"/>
        <v>0.10999300000000289</v>
      </c>
      <c r="AI68" s="41">
        <f t="shared" si="33"/>
        <v>5224521.4168695817</v>
      </c>
      <c r="AJ68" s="41">
        <f t="shared" si="34"/>
        <v>1008178.5831304183</v>
      </c>
      <c r="AK68" s="43">
        <f>VLOOKUP($A68,Gold_Vix!$A:$G,AK$1,0)</f>
        <v>10.73</v>
      </c>
      <c r="AL68" s="43">
        <f>VLOOKUP($A68,Gold_Vix!$A:$G,AL$1,0)</f>
        <v>10.97</v>
      </c>
      <c r="AM68" s="43">
        <f>VLOOKUP($A68,Gold_Vix!$A:$G,AM$1,0)</f>
        <v>10.48</v>
      </c>
      <c r="AN68" s="43">
        <f>VLOOKUP(A68,Goog_trend!$A:$B,2,0)</f>
        <v>33</v>
      </c>
      <c r="AO68" s="43">
        <f>VLOOKUP($A68,'Updated CoinDesk'!$A:$E,AO$1,0)</f>
        <v>15378.28</v>
      </c>
      <c r="AP68" s="43">
        <f>VLOOKUP($A68,'Updated CoinDesk'!$A:$E,AP$1,0)</f>
        <v>16477.36</v>
      </c>
      <c r="AQ68" s="43">
        <f>VLOOKUP($A68,'Updated CoinDesk'!$A:$E,AQ$1,0)</f>
        <v>14533.23</v>
      </c>
      <c r="AR68" s="43">
        <f t="shared" si="35"/>
        <v>33</v>
      </c>
      <c r="AS68" s="43">
        <f t="shared" si="36"/>
        <v>-366.97999999999956</v>
      </c>
      <c r="AT68" s="42">
        <f t="shared" si="37"/>
        <v>1944.130000000001</v>
      </c>
      <c r="AU68" s="42">
        <f t="shared" si="38"/>
        <v>2311.1100000000006</v>
      </c>
      <c r="AV68" s="41">
        <f t="shared" si="39"/>
        <v>15.077008582359635</v>
      </c>
      <c r="AW68" s="41">
        <f t="shared" si="40"/>
        <v>17.922991417640365</v>
      </c>
      <c r="AX68" s="57">
        <f>VLOOKUP(A68,'Gold Bullion'!$A:$C,3,0)</f>
        <v>15.472222222222399</v>
      </c>
      <c r="BB68" s="21">
        <v>14740.004999999999</v>
      </c>
      <c r="BC68" s="21">
        <v>-1079.9950000000008</v>
      </c>
      <c r="BD68" s="26">
        <f>VLOOKUP(A68,Gemni!A:D,4,0)</f>
        <v>50.877899999999997</v>
      </c>
      <c r="BE68" s="21">
        <v>15378.28</v>
      </c>
      <c r="BF68" s="21">
        <v>-366.97999999999956</v>
      </c>
      <c r="BG68" s="21">
        <f>VLOOKUP(A68,BitStamp!G:I,3,0)</f>
        <v>14880</v>
      </c>
      <c r="BH68" s="21">
        <f t="shared" si="50"/>
        <v>-988.66015625</v>
      </c>
    </row>
    <row r="69" spans="1:60" x14ac:dyDescent="0.25">
      <c r="A69" s="38">
        <v>43097</v>
      </c>
      <c r="B69" s="30">
        <v>13755</v>
      </c>
      <c r="C69" s="30">
        <v>15300</v>
      </c>
      <c r="D69" s="30">
        <v>13350</v>
      </c>
      <c r="E69" s="30">
        <v>3378</v>
      </c>
      <c r="F69" s="30">
        <v>-1190</v>
      </c>
      <c r="G69" s="41">
        <f t="shared" si="41"/>
        <v>1950</v>
      </c>
      <c r="H69" s="41">
        <f t="shared" si="42"/>
        <v>3140</v>
      </c>
      <c r="I69" s="41">
        <f t="shared" si="43"/>
        <v>1294.1257367387034</v>
      </c>
      <c r="J69" s="41">
        <f t="shared" si="44"/>
        <v>2083.8742632612966</v>
      </c>
      <c r="K69" s="43">
        <f>VLOOKUP($A69,VIX!$A:$G,K$1,0)</f>
        <v>10.18</v>
      </c>
      <c r="L69" s="43">
        <f>VLOOKUP($A69,VIX!$A:$G,L$1,0)</f>
        <v>10.44</v>
      </c>
      <c r="M69" s="43">
        <f>VLOOKUP($A69,VIX!$A:$G,M$1,0)</f>
        <v>10.07</v>
      </c>
      <c r="N69" s="46">
        <f t="shared" si="47"/>
        <v>-0.29000000000000092</v>
      </c>
      <c r="O69" s="41">
        <f t="shared" si="45"/>
        <v>0.36999999999999922</v>
      </c>
      <c r="P69" s="41">
        <f t="shared" si="46"/>
        <v>0.66000000000000014</v>
      </c>
      <c r="Q69" s="48">
        <f t="shared" si="48"/>
        <v>0.35922330097087324</v>
      </c>
      <c r="R69" s="48">
        <f t="shared" si="49"/>
        <v>0.64077669902912671</v>
      </c>
      <c r="S69" s="43">
        <f>VLOOKUP(A69,'S&amp;P_500'!$A:$F,6,0)</f>
        <v>2687.540039</v>
      </c>
      <c r="T69" s="43">
        <f>VLOOKUP($A69,'S&amp;P_500'!$A:$G,T$1,0)</f>
        <v>2687.6599120000001</v>
      </c>
      <c r="U69" s="43">
        <f>VLOOKUP($A69,'S&amp;P_500'!$A:$G,U$1,0)</f>
        <v>2682.6899410000001</v>
      </c>
      <c r="V69" s="43">
        <f>VLOOKUP($A69,'S&amp;P_500'!$A:$G,V$1,0)</f>
        <v>2153330000</v>
      </c>
      <c r="W69" s="2">
        <f t="shared" ref="W69:W132" si="51">S69-S68</f>
        <v>4.9199220000000423</v>
      </c>
      <c r="X69" s="41">
        <f t="shared" ref="X69:X132" si="52">T69-U69+MAX(0,U69-S68)</f>
        <v>5.0397950000001401</v>
      </c>
      <c r="Y69" s="59">
        <f>T69-S69+MAX(0,S68-U69)</f>
        <v>0.11987300000009782</v>
      </c>
      <c r="Z69" s="41">
        <f t="shared" ref="Z69:Z132" si="53">V69*X69/(X69+Y69)</f>
        <v>2103302337.9313943</v>
      </c>
      <c r="AA69" s="41">
        <f t="shared" ref="AA69:AA132" si="54">+V69*Y69/(X69+Y69)</f>
        <v>50027662.068605721</v>
      </c>
      <c r="AB69" s="43">
        <f>VLOOKUP($A69,Gold_SPDR!$A:$G,AB$1,0)</f>
        <v>122.849998</v>
      </c>
      <c r="AC69" s="43">
        <f>VLOOKUP($A69,Gold_SPDR!$A:$G,AC$1,0)</f>
        <v>122.91999800000001</v>
      </c>
      <c r="AD69" s="43">
        <f>VLOOKUP($A69,Gold_SPDR!$A:$G,AD$1,0)</f>
        <v>122.55999799999999</v>
      </c>
      <c r="AE69" s="43">
        <f>VLOOKUP($A69,Gold_SPDR!$A:$G,AE$1,0)</f>
        <v>5732700</v>
      </c>
      <c r="AF69" s="2">
        <f t="shared" ref="AF69:AF132" si="55">AB69-AB68</f>
        <v>0.61999500000000296</v>
      </c>
      <c r="AG69" s="42">
        <f t="shared" ref="AG69:AG132" si="56">AC69-AD69+MAX(0,AD69-AB68)</f>
        <v>0.68999500000001035</v>
      </c>
      <c r="AH69" s="42">
        <f t="shared" ref="AH69:AH132" si="57">AC69-AB69+MAX(0,AB68-AD69)</f>
        <v>7.000000000000739E-2</v>
      </c>
      <c r="AI69" s="41">
        <f t="shared" ref="AI69:AI132" si="58">AE69*AG69/(AG69+AH69)</f>
        <v>5204684.6841097204</v>
      </c>
      <c r="AJ69" s="41">
        <f t="shared" ref="AJ69:AJ132" si="59">+AE69*AH69/(AG69+AH69)</f>
        <v>528015.3158902796</v>
      </c>
      <c r="AK69" s="43">
        <f>VLOOKUP($A69,Gold_Vix!$A:$G,AK$1,0)</f>
        <v>10.43</v>
      </c>
      <c r="AL69" s="43">
        <f>VLOOKUP($A69,Gold_Vix!$A:$G,AL$1,0)</f>
        <v>10.82</v>
      </c>
      <c r="AM69" s="43">
        <f>VLOOKUP($A69,Gold_Vix!$A:$G,AM$1,0)</f>
        <v>10.41</v>
      </c>
      <c r="AN69" s="43">
        <f>VLOOKUP(A69,Goog_trend!$A:$B,2,0)</f>
        <v>33</v>
      </c>
      <c r="AO69" s="43">
        <f>VLOOKUP($A69,'Updated CoinDesk'!$A:$E,AO$1,0)</f>
        <v>14428.76</v>
      </c>
      <c r="AP69" s="43">
        <f>VLOOKUP($A69,'Updated CoinDesk'!$A:$E,AP$1,0)</f>
        <v>15470.43</v>
      </c>
      <c r="AQ69" s="43">
        <f>VLOOKUP($A69,'Updated CoinDesk'!$A:$E,AQ$1,0)</f>
        <v>13498.78</v>
      </c>
      <c r="AR69" s="43">
        <f t="shared" ref="AR69:AR132" si="60">AN69</f>
        <v>33</v>
      </c>
      <c r="AS69" s="43">
        <f t="shared" ref="AS69:AS132" si="61">AO69-AO68</f>
        <v>-949.52000000000044</v>
      </c>
      <c r="AT69" s="42">
        <f t="shared" ref="AT69:AT132" si="62">AP69-AQ69+MAX(0,AQ69-AO68)</f>
        <v>1971.6499999999996</v>
      </c>
      <c r="AU69" s="42">
        <f t="shared" ref="AU69:AU132" si="63">AP69-AO69+MAX(0,AO68-AQ69)</f>
        <v>2921.17</v>
      </c>
      <c r="AV69" s="41">
        <f t="shared" ref="AV69:AV132" si="64">AR69*AT69/(AT69+AU69)</f>
        <v>13.297944743522139</v>
      </c>
      <c r="AW69" s="41">
        <f t="shared" ref="AW69:AW132" si="65">+AR69*AU69/(AT69+AU69)</f>
        <v>19.702055256477859</v>
      </c>
      <c r="AX69" s="57">
        <f>VLOOKUP(A69,'Gold Bullion'!$A:$C,3,0)</f>
        <v>11.599999999999909</v>
      </c>
      <c r="BB69" s="21">
        <v>13921.95</v>
      </c>
      <c r="BC69" s="21">
        <v>-818.05499999999847</v>
      </c>
      <c r="BD69" s="26">
        <f>VLOOKUP(A69,Gemni!A:D,4,0)</f>
        <v>25.1266</v>
      </c>
      <c r="BE69" s="21">
        <v>14428.76</v>
      </c>
      <c r="BF69" s="21">
        <v>-949.52000000000044</v>
      </c>
      <c r="BG69" s="21">
        <f>VLOOKUP(A69,BitStamp!G:I,3,0)</f>
        <v>13945.3095703125</v>
      </c>
      <c r="BH69" s="21">
        <f t="shared" si="50"/>
        <v>-934.6904296875</v>
      </c>
    </row>
    <row r="70" spans="1:60" x14ac:dyDescent="0.25">
      <c r="A70" s="38">
        <v>43098</v>
      </c>
      <c r="B70" s="30">
        <v>14550</v>
      </c>
      <c r="C70" s="30">
        <v>15010</v>
      </c>
      <c r="D70" s="30">
        <v>13580</v>
      </c>
      <c r="E70" s="30">
        <v>4790</v>
      </c>
      <c r="F70" s="30">
        <v>795</v>
      </c>
      <c r="G70" s="41">
        <f t="shared" si="41"/>
        <v>1430</v>
      </c>
      <c r="H70" s="41">
        <f t="shared" si="42"/>
        <v>635</v>
      </c>
      <c r="I70" s="41">
        <f t="shared" si="43"/>
        <v>3317.0460048426148</v>
      </c>
      <c r="J70" s="41">
        <f t="shared" si="44"/>
        <v>1472.953995157385</v>
      </c>
      <c r="K70" s="43">
        <f>VLOOKUP($A70,VIX!$A:$G,K$1,0)</f>
        <v>11.04</v>
      </c>
      <c r="L70" s="43">
        <f>VLOOKUP($A70,VIX!$A:$G,L$1,0)</f>
        <v>11.06</v>
      </c>
      <c r="M70" s="43">
        <f>VLOOKUP($A70,VIX!$A:$G,M$1,0)</f>
        <v>9.9499999999999993</v>
      </c>
      <c r="N70" s="46">
        <f t="shared" si="47"/>
        <v>0.85999999999999943</v>
      </c>
      <c r="O70" s="41">
        <f t="shared" si="45"/>
        <v>1.1100000000000012</v>
      </c>
      <c r="P70" s="41">
        <f t="shared" si="46"/>
        <v>0.25000000000000178</v>
      </c>
      <c r="Q70" s="48">
        <f t="shared" si="48"/>
        <v>0.81617647058823439</v>
      </c>
      <c r="R70" s="48">
        <f t="shared" si="49"/>
        <v>0.18382352941176561</v>
      </c>
      <c r="S70" s="43">
        <f>VLOOKUP(A70,'S&amp;P_500'!$A:$F,6,0)</f>
        <v>2673.610107</v>
      </c>
      <c r="T70" s="43">
        <f>VLOOKUP($A70,'S&amp;P_500'!$A:$G,T$1,0)</f>
        <v>2692.1201169999999</v>
      </c>
      <c r="U70" s="43">
        <f>VLOOKUP($A70,'S&amp;P_500'!$A:$G,U$1,0)</f>
        <v>2673.610107</v>
      </c>
      <c r="V70" s="43">
        <f>VLOOKUP($A70,'S&amp;P_500'!$A:$G,V$1,0)</f>
        <v>2443490000</v>
      </c>
      <c r="W70" s="2">
        <f t="shared" si="51"/>
        <v>-13.929932000000008</v>
      </c>
      <c r="X70" s="41">
        <f t="shared" si="52"/>
        <v>18.510009999999966</v>
      </c>
      <c r="Y70" s="59">
        <f t="shared" ref="Y69:Y132" si="66">T70-S70+MAX(0,S69-U70)</f>
        <v>32.439941999999974</v>
      </c>
      <c r="Z70" s="41">
        <f t="shared" si="53"/>
        <v>887714758.49280429</v>
      </c>
      <c r="AA70" s="41">
        <f t="shared" si="54"/>
        <v>1555775241.5071959</v>
      </c>
      <c r="AB70" s="43">
        <f>VLOOKUP($A70,Gold_SPDR!$A:$G,AB$1,0)</f>
        <v>123.650002</v>
      </c>
      <c r="AC70" s="43">
        <f>VLOOKUP($A70,Gold_SPDR!$A:$G,AC$1,0)</f>
        <v>124.089996</v>
      </c>
      <c r="AD70" s="43">
        <f>VLOOKUP($A70,Gold_SPDR!$A:$G,AD$1,0)</f>
        <v>123.459999</v>
      </c>
      <c r="AE70" s="43">
        <f>VLOOKUP($A70,Gold_SPDR!$A:$G,AE$1,0)</f>
        <v>7852100</v>
      </c>
      <c r="AF70" s="2">
        <f t="shared" si="55"/>
        <v>0.80000400000000127</v>
      </c>
      <c r="AG70" s="42">
        <f t="shared" si="56"/>
        <v>1.2399979999999999</v>
      </c>
      <c r="AH70" s="42">
        <f t="shared" si="57"/>
        <v>0.43999399999999866</v>
      </c>
      <c r="AI70" s="41">
        <f t="shared" si="58"/>
        <v>5795615.8694803352</v>
      </c>
      <c r="AJ70" s="41">
        <f t="shared" si="59"/>
        <v>2056484.1305196646</v>
      </c>
      <c r="AK70" s="43">
        <f>VLOOKUP($A70,Gold_Vix!$A:$G,AK$1,0)</f>
        <v>10.96</v>
      </c>
      <c r="AL70" s="43">
        <f>VLOOKUP($A70,Gold_Vix!$A:$G,AL$1,0)</f>
        <v>11.39</v>
      </c>
      <c r="AM70" s="43">
        <f>VLOOKUP($A70,Gold_Vix!$A:$G,AM$1,0)</f>
        <v>10.8</v>
      </c>
      <c r="AN70" s="43">
        <f>VLOOKUP(A70,Goog_trend!$A:$B,2,0)</f>
        <v>29</v>
      </c>
      <c r="AO70" s="43">
        <f>VLOOKUP($A70,'Updated CoinDesk'!$A:$E,AO$1,0)</f>
        <v>14427.87</v>
      </c>
      <c r="AP70" s="43">
        <f>VLOOKUP($A70,'Updated CoinDesk'!$A:$E,AP$1,0)</f>
        <v>15076.06</v>
      </c>
      <c r="AQ70" s="43">
        <f>VLOOKUP($A70,'Updated CoinDesk'!$A:$E,AQ$1,0)</f>
        <v>13982.93</v>
      </c>
      <c r="AR70" s="43">
        <f t="shared" si="60"/>
        <v>29</v>
      </c>
      <c r="AS70" s="43">
        <f t="shared" si="61"/>
        <v>-0.88999999999941792</v>
      </c>
      <c r="AT70" s="42">
        <f t="shared" si="62"/>
        <v>1093.1299999999992</v>
      </c>
      <c r="AU70" s="42">
        <f t="shared" si="63"/>
        <v>1094.0199999999986</v>
      </c>
      <c r="AV70" s="41">
        <f t="shared" si="64"/>
        <v>14.494099627368954</v>
      </c>
      <c r="AW70" s="41">
        <f t="shared" si="65"/>
        <v>14.505900372631045</v>
      </c>
      <c r="AX70" s="57">
        <f>VLOOKUP(A70,'Gold Bullion'!$A:$C,3,0)</f>
        <v>-12.890740740740739</v>
      </c>
      <c r="BB70" s="21">
        <v>14430.01</v>
      </c>
      <c r="BC70" s="21">
        <v>508.05999999999949</v>
      </c>
      <c r="BD70" s="26">
        <f>VLOOKUP(A70,Gemni!A:D,4,0)</f>
        <v>10.5054</v>
      </c>
      <c r="BE70" s="21">
        <v>14427.87</v>
      </c>
      <c r="BF70" s="21">
        <v>-0.88999999999941792</v>
      </c>
      <c r="BG70" s="21">
        <f>VLOOKUP(A70,BitStamp!G:I,3,0)</f>
        <v>14607.1298828125</v>
      </c>
      <c r="BH70" s="21">
        <f t="shared" si="50"/>
        <v>661.8203125</v>
      </c>
    </row>
    <row r="71" spans="1:60" x14ac:dyDescent="0.25">
      <c r="A71" s="38">
        <v>43102</v>
      </c>
      <c r="B71" s="30">
        <v>15055</v>
      </c>
      <c r="C71" s="30">
        <v>15280</v>
      </c>
      <c r="D71" s="30">
        <v>13060</v>
      </c>
      <c r="E71" s="30">
        <v>3135</v>
      </c>
      <c r="F71" s="30">
        <v>505</v>
      </c>
      <c r="G71" s="41">
        <f t="shared" si="41"/>
        <v>2220</v>
      </c>
      <c r="H71" s="41">
        <f t="shared" si="42"/>
        <v>1715</v>
      </c>
      <c r="I71" s="41">
        <f t="shared" si="43"/>
        <v>1768.6658195679797</v>
      </c>
      <c r="J71" s="41">
        <f t="shared" si="44"/>
        <v>1366.3341804320203</v>
      </c>
      <c r="K71" s="43">
        <f>VLOOKUP($A71,VIX!$A:$G,K$1,0)</f>
        <v>9.77</v>
      </c>
      <c r="L71" s="43">
        <f>VLOOKUP($A71,VIX!$A:$G,L$1,0)</f>
        <v>11.07</v>
      </c>
      <c r="M71" s="43">
        <f>VLOOKUP($A71,VIX!$A:$G,M$1,0)</f>
        <v>9.52</v>
      </c>
      <c r="N71" s="46">
        <f t="shared" si="47"/>
        <v>-1.2699999999999996</v>
      </c>
      <c r="O71" s="41">
        <f t="shared" si="45"/>
        <v>1.5500000000000007</v>
      </c>
      <c r="P71" s="41">
        <f t="shared" si="46"/>
        <v>2.8200000000000003</v>
      </c>
      <c r="Q71" s="48">
        <f t="shared" si="48"/>
        <v>0.35469107551487422</v>
      </c>
      <c r="R71" s="48">
        <f t="shared" si="49"/>
        <v>0.64530892448512578</v>
      </c>
      <c r="S71" s="43">
        <f>VLOOKUP(A71,'S&amp;P_500'!$A:$F,6,0)</f>
        <v>2695.8100589999999</v>
      </c>
      <c r="T71" s="43">
        <f>VLOOKUP($A71,'S&amp;P_500'!$A:$G,T$1,0)</f>
        <v>2695.889893</v>
      </c>
      <c r="U71" s="43">
        <f>VLOOKUP($A71,'S&amp;P_500'!$A:$G,U$1,0)</f>
        <v>2682.360107</v>
      </c>
      <c r="V71" s="43">
        <f>VLOOKUP($A71,'S&amp;P_500'!$A:$G,V$1,0)</f>
        <v>3367250000</v>
      </c>
      <c r="W71" s="2">
        <f t="shared" si="51"/>
        <v>22.199951999999939</v>
      </c>
      <c r="X71" s="41">
        <f t="shared" si="52"/>
        <v>22.279786000000058</v>
      </c>
      <c r="Y71" s="59">
        <f t="shared" si="66"/>
        <v>7.9834000000118976E-2</v>
      </c>
      <c r="Z71" s="41">
        <f t="shared" si="53"/>
        <v>3355227387.9654307</v>
      </c>
      <c r="AA71" s="41">
        <f t="shared" si="54"/>
        <v>12022612.034569392</v>
      </c>
      <c r="AB71" s="43">
        <f>VLOOKUP($A71,Gold_SPDR!$A:$G,AB$1,0)</f>
        <v>125.150002</v>
      </c>
      <c r="AC71" s="43">
        <f>VLOOKUP($A71,Gold_SPDR!$A:$G,AC$1,0)</f>
        <v>125.18</v>
      </c>
      <c r="AD71" s="43">
        <f>VLOOKUP($A71,Gold_SPDR!$A:$G,AD$1,0)</f>
        <v>124.389999</v>
      </c>
      <c r="AE71" s="43">
        <f>VLOOKUP($A71,Gold_SPDR!$A:$G,AE$1,0)</f>
        <v>11762500</v>
      </c>
      <c r="AF71" s="2">
        <f t="shared" si="55"/>
        <v>1.5</v>
      </c>
      <c r="AG71" s="42">
        <f t="shared" si="56"/>
        <v>1.5299980000000062</v>
      </c>
      <c r="AH71" s="42">
        <f t="shared" si="57"/>
        <v>2.9998000000006186E-2</v>
      </c>
      <c r="AI71" s="41">
        <f t="shared" si="58"/>
        <v>11536312.577083485</v>
      </c>
      <c r="AJ71" s="41">
        <f t="shared" si="59"/>
        <v>226187.4229165139</v>
      </c>
      <c r="AK71" s="43">
        <f>VLOOKUP($A71,Gold_Vix!$A:$G,AK$1,0)</f>
        <v>11.96</v>
      </c>
      <c r="AL71" s="43">
        <f>VLOOKUP($A71,Gold_Vix!$A:$G,AL$1,0)</f>
        <v>12</v>
      </c>
      <c r="AM71" s="43">
        <f>VLOOKUP($A71,Gold_Vix!$A:$G,AM$1,0)</f>
        <v>11.6</v>
      </c>
      <c r="AN71" s="43">
        <f>VLOOKUP(A71,Goog_trend!$A:$B,2,0)</f>
        <v>31</v>
      </c>
      <c r="AO71" s="43">
        <f>VLOOKUP($A71,'Updated CoinDesk'!$A:$E,AO$1,0)</f>
        <v>14740.76</v>
      </c>
      <c r="AP71" s="43">
        <f>VLOOKUP($A71,'Updated CoinDesk'!$A:$E,AP$1,0)</f>
        <v>15216.76</v>
      </c>
      <c r="AQ71" s="43">
        <f>VLOOKUP($A71,'Updated CoinDesk'!$A:$E,AQ$1,0)</f>
        <v>14169.87</v>
      </c>
      <c r="AR71" s="43">
        <f t="shared" si="60"/>
        <v>31</v>
      </c>
      <c r="AS71" s="43">
        <f t="shared" si="61"/>
        <v>312.88999999999942</v>
      </c>
      <c r="AT71" s="42">
        <f t="shared" si="62"/>
        <v>1046.8899999999994</v>
      </c>
      <c r="AU71" s="42">
        <f t="shared" si="63"/>
        <v>734</v>
      </c>
      <c r="AV71" s="41">
        <f t="shared" si="64"/>
        <v>18.22324231142855</v>
      </c>
      <c r="AW71" s="41">
        <f t="shared" si="65"/>
        <v>12.776757688571449</v>
      </c>
      <c r="AX71" s="57">
        <f>VLOOKUP(A71,'Gold Bullion'!$A:$C,3,0)</f>
        <v>29.21358024691358</v>
      </c>
      <c r="BB71" s="21">
        <v>14880.01</v>
      </c>
      <c r="BC71" s="21">
        <v>450</v>
      </c>
      <c r="BD71" s="26">
        <f>VLOOKUP(A71,Gemni!A:D,4,0)</f>
        <v>94.003</v>
      </c>
      <c r="BE71" s="21">
        <v>14740.76</v>
      </c>
      <c r="BF71" s="21">
        <v>312.88999999999942</v>
      </c>
      <c r="BG71" s="21">
        <f>VLOOKUP(A71,BitStamp!G:I,3,0)</f>
        <v>14880</v>
      </c>
      <c r="BH71" s="21">
        <f t="shared" si="50"/>
        <v>272.8701171875</v>
      </c>
    </row>
    <row r="72" spans="1:60" x14ac:dyDescent="0.25">
      <c r="A72" s="38">
        <v>43103</v>
      </c>
      <c r="B72" s="30">
        <v>14995</v>
      </c>
      <c r="C72" s="30">
        <v>15530</v>
      </c>
      <c r="D72" s="30">
        <v>14650</v>
      </c>
      <c r="E72" s="30">
        <v>2519</v>
      </c>
      <c r="F72" s="30">
        <v>-60</v>
      </c>
      <c r="G72" s="41">
        <f t="shared" si="41"/>
        <v>880</v>
      </c>
      <c r="H72" s="41">
        <f t="shared" si="42"/>
        <v>940</v>
      </c>
      <c r="I72" s="41">
        <f t="shared" si="43"/>
        <v>1217.9780219780221</v>
      </c>
      <c r="J72" s="41">
        <f t="shared" si="44"/>
        <v>1301.0219780219779</v>
      </c>
      <c r="K72" s="43">
        <f>VLOOKUP($A72,VIX!$A:$G,K$1,0)</f>
        <v>9.15</v>
      </c>
      <c r="L72" s="43">
        <f>VLOOKUP($A72,VIX!$A:$G,L$1,0)</f>
        <v>9.65</v>
      </c>
      <c r="M72" s="43">
        <f>VLOOKUP($A72,VIX!$A:$G,M$1,0)</f>
        <v>8.94</v>
      </c>
      <c r="N72" s="46">
        <f t="shared" si="47"/>
        <v>-0.61999999999999922</v>
      </c>
      <c r="O72" s="41">
        <f t="shared" si="45"/>
        <v>0.71000000000000085</v>
      </c>
      <c r="P72" s="41">
        <f t="shared" si="46"/>
        <v>1.33</v>
      </c>
      <c r="Q72" s="48">
        <f t="shared" si="48"/>
        <v>0.34803921568627477</v>
      </c>
      <c r="R72" s="48">
        <f t="shared" si="49"/>
        <v>0.65196078431372528</v>
      </c>
      <c r="S72" s="43">
        <f>VLOOKUP(A72,'S&amp;P_500'!$A:$F,6,0)</f>
        <v>2713.0600589999999</v>
      </c>
      <c r="T72" s="43">
        <f>VLOOKUP($A72,'S&amp;P_500'!$A:$G,T$1,0)</f>
        <v>2714.3701169999999</v>
      </c>
      <c r="U72" s="43">
        <f>VLOOKUP($A72,'S&amp;P_500'!$A:$G,U$1,0)</f>
        <v>2697.7700199999999</v>
      </c>
      <c r="V72" s="43">
        <f>VLOOKUP($A72,'S&amp;P_500'!$A:$G,V$1,0)</f>
        <v>3538660000</v>
      </c>
      <c r="W72" s="2">
        <f t="shared" si="51"/>
        <v>17.25</v>
      </c>
      <c r="X72" s="41">
        <f t="shared" si="52"/>
        <v>18.560058000000026</v>
      </c>
      <c r="Y72" s="59">
        <f t="shared" si="66"/>
        <v>1.3100580000000264</v>
      </c>
      <c r="Z72" s="41">
        <f t="shared" si="53"/>
        <v>3305352361.4195266</v>
      </c>
      <c r="AA72" s="41">
        <f t="shared" si="54"/>
        <v>233307638.58047336</v>
      </c>
      <c r="AB72" s="43">
        <f>VLOOKUP($A72,Gold_SPDR!$A:$G,AB$1,0)</f>
        <v>124.82</v>
      </c>
      <c r="AC72" s="43">
        <f>VLOOKUP($A72,Gold_SPDR!$A:$G,AC$1,0)</f>
        <v>125.089996</v>
      </c>
      <c r="AD72" s="43">
        <f>VLOOKUP($A72,Gold_SPDR!$A:$G,AD$1,0)</f>
        <v>124.099998</v>
      </c>
      <c r="AE72" s="43">
        <f>VLOOKUP($A72,Gold_SPDR!$A:$G,AE$1,0)</f>
        <v>7904300</v>
      </c>
      <c r="AF72" s="2">
        <f t="shared" si="55"/>
        <v>-0.33000200000000746</v>
      </c>
      <c r="AG72" s="42">
        <f t="shared" si="56"/>
        <v>0.98999799999999993</v>
      </c>
      <c r="AH72" s="42">
        <f t="shared" si="57"/>
        <v>1.3200000000000074</v>
      </c>
      <c r="AI72" s="41">
        <f t="shared" si="58"/>
        <v>3387553.23225387</v>
      </c>
      <c r="AJ72" s="41">
        <f t="shared" si="59"/>
        <v>4516746.76774613</v>
      </c>
      <c r="AK72" s="43">
        <f>VLOOKUP($A72,Gold_Vix!$A:$G,AK$1,0)</f>
        <v>11.56</v>
      </c>
      <c r="AL72" s="43">
        <f>VLOOKUP($A72,Gold_Vix!$A:$G,AL$1,0)</f>
        <v>11.96</v>
      </c>
      <c r="AM72" s="43">
        <f>VLOOKUP($A72,Gold_Vix!$A:$G,AM$1,0)</f>
        <v>11.03</v>
      </c>
      <c r="AN72" s="43">
        <f>VLOOKUP(A72,Goog_trend!$A:$B,2,0)</f>
        <v>32</v>
      </c>
      <c r="AO72" s="43">
        <f>VLOOKUP($A72,'Updated CoinDesk'!$A:$E,AO$1,0)</f>
        <v>15134.65</v>
      </c>
      <c r="AP72" s="43">
        <f>VLOOKUP($A72,'Updated CoinDesk'!$A:$E,AP$1,0)</f>
        <v>15393.97</v>
      </c>
      <c r="AQ72" s="43">
        <f>VLOOKUP($A72,'Updated CoinDesk'!$A:$E,AQ$1,0)</f>
        <v>14169.87</v>
      </c>
      <c r="AR72" s="43">
        <f t="shared" si="60"/>
        <v>32</v>
      </c>
      <c r="AS72" s="43">
        <f t="shared" si="61"/>
        <v>393.88999999999942</v>
      </c>
      <c r="AT72" s="42">
        <f t="shared" si="62"/>
        <v>1224.0999999999985</v>
      </c>
      <c r="AU72" s="42">
        <f t="shared" si="63"/>
        <v>830.20999999999913</v>
      </c>
      <c r="AV72" s="41">
        <f t="shared" si="64"/>
        <v>19.067813523762236</v>
      </c>
      <c r="AW72" s="41">
        <f t="shared" si="65"/>
        <v>12.932186476237765</v>
      </c>
      <c r="AX72" s="57">
        <f>VLOOKUP(A72,'Gold Bullion'!$A:$C,3,0)</f>
        <v>2.8500000000001364</v>
      </c>
      <c r="BB72" s="21">
        <v>14945.19</v>
      </c>
      <c r="BC72" s="21">
        <v>65.180000000000291</v>
      </c>
      <c r="BD72" s="26">
        <f>VLOOKUP(A72,Gemni!A:D,4,0)</f>
        <v>11.9068</v>
      </c>
      <c r="BE72" s="21">
        <v>15134.65</v>
      </c>
      <c r="BF72" s="21">
        <v>393.88999999999942</v>
      </c>
      <c r="BG72" s="21">
        <f>VLOOKUP(A72,BitStamp!G:I,3,0)</f>
        <v>14784.2900390625</v>
      </c>
      <c r="BH72" s="21">
        <f t="shared" si="50"/>
        <v>-95.7099609375</v>
      </c>
    </row>
    <row r="73" spans="1:60" x14ac:dyDescent="0.25">
      <c r="A73" s="38">
        <v>43104</v>
      </c>
      <c r="B73" s="30">
        <v>14945</v>
      </c>
      <c r="C73" s="30">
        <v>15480</v>
      </c>
      <c r="D73" s="30">
        <v>14200</v>
      </c>
      <c r="E73" s="30">
        <v>3175</v>
      </c>
      <c r="F73" s="30">
        <v>-50</v>
      </c>
      <c r="G73" s="41">
        <f t="shared" si="41"/>
        <v>1280</v>
      </c>
      <c r="H73" s="41">
        <f t="shared" si="42"/>
        <v>1330</v>
      </c>
      <c r="I73" s="41">
        <f t="shared" si="43"/>
        <v>1557.0881226053639</v>
      </c>
      <c r="J73" s="41">
        <f t="shared" si="44"/>
        <v>1617.9118773946361</v>
      </c>
      <c r="K73" s="43">
        <f>VLOOKUP($A73,VIX!$A:$G,K$1,0)</f>
        <v>9.2200000000000006</v>
      </c>
      <c r="L73" s="43">
        <f>VLOOKUP($A73,VIX!$A:$G,L$1,0)</f>
        <v>9.31</v>
      </c>
      <c r="M73" s="43">
        <f>VLOOKUP($A73,VIX!$A:$G,M$1,0)</f>
        <v>8.92</v>
      </c>
      <c r="N73" s="46">
        <f t="shared" si="47"/>
        <v>7.0000000000000284E-2</v>
      </c>
      <c r="O73" s="41">
        <f t="shared" si="45"/>
        <v>0.39000000000000057</v>
      </c>
      <c r="P73" s="41">
        <f t="shared" si="46"/>
        <v>0.32000000000000028</v>
      </c>
      <c r="Q73" s="48">
        <f t="shared" si="48"/>
        <v>0.54929577464788748</v>
      </c>
      <c r="R73" s="48">
        <f t="shared" si="49"/>
        <v>0.45070422535211252</v>
      </c>
      <c r="S73" s="43">
        <f>VLOOKUP(A73,'S&amp;P_500'!$A:$F,6,0)</f>
        <v>2723.98999</v>
      </c>
      <c r="T73" s="43">
        <f>VLOOKUP($A73,'S&amp;P_500'!$A:$G,T$1,0)</f>
        <v>2729.290039</v>
      </c>
      <c r="U73" s="43">
        <f>VLOOKUP($A73,'S&amp;P_500'!$A:$G,U$1,0)</f>
        <v>2719.070068</v>
      </c>
      <c r="V73" s="43">
        <f>VLOOKUP($A73,'S&amp;P_500'!$A:$G,V$1,0)</f>
        <v>3695260000</v>
      </c>
      <c r="W73" s="2">
        <f t="shared" si="51"/>
        <v>10.929931000000124</v>
      </c>
      <c r="X73" s="41">
        <f t="shared" si="52"/>
        <v>16.229980000000069</v>
      </c>
      <c r="Y73" s="59">
        <f t="shared" si="66"/>
        <v>5.3000489999999445</v>
      </c>
      <c r="Z73" s="41">
        <f t="shared" si="53"/>
        <v>2785597543.5425663</v>
      </c>
      <c r="AA73" s="41">
        <f t="shared" si="54"/>
        <v>909662456.4574337</v>
      </c>
      <c r="AB73" s="43">
        <f>VLOOKUP($A73,Gold_SPDR!$A:$G,AB$1,0)</f>
        <v>125.459999</v>
      </c>
      <c r="AC73" s="43">
        <f>VLOOKUP($A73,Gold_SPDR!$A:$G,AC$1,0)</f>
        <v>125.849998</v>
      </c>
      <c r="AD73" s="43">
        <f>VLOOKUP($A73,Gold_SPDR!$A:$G,AD$1,0)</f>
        <v>124.739998</v>
      </c>
      <c r="AE73" s="43">
        <f>VLOOKUP($A73,Gold_SPDR!$A:$G,AE$1,0)</f>
        <v>7329700</v>
      </c>
      <c r="AF73" s="2">
        <f t="shared" si="55"/>
        <v>0.63999900000000309</v>
      </c>
      <c r="AG73" s="42">
        <f t="shared" si="56"/>
        <v>1.1099999999999994</v>
      </c>
      <c r="AH73" s="42">
        <f t="shared" si="57"/>
        <v>0.47000099999999634</v>
      </c>
      <c r="AI73" s="41">
        <f t="shared" si="58"/>
        <v>5149342.9434538446</v>
      </c>
      <c r="AJ73" s="41">
        <f t="shared" si="59"/>
        <v>2180357.0565461554</v>
      </c>
      <c r="AK73" s="43">
        <f>VLOOKUP($A73,Gold_Vix!$A:$G,AK$1,0)</f>
        <v>11.8</v>
      </c>
      <c r="AL73" s="43">
        <f>VLOOKUP($A73,Gold_Vix!$A:$G,AL$1,0)</f>
        <v>11.9</v>
      </c>
      <c r="AM73" s="43">
        <f>VLOOKUP($A73,Gold_Vix!$A:$G,AM$1,0)</f>
        <v>11.25</v>
      </c>
      <c r="AN73" s="43">
        <f>VLOOKUP(A73,Goog_trend!$A:$B,2,0)</f>
        <v>30</v>
      </c>
      <c r="AO73" s="43">
        <f>VLOOKUP($A73,'Updated CoinDesk'!$A:$E,AO$1,0)</f>
        <v>15155.23</v>
      </c>
      <c r="AP73" s="43">
        <f>VLOOKUP($A73,'Updated CoinDesk'!$A:$E,AP$1,0)</f>
        <v>15394.99</v>
      </c>
      <c r="AQ73" s="43">
        <f>VLOOKUP($A73,'Updated CoinDesk'!$A:$E,AQ$1,0)</f>
        <v>14169.87</v>
      </c>
      <c r="AR73" s="43">
        <f t="shared" si="60"/>
        <v>30</v>
      </c>
      <c r="AS73" s="43">
        <f t="shared" si="61"/>
        <v>20.579999999999927</v>
      </c>
      <c r="AT73" s="42">
        <f t="shared" si="62"/>
        <v>1225.119999999999</v>
      </c>
      <c r="AU73" s="42">
        <f t="shared" si="63"/>
        <v>1204.5399999999991</v>
      </c>
      <c r="AV73" s="41">
        <f t="shared" si="64"/>
        <v>15.127054814253846</v>
      </c>
      <c r="AW73" s="41">
        <f t="shared" si="65"/>
        <v>14.872945185746152</v>
      </c>
      <c r="AX73" s="57">
        <f>VLOOKUP(A73,'Gold Bullion'!$A:$C,3,0)</f>
        <v>-0.40000000000009095</v>
      </c>
      <c r="BB73" s="21">
        <v>14900</v>
      </c>
      <c r="BC73" s="21">
        <v>-45.190000000000509</v>
      </c>
      <c r="BD73" s="26">
        <f>VLOOKUP(A73,Gemni!A:D,4,0)</f>
        <v>24.5</v>
      </c>
      <c r="BE73" s="21">
        <v>15155.23</v>
      </c>
      <c r="BF73" s="21">
        <v>20.579999999999927</v>
      </c>
      <c r="BG73" s="21">
        <f>VLOOKUP(A73,BitStamp!G:I,3,0)</f>
        <v>15000.849609375</v>
      </c>
      <c r="BH73" s="21">
        <f t="shared" si="50"/>
        <v>216.5595703125</v>
      </c>
    </row>
    <row r="74" spans="1:60" x14ac:dyDescent="0.25">
      <c r="A74" s="38">
        <v>43105</v>
      </c>
      <c r="B74" s="30">
        <v>16775</v>
      </c>
      <c r="C74" s="30">
        <v>16790</v>
      </c>
      <c r="D74" s="30">
        <v>14850</v>
      </c>
      <c r="E74" s="30">
        <v>3568</v>
      </c>
      <c r="F74" s="30">
        <v>1830</v>
      </c>
      <c r="G74" s="41">
        <f t="shared" si="41"/>
        <v>1940</v>
      </c>
      <c r="H74" s="41">
        <f t="shared" si="42"/>
        <v>110</v>
      </c>
      <c r="I74" s="41">
        <f t="shared" si="43"/>
        <v>3376.5463414634146</v>
      </c>
      <c r="J74" s="41">
        <f t="shared" si="44"/>
        <v>191.45365853658538</v>
      </c>
      <c r="K74" s="43">
        <f>VLOOKUP($A74,VIX!$A:$G,K$1,0)</f>
        <v>9.2200000000000006</v>
      </c>
      <c r="L74" s="43">
        <f>VLOOKUP($A74,VIX!$A:$G,L$1,0)</f>
        <v>9.5399999999999991</v>
      </c>
      <c r="M74" s="43">
        <f>VLOOKUP($A74,VIX!$A:$G,M$1,0)</f>
        <v>9</v>
      </c>
      <c r="N74" s="46">
        <f t="shared" si="47"/>
        <v>0</v>
      </c>
      <c r="O74" s="41">
        <f t="shared" si="45"/>
        <v>0.53999999999999915</v>
      </c>
      <c r="P74" s="41">
        <f t="shared" si="46"/>
        <v>0.53999999999999915</v>
      </c>
      <c r="Q74" s="48">
        <f t="shared" si="48"/>
        <v>0.5</v>
      </c>
      <c r="R74" s="48">
        <f t="shared" si="49"/>
        <v>0.5</v>
      </c>
      <c r="S74" s="43">
        <f>VLOOKUP(A74,'S&amp;P_500'!$A:$F,6,0)</f>
        <v>2743.1499020000001</v>
      </c>
      <c r="T74" s="43">
        <f>VLOOKUP($A74,'S&amp;P_500'!$A:$G,T$1,0)</f>
        <v>2743.4499510000001</v>
      </c>
      <c r="U74" s="43">
        <f>VLOOKUP($A74,'S&amp;P_500'!$A:$G,U$1,0)</f>
        <v>2727.919922</v>
      </c>
      <c r="V74" s="43">
        <f>VLOOKUP($A74,'S&amp;P_500'!$A:$G,V$1,0)</f>
        <v>3236620000</v>
      </c>
      <c r="W74" s="2">
        <f t="shared" si="51"/>
        <v>19.159912000000077</v>
      </c>
      <c r="X74" s="41">
        <f t="shared" si="52"/>
        <v>19.459961000000021</v>
      </c>
      <c r="Y74" s="59">
        <f t="shared" si="66"/>
        <v>0.3000489999999445</v>
      </c>
      <c r="Z74" s="41">
        <f t="shared" si="53"/>
        <v>3187473031.2292442</v>
      </c>
      <c r="AA74" s="41">
        <f t="shared" si="54"/>
        <v>49146968.770755783</v>
      </c>
      <c r="AB74" s="43">
        <f>VLOOKUP($A74,Gold_SPDR!$A:$G,AB$1,0)</f>
        <v>125.33000199999999</v>
      </c>
      <c r="AC74" s="43">
        <f>VLOOKUP($A74,Gold_SPDR!$A:$G,AC$1,0)</f>
        <v>125.480003</v>
      </c>
      <c r="AD74" s="43">
        <f>VLOOKUP($A74,Gold_SPDR!$A:$G,AD$1,0)</f>
        <v>124.83000199999999</v>
      </c>
      <c r="AE74" s="43">
        <f>VLOOKUP($A74,Gold_SPDR!$A:$G,AE$1,0)</f>
        <v>5739900</v>
      </c>
      <c r="AF74" s="2">
        <f t="shared" si="55"/>
        <v>-0.12999700000000303</v>
      </c>
      <c r="AG74" s="42">
        <f t="shared" si="56"/>
        <v>0.65000100000000316</v>
      </c>
      <c r="AH74" s="42">
        <f t="shared" si="57"/>
        <v>0.77999800000000619</v>
      </c>
      <c r="AI74" s="41">
        <f t="shared" si="58"/>
        <v>2609051.2929729279</v>
      </c>
      <c r="AJ74" s="41">
        <f t="shared" si="59"/>
        <v>3130848.7070270721</v>
      </c>
      <c r="AK74" s="43">
        <f>VLOOKUP($A74,Gold_Vix!$A:$G,AK$1,0)</f>
        <v>11.26</v>
      </c>
      <c r="AL74" s="43">
        <f>VLOOKUP($A74,Gold_Vix!$A:$G,AL$1,0)</f>
        <v>11.36</v>
      </c>
      <c r="AM74" s="43">
        <f>VLOOKUP($A74,Gold_Vix!$A:$G,AM$1,0)</f>
        <v>11.02</v>
      </c>
      <c r="AN74" s="43">
        <f>VLOOKUP(A74,Goog_trend!$A:$B,2,0)</f>
        <v>30</v>
      </c>
      <c r="AO74" s="43">
        <f>VLOOKUP($A74,'Updated CoinDesk'!$A:$E,AO$1,0)</f>
        <v>16937.169999999998</v>
      </c>
      <c r="AP74" s="43">
        <f>VLOOKUP($A74,'Updated CoinDesk'!$A:$E,AP$1,0)</f>
        <v>17118.36</v>
      </c>
      <c r="AQ74" s="43">
        <f>VLOOKUP($A74,'Updated CoinDesk'!$A:$E,AQ$1,0)</f>
        <v>14169.87</v>
      </c>
      <c r="AR74" s="43">
        <f t="shared" si="60"/>
        <v>30</v>
      </c>
      <c r="AS74" s="43">
        <f t="shared" si="61"/>
        <v>1781.9399999999987</v>
      </c>
      <c r="AT74" s="42">
        <f t="shared" si="62"/>
        <v>2948.49</v>
      </c>
      <c r="AU74" s="42">
        <f t="shared" si="63"/>
        <v>1166.5500000000011</v>
      </c>
      <c r="AV74" s="41">
        <f t="shared" si="64"/>
        <v>21.495465414673973</v>
      </c>
      <c r="AW74" s="41">
        <f t="shared" si="65"/>
        <v>8.504534585326029</v>
      </c>
      <c r="AX74" s="57">
        <f>VLOOKUP(A74,'Gold Bullion'!$A:$C,3,0)</f>
        <v>2.6500000000000909</v>
      </c>
      <c r="BB74" s="21">
        <v>16500</v>
      </c>
      <c r="BC74" s="21">
        <v>1600</v>
      </c>
      <c r="BD74" s="26">
        <f>VLOOKUP(A74,Gemni!A:D,4,0)</f>
        <v>80.394400000000005</v>
      </c>
      <c r="BE74" s="21">
        <v>16937.169999999998</v>
      </c>
      <c r="BF74" s="21">
        <v>1781.9399999999987</v>
      </c>
      <c r="BG74" s="21">
        <f>VLOOKUP(A74,BitStamp!G:I,3,0)</f>
        <v>16483.9296875</v>
      </c>
      <c r="BH74" s="21">
        <f t="shared" si="50"/>
        <v>1483.080078125</v>
      </c>
    </row>
    <row r="75" spans="1:60" x14ac:dyDescent="0.25">
      <c r="A75" s="38">
        <v>43108</v>
      </c>
      <c r="B75" s="30">
        <v>14940</v>
      </c>
      <c r="C75" s="30">
        <v>16540</v>
      </c>
      <c r="D75" s="30">
        <v>13960</v>
      </c>
      <c r="E75" s="30">
        <v>5126</v>
      </c>
      <c r="F75" s="30">
        <v>-1835</v>
      </c>
      <c r="G75" s="41">
        <f t="shared" si="41"/>
        <v>2580</v>
      </c>
      <c r="H75" s="41">
        <f t="shared" si="42"/>
        <v>4415</v>
      </c>
      <c r="I75" s="41">
        <f t="shared" si="43"/>
        <v>1890.6476054324517</v>
      </c>
      <c r="J75" s="41">
        <f t="shared" si="44"/>
        <v>3235.3523945675483</v>
      </c>
      <c r="K75" s="43">
        <f>VLOOKUP($A75,VIX!$A:$G,K$1,0)</f>
        <v>9.52</v>
      </c>
      <c r="L75" s="43">
        <f>VLOOKUP($A75,VIX!$A:$G,L$1,0)</f>
        <v>9.89</v>
      </c>
      <c r="M75" s="43">
        <f>VLOOKUP($A75,VIX!$A:$G,M$1,0)</f>
        <v>9.32</v>
      </c>
      <c r="N75" s="46">
        <f t="shared" si="47"/>
        <v>0.29999999999999893</v>
      </c>
      <c r="O75" s="41">
        <f t="shared" si="45"/>
        <v>0.66999999999999993</v>
      </c>
      <c r="P75" s="41">
        <f t="shared" si="46"/>
        <v>0.37000000000000099</v>
      </c>
      <c r="Q75" s="48">
        <f t="shared" si="48"/>
        <v>0.64423076923076861</v>
      </c>
      <c r="R75" s="48">
        <f t="shared" si="49"/>
        <v>0.35576923076923139</v>
      </c>
      <c r="S75" s="43">
        <f>VLOOKUP(A75,'S&amp;P_500'!$A:$F,6,0)</f>
        <v>2747.709961</v>
      </c>
      <c r="T75" s="43">
        <f>VLOOKUP($A75,'S&amp;P_500'!$A:$G,T$1,0)</f>
        <v>2748.51001</v>
      </c>
      <c r="U75" s="43">
        <f>VLOOKUP($A75,'S&amp;P_500'!$A:$G,U$1,0)</f>
        <v>2737.6000979999999</v>
      </c>
      <c r="V75" s="43">
        <f>VLOOKUP($A75,'S&amp;P_500'!$A:$G,V$1,0)</f>
        <v>3242650000</v>
      </c>
      <c r="W75" s="2">
        <f t="shared" si="51"/>
        <v>4.5600589999999102</v>
      </c>
      <c r="X75" s="41">
        <f t="shared" si="52"/>
        <v>10.909912000000077</v>
      </c>
      <c r="Y75" s="59">
        <f t="shared" si="66"/>
        <v>6.3498530000001665</v>
      </c>
      <c r="Z75" s="41">
        <f t="shared" si="53"/>
        <v>2049681797.3361602</v>
      </c>
      <c r="AA75" s="41">
        <f t="shared" si="54"/>
        <v>1192968202.6638398</v>
      </c>
      <c r="AB75" s="43">
        <f>VLOOKUP($A75,Gold_SPDR!$A:$G,AB$1,0)</f>
        <v>125.30999799999999</v>
      </c>
      <c r="AC75" s="43">
        <f>VLOOKUP($A75,Gold_SPDR!$A:$G,AC$1,0)</f>
        <v>125.32</v>
      </c>
      <c r="AD75" s="43">
        <f>VLOOKUP($A75,Gold_SPDR!$A:$G,AD$1,0)</f>
        <v>124.900002</v>
      </c>
      <c r="AE75" s="43">
        <f>VLOOKUP($A75,Gold_SPDR!$A:$G,AE$1,0)</f>
        <v>3566700</v>
      </c>
      <c r="AF75" s="2">
        <f t="shared" si="55"/>
        <v>-2.0004000000000133E-2</v>
      </c>
      <c r="AG75" s="42">
        <f t="shared" si="56"/>
        <v>0.41999799999999254</v>
      </c>
      <c r="AH75" s="42">
        <f t="shared" si="57"/>
        <v>0.44000199999999268</v>
      </c>
      <c r="AI75" s="41">
        <f t="shared" si="58"/>
        <v>1741868.4495348826</v>
      </c>
      <c r="AJ75" s="41">
        <f t="shared" si="59"/>
        <v>1824831.5504651172</v>
      </c>
      <c r="AK75" s="43">
        <f>VLOOKUP($A75,Gold_Vix!$A:$G,AK$1,0)</f>
        <v>11.19</v>
      </c>
      <c r="AL75" s="43">
        <f>VLOOKUP($A75,Gold_Vix!$A:$G,AL$1,0)</f>
        <v>11.46</v>
      </c>
      <c r="AM75" s="43">
        <f>VLOOKUP($A75,Gold_Vix!$A:$G,AM$1,0)</f>
        <v>11.14</v>
      </c>
      <c r="AN75" s="43">
        <f>VLOOKUP(A75,Goog_trend!$A:$B,2,0)</f>
        <v>29</v>
      </c>
      <c r="AO75" s="43">
        <f>VLOOKUP($A75,'Updated CoinDesk'!$A:$E,AO$1,0)</f>
        <v>14970.36</v>
      </c>
      <c r="AP75" s="43">
        <f>VLOOKUP($A75,'Updated CoinDesk'!$A:$E,AP$1,0)</f>
        <v>16269.69</v>
      </c>
      <c r="AQ75" s="43">
        <f>VLOOKUP($A75,'Updated CoinDesk'!$A:$E,AQ$1,0)</f>
        <v>14169.87</v>
      </c>
      <c r="AR75" s="43">
        <f t="shared" si="60"/>
        <v>29</v>
      </c>
      <c r="AS75" s="43">
        <f t="shared" si="61"/>
        <v>-1966.8099999999977</v>
      </c>
      <c r="AT75" s="42">
        <f t="shared" si="62"/>
        <v>2099.8199999999997</v>
      </c>
      <c r="AU75" s="42">
        <f t="shared" si="63"/>
        <v>4066.6299999999974</v>
      </c>
      <c r="AV75" s="41">
        <f t="shared" si="64"/>
        <v>9.8751761548378756</v>
      </c>
      <c r="AW75" s="41">
        <f t="shared" si="65"/>
        <v>19.124823845162126</v>
      </c>
      <c r="AX75" s="57">
        <f>VLOOKUP(A75,'Gold Bullion'!$A:$C,3,0)</f>
        <v>2.7999999999999545</v>
      </c>
      <c r="BB75" s="21">
        <v>14937.99</v>
      </c>
      <c r="BC75" s="21">
        <v>-1562.0100000000002</v>
      </c>
      <c r="BD75" s="26">
        <f>VLOOKUP(A75,Gemni!A:D,4,0)</f>
        <v>102</v>
      </c>
      <c r="BE75" s="21">
        <v>14970.36</v>
      </c>
      <c r="BF75" s="21">
        <v>-1966.8099999999977</v>
      </c>
      <c r="BG75" s="21">
        <f>VLOOKUP(A75,BitStamp!G:I,3,0)</f>
        <v>15129</v>
      </c>
      <c r="BH75" s="21">
        <f t="shared" si="50"/>
        <v>-1354.9296875</v>
      </c>
    </row>
    <row r="76" spans="1:60" x14ac:dyDescent="0.25">
      <c r="A76" s="38">
        <v>43109</v>
      </c>
      <c r="B76" s="30">
        <v>14790</v>
      </c>
      <c r="C76" s="30">
        <v>15430</v>
      </c>
      <c r="D76" s="30">
        <v>14250</v>
      </c>
      <c r="E76" s="30">
        <v>2776</v>
      </c>
      <c r="F76" s="30">
        <v>-150</v>
      </c>
      <c r="G76" s="41">
        <f t="shared" si="41"/>
        <v>1180</v>
      </c>
      <c r="H76" s="41">
        <f t="shared" si="42"/>
        <v>1330</v>
      </c>
      <c r="I76" s="41">
        <f t="shared" si="43"/>
        <v>1305.0517928286852</v>
      </c>
      <c r="J76" s="41">
        <f t="shared" si="44"/>
        <v>1470.9482071713148</v>
      </c>
      <c r="K76" s="43">
        <f>VLOOKUP($A76,VIX!$A:$G,K$1,0)</f>
        <v>10.08</v>
      </c>
      <c r="L76" s="43">
        <f>VLOOKUP($A76,VIX!$A:$G,L$1,0)</f>
        <v>10.09</v>
      </c>
      <c r="M76" s="43">
        <f>VLOOKUP($A76,VIX!$A:$G,M$1,0)</f>
        <v>9.3699999999999992</v>
      </c>
      <c r="N76" s="46">
        <f t="shared" si="47"/>
        <v>0.5600000000000005</v>
      </c>
      <c r="O76" s="41">
        <f t="shared" si="45"/>
        <v>0.72000000000000064</v>
      </c>
      <c r="P76" s="41">
        <f t="shared" si="46"/>
        <v>0.16000000000000014</v>
      </c>
      <c r="Q76" s="48">
        <f t="shared" si="48"/>
        <v>0.81818181818181823</v>
      </c>
      <c r="R76" s="48">
        <f t="shared" si="49"/>
        <v>0.18181818181818182</v>
      </c>
      <c r="S76" s="43">
        <f>VLOOKUP(A76,'S&amp;P_500'!$A:$F,6,0)</f>
        <v>2751.290039</v>
      </c>
      <c r="T76" s="43">
        <f>VLOOKUP($A76,'S&amp;P_500'!$A:$G,T$1,0)</f>
        <v>2759.139893</v>
      </c>
      <c r="U76" s="43">
        <f>VLOOKUP($A76,'S&amp;P_500'!$A:$G,U$1,0)</f>
        <v>2747.860107</v>
      </c>
      <c r="V76" s="43">
        <f>VLOOKUP($A76,'S&amp;P_500'!$A:$G,V$1,0)</f>
        <v>3453480000</v>
      </c>
      <c r="W76" s="2">
        <f t="shared" si="51"/>
        <v>3.5800779999999577</v>
      </c>
      <c r="X76" s="41">
        <f t="shared" si="52"/>
        <v>11.429932000000008</v>
      </c>
      <c r="Y76" s="59">
        <f t="shared" si="66"/>
        <v>7.8498540000000503</v>
      </c>
      <c r="Z76" s="41">
        <f t="shared" si="53"/>
        <v>2047379652.6247704</v>
      </c>
      <c r="AA76" s="41">
        <f t="shared" si="54"/>
        <v>1406100347.3752298</v>
      </c>
      <c r="AB76" s="43">
        <f>VLOOKUP($A76,Gold_SPDR!$A:$G,AB$1,0)</f>
        <v>124.730003</v>
      </c>
      <c r="AC76" s="43">
        <f>VLOOKUP($A76,Gold_SPDR!$A:$G,AC$1,0)</f>
        <v>124.860001</v>
      </c>
      <c r="AD76" s="43">
        <f>VLOOKUP($A76,Gold_SPDR!$A:$G,AD$1,0)</f>
        <v>124.230003</v>
      </c>
      <c r="AE76" s="43">
        <f>VLOOKUP($A76,Gold_SPDR!$A:$G,AE$1,0)</f>
        <v>9153600</v>
      </c>
      <c r="AF76" s="2">
        <f t="shared" si="55"/>
        <v>-0.57999499999999671</v>
      </c>
      <c r="AG76" s="42">
        <f t="shared" si="56"/>
        <v>0.6299980000000005</v>
      </c>
      <c r="AH76" s="42">
        <f t="shared" si="57"/>
        <v>1.2099929999999972</v>
      </c>
      <c r="AI76" s="41">
        <f t="shared" si="58"/>
        <v>3134118.4238401232</v>
      </c>
      <c r="AJ76" s="41">
        <f t="shared" si="59"/>
        <v>6019481.5761598777</v>
      </c>
      <c r="AK76" s="43">
        <f>VLOOKUP($A76,Gold_Vix!$A:$G,AK$1,0)</f>
        <v>10.79</v>
      </c>
      <c r="AL76" s="43">
        <f>VLOOKUP($A76,Gold_Vix!$A:$G,AL$1,0)</f>
        <v>11.58</v>
      </c>
      <c r="AM76" s="43">
        <f>VLOOKUP($A76,Gold_Vix!$A:$G,AM$1,0)</f>
        <v>10.57</v>
      </c>
      <c r="AN76" s="43">
        <f>VLOOKUP(A76,Goog_trend!$A:$B,2,0)</f>
        <v>27</v>
      </c>
      <c r="AO76" s="43">
        <f>VLOOKUP($A76,'Updated CoinDesk'!$A:$E,AO$1,0)</f>
        <v>14439.47</v>
      </c>
      <c r="AP76" s="43">
        <f>VLOOKUP($A76,'Updated CoinDesk'!$A:$E,AP$1,0)</f>
        <v>15360.13</v>
      </c>
      <c r="AQ76" s="43">
        <f>VLOOKUP($A76,'Updated CoinDesk'!$A:$E,AQ$1,0)</f>
        <v>14169.87</v>
      </c>
      <c r="AR76" s="43">
        <f t="shared" si="60"/>
        <v>27</v>
      </c>
      <c r="AS76" s="43">
        <f t="shared" si="61"/>
        <v>-530.89000000000124</v>
      </c>
      <c r="AT76" s="42">
        <f t="shared" si="62"/>
        <v>1190.2599999999984</v>
      </c>
      <c r="AU76" s="42">
        <f t="shared" si="63"/>
        <v>1721.1499999999996</v>
      </c>
      <c r="AV76" s="41">
        <f t="shared" si="64"/>
        <v>11.03830102939812</v>
      </c>
      <c r="AW76" s="41">
        <f t="shared" si="65"/>
        <v>15.96169897060188</v>
      </c>
      <c r="AX76" s="57">
        <f>VLOOKUP(A76,'Gold Bullion'!$A:$C,3,0)</f>
        <v>-8.9500000000000455</v>
      </c>
      <c r="BB76" s="21">
        <v>14801.99</v>
      </c>
      <c r="BC76" s="21">
        <v>-136</v>
      </c>
      <c r="BD76" s="26">
        <f>VLOOKUP(A76,Gemni!A:D,4,0)</f>
        <v>13.139699999999999</v>
      </c>
      <c r="BE76" s="21">
        <v>14439.47</v>
      </c>
      <c r="BF76" s="21">
        <v>-530.89000000000124</v>
      </c>
      <c r="BG76" s="21">
        <f>VLOOKUP(A76,BitStamp!G:I,3,0)</f>
        <v>14710.0498046875</v>
      </c>
      <c r="BH76" s="21">
        <f t="shared" si="50"/>
        <v>-418.9501953125</v>
      </c>
    </row>
    <row r="77" spans="1:60" x14ac:dyDescent="0.25">
      <c r="A77" s="38">
        <v>43110</v>
      </c>
      <c r="B77" s="30">
        <v>14445</v>
      </c>
      <c r="C77" s="30">
        <v>14800</v>
      </c>
      <c r="D77" s="30">
        <v>13490</v>
      </c>
      <c r="E77" s="30">
        <v>4464</v>
      </c>
      <c r="F77" s="30">
        <v>-345</v>
      </c>
      <c r="G77" s="41">
        <f t="shared" si="41"/>
        <v>1310</v>
      </c>
      <c r="H77" s="41">
        <f t="shared" si="42"/>
        <v>1655</v>
      </c>
      <c r="I77" s="41">
        <f t="shared" si="43"/>
        <v>1972.2900505902192</v>
      </c>
      <c r="J77" s="41">
        <f t="shared" si="44"/>
        <v>2491.7099494097806</v>
      </c>
      <c r="K77" s="43">
        <f>VLOOKUP($A77,VIX!$A:$G,K$1,0)</f>
        <v>9.82</v>
      </c>
      <c r="L77" s="43">
        <f>VLOOKUP($A77,VIX!$A:$G,L$1,0)</f>
        <v>10.85</v>
      </c>
      <c r="M77" s="43">
        <f>VLOOKUP($A77,VIX!$A:$G,M$1,0)</f>
        <v>9.82</v>
      </c>
      <c r="N77" s="46">
        <f t="shared" si="47"/>
        <v>-0.25999999999999979</v>
      </c>
      <c r="O77" s="41">
        <f t="shared" si="45"/>
        <v>1.0299999999999994</v>
      </c>
      <c r="P77" s="41">
        <f t="shared" si="46"/>
        <v>1.2899999999999991</v>
      </c>
      <c r="Q77" s="48">
        <f t="shared" si="48"/>
        <v>0.44396551724137934</v>
      </c>
      <c r="R77" s="48">
        <f t="shared" si="49"/>
        <v>0.55603448275862066</v>
      </c>
      <c r="S77" s="43">
        <f>VLOOKUP(A77,'S&amp;P_500'!$A:$F,6,0)</f>
        <v>2748.2299800000001</v>
      </c>
      <c r="T77" s="43">
        <f>VLOOKUP($A77,'S&amp;P_500'!$A:$G,T$1,0)</f>
        <v>2750.8000489999999</v>
      </c>
      <c r="U77" s="43">
        <f>VLOOKUP($A77,'S&amp;P_500'!$A:$G,U$1,0)</f>
        <v>2736.0600589999999</v>
      </c>
      <c r="V77" s="43">
        <f>VLOOKUP($A77,'S&amp;P_500'!$A:$G,V$1,0)</f>
        <v>3576350000</v>
      </c>
      <c r="W77" s="2">
        <f t="shared" si="51"/>
        <v>-3.0600589999999102</v>
      </c>
      <c r="X77" s="41">
        <f t="shared" si="52"/>
        <v>14.739990000000034</v>
      </c>
      <c r="Y77" s="59">
        <f t="shared" si="66"/>
        <v>17.800048999999944</v>
      </c>
      <c r="Z77" s="41">
        <f t="shared" si="53"/>
        <v>1620015367.4216604</v>
      </c>
      <c r="AA77" s="41">
        <f t="shared" si="54"/>
        <v>1956334632.5783398</v>
      </c>
      <c r="AB77" s="43">
        <f>VLOOKUP($A77,Gold_SPDR!$A:$G,AB$1,0)</f>
        <v>125.029999</v>
      </c>
      <c r="AC77" s="43">
        <f>VLOOKUP($A77,Gold_SPDR!$A:$G,AC$1,0)</f>
        <v>125.30999799999999</v>
      </c>
      <c r="AD77" s="43">
        <f>VLOOKUP($A77,Gold_SPDR!$A:$G,AD$1,0)</f>
        <v>124.720001</v>
      </c>
      <c r="AE77" s="43">
        <f>VLOOKUP($A77,Gold_SPDR!$A:$G,AE$1,0)</f>
        <v>14809300</v>
      </c>
      <c r="AF77" s="2">
        <f t="shared" si="55"/>
        <v>0.29999600000000726</v>
      </c>
      <c r="AG77" s="42">
        <f t="shared" si="56"/>
        <v>0.58999699999999677</v>
      </c>
      <c r="AH77" s="42">
        <f t="shared" si="57"/>
        <v>0.29000099999998952</v>
      </c>
      <c r="AI77" s="41">
        <f t="shared" si="58"/>
        <v>9928934.5795105081</v>
      </c>
      <c r="AJ77" s="41">
        <f t="shared" si="59"/>
        <v>4880365.420489491</v>
      </c>
      <c r="AK77" s="43">
        <f>VLOOKUP($A77,Gold_Vix!$A:$G,AK$1,0)</f>
        <v>10.79</v>
      </c>
      <c r="AL77" s="43">
        <f>VLOOKUP($A77,Gold_Vix!$A:$G,AL$1,0)</f>
        <v>11.06</v>
      </c>
      <c r="AM77" s="43">
        <f>VLOOKUP($A77,Gold_Vix!$A:$G,AM$1,0)</f>
        <v>10.79</v>
      </c>
      <c r="AN77" s="43">
        <f>VLOOKUP(A77,Goog_trend!$A:$B,2,0)</f>
        <v>29</v>
      </c>
      <c r="AO77" s="43">
        <f>VLOOKUP($A77,'Updated CoinDesk'!$A:$E,AO$1,0)</f>
        <v>14890.72</v>
      </c>
      <c r="AP77" s="43">
        <f>VLOOKUP($A77,'Updated CoinDesk'!$A:$E,AP$1,0)</f>
        <v>14890.72</v>
      </c>
      <c r="AQ77" s="43">
        <f>VLOOKUP($A77,'Updated CoinDesk'!$A:$E,AQ$1,0)</f>
        <v>13455.7</v>
      </c>
      <c r="AR77" s="43">
        <f t="shared" si="60"/>
        <v>29</v>
      </c>
      <c r="AS77" s="43">
        <f t="shared" si="61"/>
        <v>451.25</v>
      </c>
      <c r="AT77" s="42">
        <f t="shared" si="62"/>
        <v>1435.0199999999986</v>
      </c>
      <c r="AU77" s="42">
        <f t="shared" si="63"/>
        <v>983.76999999999862</v>
      </c>
      <c r="AV77" s="41">
        <f t="shared" si="64"/>
        <v>17.20512322276841</v>
      </c>
      <c r="AW77" s="41">
        <f t="shared" si="65"/>
        <v>11.794876777231588</v>
      </c>
      <c r="AX77" s="57">
        <f>VLOOKUP(A77,'Gold Bullion'!$A:$C,3,0)</f>
        <v>8.75</v>
      </c>
      <c r="BB77" s="21">
        <v>14460.01</v>
      </c>
      <c r="BC77" s="21">
        <v>-341.97999999999956</v>
      </c>
      <c r="BD77" s="26">
        <f>VLOOKUP(A77,Gemni!A:D,4,0)</f>
        <v>24.241499999999998</v>
      </c>
      <c r="BE77" s="21">
        <v>14890.72</v>
      </c>
      <c r="BF77" s="21">
        <v>451.25</v>
      </c>
      <c r="BG77" s="21">
        <f>VLOOKUP(A77,BitStamp!G:I,3,0)</f>
        <v>14326.76953125</v>
      </c>
      <c r="BH77" s="21">
        <f t="shared" si="50"/>
        <v>-383.2802734375</v>
      </c>
    </row>
    <row r="78" spans="1:60" x14ac:dyDescent="0.25">
      <c r="A78" s="38">
        <v>43111</v>
      </c>
      <c r="B78" s="30">
        <v>13320</v>
      </c>
      <c r="C78" s="30">
        <v>14990</v>
      </c>
      <c r="D78" s="30">
        <v>12820</v>
      </c>
      <c r="E78" s="30">
        <v>5989</v>
      </c>
      <c r="F78" s="30">
        <v>-1125</v>
      </c>
      <c r="G78" s="41">
        <f t="shared" si="41"/>
        <v>2170</v>
      </c>
      <c r="H78" s="41">
        <f t="shared" si="42"/>
        <v>3295</v>
      </c>
      <c r="I78" s="41">
        <f t="shared" si="43"/>
        <v>2378.0658737419944</v>
      </c>
      <c r="J78" s="41">
        <f t="shared" si="44"/>
        <v>3610.9341262580056</v>
      </c>
      <c r="K78" s="43">
        <f>VLOOKUP($A78,VIX!$A:$G,K$1,0)</f>
        <v>9.8800000000000008</v>
      </c>
      <c r="L78" s="43">
        <f>VLOOKUP($A78,VIX!$A:$G,L$1,0)</f>
        <v>10.02</v>
      </c>
      <c r="M78" s="43">
        <f>VLOOKUP($A78,VIX!$A:$G,M$1,0)</f>
        <v>9.6199999999999992</v>
      </c>
      <c r="N78" s="46">
        <f t="shared" si="47"/>
        <v>6.0000000000000497E-2</v>
      </c>
      <c r="O78" s="41">
        <f t="shared" si="45"/>
        <v>0.40000000000000036</v>
      </c>
      <c r="P78" s="41">
        <f t="shared" si="46"/>
        <v>0.33999999999999986</v>
      </c>
      <c r="Q78" s="48">
        <f t="shared" si="48"/>
        <v>0.5405405405405409</v>
      </c>
      <c r="R78" s="48">
        <f t="shared" si="49"/>
        <v>0.45945945945945915</v>
      </c>
      <c r="S78" s="43">
        <f>VLOOKUP(A78,'S&amp;P_500'!$A:$F,6,0)</f>
        <v>2767.5600589999999</v>
      </c>
      <c r="T78" s="43">
        <f>VLOOKUP($A78,'S&amp;P_500'!$A:$G,T$1,0)</f>
        <v>2767.5600589999999</v>
      </c>
      <c r="U78" s="43">
        <f>VLOOKUP($A78,'S&amp;P_500'!$A:$G,U$1,0)</f>
        <v>2752.780029</v>
      </c>
      <c r="V78" s="43">
        <f>VLOOKUP($A78,'S&amp;P_500'!$A:$G,V$1,0)</f>
        <v>3641320000</v>
      </c>
      <c r="W78" s="2">
        <f t="shared" si="51"/>
        <v>19.330078999999841</v>
      </c>
      <c r="X78" s="41">
        <f t="shared" si="52"/>
        <v>19.330078999999841</v>
      </c>
      <c r="Y78" s="59">
        <f>T78-S78+MAX(0,S77-U78)</f>
        <v>0</v>
      </c>
      <c r="Z78" s="41">
        <f t="shared" si="53"/>
        <v>3641320000</v>
      </c>
      <c r="AA78" s="41">
        <f t="shared" si="54"/>
        <v>0</v>
      </c>
      <c r="AB78" s="43">
        <f>VLOOKUP($A78,Gold_SPDR!$A:$G,AB$1,0)</f>
        <v>125.44000200000001</v>
      </c>
      <c r="AC78" s="43">
        <f>VLOOKUP($A78,Gold_SPDR!$A:$G,AC$1,0)</f>
        <v>125.660004</v>
      </c>
      <c r="AD78" s="43">
        <f>VLOOKUP($A78,Gold_SPDR!$A:$G,AD$1,0)</f>
        <v>125.25</v>
      </c>
      <c r="AE78" s="43">
        <f>VLOOKUP($A78,Gold_SPDR!$A:$G,AE$1,0)</f>
        <v>5994700</v>
      </c>
      <c r="AF78" s="2">
        <f t="shared" si="55"/>
        <v>0.41000300000000323</v>
      </c>
      <c r="AG78" s="42">
        <f t="shared" si="56"/>
        <v>0.63000499999999704</v>
      </c>
      <c r="AH78" s="42">
        <f t="shared" si="57"/>
        <v>0.22000199999999381</v>
      </c>
      <c r="AI78" s="41">
        <f t="shared" si="58"/>
        <v>4443129.2607002323</v>
      </c>
      <c r="AJ78" s="41">
        <f t="shared" si="59"/>
        <v>1551570.739299767</v>
      </c>
      <c r="AK78" s="43">
        <f>VLOOKUP($A78,Gold_Vix!$A:$G,AK$1,0)</f>
        <v>10.96</v>
      </c>
      <c r="AL78" s="43">
        <f>VLOOKUP($A78,Gold_Vix!$A:$G,AL$1,0)</f>
        <v>11</v>
      </c>
      <c r="AM78" s="43">
        <f>VLOOKUP($A78,Gold_Vix!$A:$G,AM$1,0)</f>
        <v>10.53</v>
      </c>
      <c r="AN78" s="43">
        <f>VLOOKUP(A78,Goog_trend!$A:$B,2,0)</f>
        <v>33</v>
      </c>
      <c r="AO78" s="43">
        <f>VLOOKUP($A78,'Updated CoinDesk'!$A:$E,AO$1,0)</f>
        <v>13287.26</v>
      </c>
      <c r="AP78" s="43">
        <f>VLOOKUP($A78,'Updated CoinDesk'!$A:$E,AP$1,0)</f>
        <v>14942.61</v>
      </c>
      <c r="AQ78" s="43">
        <f>VLOOKUP($A78,'Updated CoinDesk'!$A:$E,AQ$1,0)</f>
        <v>12836.91</v>
      </c>
      <c r="AR78" s="43">
        <f t="shared" si="60"/>
        <v>33</v>
      </c>
      <c r="AS78" s="43">
        <f t="shared" si="61"/>
        <v>-1603.4599999999991</v>
      </c>
      <c r="AT78" s="42">
        <f t="shared" si="62"/>
        <v>2105.7000000000007</v>
      </c>
      <c r="AU78" s="42">
        <f t="shared" si="63"/>
        <v>3709.16</v>
      </c>
      <c r="AV78" s="41">
        <f t="shared" si="64"/>
        <v>11.95008994197625</v>
      </c>
      <c r="AW78" s="41">
        <f t="shared" si="65"/>
        <v>21.049910058023752</v>
      </c>
      <c r="AX78" s="57">
        <f>VLOOKUP(A78,'Gold Bullion'!$A:$C,3,0)</f>
        <v>3.2999999999999545</v>
      </c>
      <c r="BB78" s="21">
        <v>13471.01</v>
      </c>
      <c r="BC78" s="21">
        <v>-989</v>
      </c>
      <c r="BD78" s="26">
        <f>VLOOKUP(A78,Gemni!A:D,4,0)</f>
        <v>40.047499999999999</v>
      </c>
      <c r="BE78" s="21">
        <v>13287.26</v>
      </c>
      <c r="BF78" s="21">
        <v>-1603.4599999999991</v>
      </c>
      <c r="BG78" s="21">
        <f>VLOOKUP(A78,BitStamp!G:I,3,0)</f>
        <v>13424.830078125</v>
      </c>
      <c r="BH78" s="21">
        <f t="shared" si="50"/>
        <v>-901.939453125</v>
      </c>
    </row>
    <row r="79" spans="1:60" x14ac:dyDescent="0.25">
      <c r="A79" s="38">
        <v>43112</v>
      </c>
      <c r="B79" s="30">
        <v>13800</v>
      </c>
      <c r="C79" s="30">
        <v>14090</v>
      </c>
      <c r="D79" s="30">
        <v>12870</v>
      </c>
      <c r="E79" s="30">
        <v>2999</v>
      </c>
      <c r="F79" s="30">
        <v>480</v>
      </c>
      <c r="G79" s="41">
        <f t="shared" si="41"/>
        <v>1220</v>
      </c>
      <c r="H79" s="41">
        <f t="shared" si="42"/>
        <v>740</v>
      </c>
      <c r="I79" s="41">
        <f t="shared" si="43"/>
        <v>1866.7244897959183</v>
      </c>
      <c r="J79" s="41">
        <f t="shared" si="44"/>
        <v>1132.2755102040817</v>
      </c>
      <c r="K79" s="43">
        <f>VLOOKUP($A79,VIX!$A:$G,K$1,0)</f>
        <v>10.16</v>
      </c>
      <c r="L79" s="43">
        <f>VLOOKUP($A79,VIX!$A:$G,L$1,0)</f>
        <v>10.31</v>
      </c>
      <c r="M79" s="43">
        <f>VLOOKUP($A79,VIX!$A:$G,M$1,0)</f>
        <v>9.5399999999999991</v>
      </c>
      <c r="N79" s="46">
        <f t="shared" si="47"/>
        <v>0.27999999999999936</v>
      </c>
      <c r="O79" s="41">
        <f t="shared" si="45"/>
        <v>0.77000000000000135</v>
      </c>
      <c r="P79" s="41">
        <f t="shared" si="46"/>
        <v>0.49000000000000199</v>
      </c>
      <c r="Q79" s="48">
        <f t="shared" si="48"/>
        <v>0.61111111111111061</v>
      </c>
      <c r="R79" s="48">
        <f t="shared" si="49"/>
        <v>0.38888888888888945</v>
      </c>
      <c r="S79" s="43">
        <f>VLOOKUP(A79,'S&amp;P_500'!$A:$F,6,0)</f>
        <v>2786.23999</v>
      </c>
      <c r="T79" s="43">
        <f>VLOOKUP($A79,'S&amp;P_500'!$A:$G,T$1,0)</f>
        <v>2787.8500979999999</v>
      </c>
      <c r="U79" s="43">
        <f>VLOOKUP($A79,'S&amp;P_500'!$A:$G,U$1,0)</f>
        <v>2769.639893</v>
      </c>
      <c r="V79" s="43">
        <f>VLOOKUP($A79,'S&amp;P_500'!$A:$G,V$1,0)</f>
        <v>3573970000</v>
      </c>
      <c r="W79" s="2">
        <f t="shared" si="51"/>
        <v>18.679931000000124</v>
      </c>
      <c r="X79" s="41">
        <f t="shared" si="52"/>
        <v>20.290038999999979</v>
      </c>
      <c r="Y79" s="59">
        <f t="shared" si="66"/>
        <v>1.6101079999998547</v>
      </c>
      <c r="Z79" s="41">
        <f t="shared" si="53"/>
        <v>3311210225.4304719</v>
      </c>
      <c r="AA79" s="41">
        <f t="shared" si="54"/>
        <v>262759774.56952795</v>
      </c>
      <c r="AB79" s="43">
        <f>VLOOKUP($A79,Gold_SPDR!$A:$G,AB$1,0)</f>
        <v>126.959999</v>
      </c>
      <c r="AC79" s="43">
        <f>VLOOKUP($A79,Gold_SPDR!$A:$G,AC$1,0)</f>
        <v>127.129997</v>
      </c>
      <c r="AD79" s="43">
        <f>VLOOKUP($A79,Gold_SPDR!$A:$G,AD$1,0)</f>
        <v>125.80999799999999</v>
      </c>
      <c r="AE79" s="43">
        <f>VLOOKUP($A79,Gold_SPDR!$A:$G,AE$1,0)</f>
        <v>9258600</v>
      </c>
      <c r="AF79" s="2">
        <f t="shared" si="55"/>
        <v>1.5199969999999894</v>
      </c>
      <c r="AG79" s="42">
        <f t="shared" si="56"/>
        <v>1.6899949999999961</v>
      </c>
      <c r="AH79" s="42">
        <f t="shared" si="57"/>
        <v>0.16999800000000675</v>
      </c>
      <c r="AI79" s="41">
        <f t="shared" si="58"/>
        <v>8412390.6417927053</v>
      </c>
      <c r="AJ79" s="41">
        <f t="shared" si="59"/>
        <v>846209.35820729437</v>
      </c>
      <c r="AK79" s="43">
        <f>VLOOKUP($A79,Gold_Vix!$A:$G,AK$1,0)</f>
        <v>11.62</v>
      </c>
      <c r="AL79" s="43">
        <f>VLOOKUP($A79,Gold_Vix!$A:$G,AL$1,0)</f>
        <v>12.07</v>
      </c>
      <c r="AM79" s="43">
        <f>VLOOKUP($A79,Gold_Vix!$A:$G,AM$1,0)</f>
        <v>11.04</v>
      </c>
      <c r="AN79" s="43">
        <f>VLOOKUP(A79,Goog_trend!$A:$B,2,0)</f>
        <v>27</v>
      </c>
      <c r="AO79" s="43">
        <f>VLOOKUP($A79,'Updated CoinDesk'!$A:$E,AO$1,0)</f>
        <v>13812.71</v>
      </c>
      <c r="AP79" s="43">
        <f>VLOOKUP($A79,'Updated CoinDesk'!$A:$E,AP$1,0)</f>
        <v>14095.06</v>
      </c>
      <c r="AQ79" s="43">
        <f>VLOOKUP($A79,'Updated CoinDesk'!$A:$E,AQ$1,0)</f>
        <v>12878.6</v>
      </c>
      <c r="AR79" s="43">
        <f t="shared" si="60"/>
        <v>27</v>
      </c>
      <c r="AS79" s="43">
        <f t="shared" si="61"/>
        <v>525.44999999999891</v>
      </c>
      <c r="AT79" s="42">
        <f t="shared" si="62"/>
        <v>1216.4599999999991</v>
      </c>
      <c r="AU79" s="42">
        <f t="shared" si="63"/>
        <v>691.01000000000022</v>
      </c>
      <c r="AV79" s="41">
        <f t="shared" si="64"/>
        <v>17.218839614777682</v>
      </c>
      <c r="AW79" s="41">
        <f t="shared" si="65"/>
        <v>9.7811603852223161</v>
      </c>
      <c r="AX79" s="57">
        <f>VLOOKUP(A79,'Gold Bullion'!$A:$C,3,0)</f>
        <v>3.75</v>
      </c>
      <c r="BB79" s="21">
        <v>13850</v>
      </c>
      <c r="BC79" s="21">
        <v>378.98999999999978</v>
      </c>
      <c r="BD79" s="26">
        <f>VLOOKUP(A79,Gemni!A:D,4,0)</f>
        <v>220.79499999999999</v>
      </c>
      <c r="BE79" s="21">
        <v>13812.71</v>
      </c>
      <c r="BF79" s="21">
        <v>525.44999999999891</v>
      </c>
      <c r="BG79" s="21">
        <f>VLOOKUP(A79,BitStamp!G:I,3,0)</f>
        <v>13785.76953125</v>
      </c>
      <c r="BH79" s="21">
        <f t="shared" si="50"/>
        <v>360.939453125</v>
      </c>
    </row>
    <row r="80" spans="1:60" x14ac:dyDescent="0.25">
      <c r="A80" s="38">
        <v>43116</v>
      </c>
      <c r="B80" s="30">
        <v>11055</v>
      </c>
      <c r="C80" s="30">
        <v>14300</v>
      </c>
      <c r="D80" s="30">
        <v>10930</v>
      </c>
      <c r="E80" s="30">
        <v>9952</v>
      </c>
      <c r="F80" s="30">
        <v>-2745</v>
      </c>
      <c r="G80" s="41">
        <f t="shared" si="41"/>
        <v>3370</v>
      </c>
      <c r="H80" s="41">
        <f t="shared" si="42"/>
        <v>6115</v>
      </c>
      <c r="I80" s="41">
        <f t="shared" si="43"/>
        <v>3535.9240906694781</v>
      </c>
      <c r="J80" s="41">
        <f t="shared" si="44"/>
        <v>6416.0759093305214</v>
      </c>
      <c r="K80" s="43">
        <f>VLOOKUP($A80,VIX!$A:$G,K$1,0)</f>
        <v>11.66</v>
      </c>
      <c r="L80" s="43">
        <f>VLOOKUP($A80,VIX!$A:$G,L$1,0)</f>
        <v>12.41</v>
      </c>
      <c r="M80" s="43">
        <f>VLOOKUP($A80,VIX!$A:$G,M$1,0)</f>
        <v>10.4</v>
      </c>
      <c r="N80" s="46">
        <f t="shared" si="47"/>
        <v>1.5</v>
      </c>
      <c r="O80" s="41">
        <f t="shared" si="45"/>
        <v>2.25</v>
      </c>
      <c r="P80" s="41">
        <f t="shared" si="46"/>
        <v>0.75</v>
      </c>
      <c r="Q80" s="48">
        <f t="shared" si="48"/>
        <v>0.75</v>
      </c>
      <c r="R80" s="48">
        <f t="shared" si="49"/>
        <v>0.25</v>
      </c>
      <c r="S80" s="43">
        <f>VLOOKUP(A80,'S&amp;P_500'!$A:$F,6,0)</f>
        <v>2776.419922</v>
      </c>
      <c r="T80" s="43">
        <f>VLOOKUP($A80,'S&amp;P_500'!$A:$G,T$1,0)</f>
        <v>2807.540039</v>
      </c>
      <c r="U80" s="43">
        <f>VLOOKUP($A80,'S&amp;P_500'!$A:$G,U$1,0)</f>
        <v>2768.639893</v>
      </c>
      <c r="V80" s="43">
        <f>VLOOKUP($A80,'S&amp;P_500'!$A:$G,V$1,0)</f>
        <v>4325970000</v>
      </c>
      <c r="W80" s="2">
        <f t="shared" si="51"/>
        <v>-9.820067999999992</v>
      </c>
      <c r="X80" s="41">
        <f t="shared" si="52"/>
        <v>38.90014599999995</v>
      </c>
      <c r="Y80" s="59">
        <f t="shared" si="66"/>
        <v>48.720213999999942</v>
      </c>
      <c r="Z80" s="41">
        <f t="shared" si="53"/>
        <v>1920568057.3741078</v>
      </c>
      <c r="AA80" s="41">
        <f t="shared" si="54"/>
        <v>2405401942.6258922</v>
      </c>
      <c r="AB80" s="43">
        <f>VLOOKUP($A80,Gold_SPDR!$A:$G,AB$1,0)</f>
        <v>127.16999800000001</v>
      </c>
      <c r="AC80" s="43">
        <f>VLOOKUP($A80,Gold_SPDR!$A:$G,AC$1,0)</f>
        <v>127.18</v>
      </c>
      <c r="AD80" s="43">
        <f>VLOOKUP($A80,Gold_SPDR!$A:$G,AD$1,0)</f>
        <v>126.400002</v>
      </c>
      <c r="AE80" s="43">
        <f>VLOOKUP($A80,Gold_SPDR!$A:$G,AE$1,0)</f>
        <v>8083900</v>
      </c>
      <c r="AF80" s="2">
        <f t="shared" si="55"/>
        <v>0.20999900000001048</v>
      </c>
      <c r="AG80" s="42">
        <f t="shared" si="56"/>
        <v>0.77999800000000619</v>
      </c>
      <c r="AH80" s="42">
        <f t="shared" si="57"/>
        <v>0.5699989999999957</v>
      </c>
      <c r="AI80" s="41">
        <f t="shared" si="58"/>
        <v>4670696.1809545066</v>
      </c>
      <c r="AJ80" s="41">
        <f t="shared" si="59"/>
        <v>3413203.8190454934</v>
      </c>
      <c r="AK80" s="43">
        <f>VLOOKUP($A80,Gold_Vix!$A:$G,AK$1,0)</f>
        <v>12.09</v>
      </c>
      <c r="AL80" s="43">
        <f>VLOOKUP($A80,Gold_Vix!$A:$G,AL$1,0)</f>
        <v>12.18</v>
      </c>
      <c r="AM80" s="43">
        <f>VLOOKUP($A80,Gold_Vix!$A:$G,AM$1,0)</f>
        <v>11.62</v>
      </c>
      <c r="AN80" s="43">
        <f>VLOOKUP(A80,Goog_trend!$A:$B,2,0)</f>
        <v>43</v>
      </c>
      <c r="AO80" s="43">
        <f>VLOOKUP($A80,'Updated CoinDesk'!$A:$E,AO$1,0)</f>
        <v>11348.02</v>
      </c>
      <c r="AP80" s="43">
        <f>VLOOKUP($A80,'Updated CoinDesk'!$A:$E,AP$1,0)</f>
        <v>13601.43</v>
      </c>
      <c r="AQ80" s="43">
        <f>VLOOKUP($A80,'Updated CoinDesk'!$A:$E,AQ$1,0)</f>
        <v>10063.120000000001</v>
      </c>
      <c r="AR80" s="43">
        <f t="shared" si="60"/>
        <v>43</v>
      </c>
      <c r="AS80" s="43">
        <f t="shared" si="61"/>
        <v>-2464.6899999999987</v>
      </c>
      <c r="AT80" s="42">
        <f t="shared" si="62"/>
        <v>3538.3099999999995</v>
      </c>
      <c r="AU80" s="42">
        <f t="shared" si="63"/>
        <v>6002.9999999999982</v>
      </c>
      <c r="AV80" s="41">
        <f t="shared" si="64"/>
        <v>15.946167769415313</v>
      </c>
      <c r="AW80" s="41">
        <f t="shared" si="65"/>
        <v>27.053832230584685</v>
      </c>
      <c r="AX80" s="57">
        <f>VLOOKUP(A80,'Gold Bullion'!$A:$C,3,0)</f>
        <v>-5.4000000000000909</v>
      </c>
      <c r="BB80" s="21">
        <v>11083.74</v>
      </c>
      <c r="BC80" s="21">
        <v>-2766.26</v>
      </c>
      <c r="BD80" s="26">
        <f>VLOOKUP(A80,Gemni!A:D,4,0)</f>
        <v>9.1087000000000007</v>
      </c>
      <c r="BE80" s="21">
        <v>11348.02</v>
      </c>
      <c r="BF80" s="21">
        <v>-2464.6899999999987</v>
      </c>
      <c r="BG80" s="21">
        <f>VLOOKUP(A80,BitStamp!G:I,3,0)</f>
        <v>11388.919921875</v>
      </c>
      <c r="BH80" s="21">
        <f t="shared" si="50"/>
        <v>-2396.849609375</v>
      </c>
    </row>
    <row r="81" spans="1:60" x14ac:dyDescent="0.25">
      <c r="A81" s="38">
        <v>43117</v>
      </c>
      <c r="B81" s="30">
        <v>10900</v>
      </c>
      <c r="C81" s="30">
        <v>11700</v>
      </c>
      <c r="D81" s="30">
        <v>9200</v>
      </c>
      <c r="E81" s="30">
        <v>5251</v>
      </c>
      <c r="F81" s="30">
        <v>-155</v>
      </c>
      <c r="G81" s="41">
        <f t="shared" si="41"/>
        <v>2500</v>
      </c>
      <c r="H81" s="41">
        <f t="shared" si="42"/>
        <v>2655</v>
      </c>
      <c r="I81" s="41">
        <f t="shared" si="43"/>
        <v>2546.5567410281278</v>
      </c>
      <c r="J81" s="41">
        <f t="shared" si="44"/>
        <v>2704.4432589718722</v>
      </c>
      <c r="K81" s="43">
        <f>VLOOKUP($A81,VIX!$A:$G,K$1,0)</f>
        <v>11.91</v>
      </c>
      <c r="L81" s="43">
        <f>VLOOKUP($A81,VIX!$A:$G,L$1,0)</f>
        <v>12.81</v>
      </c>
      <c r="M81" s="43">
        <f>VLOOKUP($A81,VIX!$A:$G,M$1,0)</f>
        <v>11.18</v>
      </c>
      <c r="N81" s="46">
        <f t="shared" si="47"/>
        <v>0.25</v>
      </c>
      <c r="O81" s="41">
        <f t="shared" si="45"/>
        <v>1.6300000000000008</v>
      </c>
      <c r="P81" s="41">
        <f t="shared" si="46"/>
        <v>1.3800000000000008</v>
      </c>
      <c r="Q81" s="48">
        <f t="shared" si="48"/>
        <v>0.5415282392026578</v>
      </c>
      <c r="R81" s="48">
        <f t="shared" si="49"/>
        <v>0.4584717607973422</v>
      </c>
      <c r="S81" s="43">
        <f>VLOOKUP(A81,'S&amp;P_500'!$A:$F,6,0)</f>
        <v>2802.5600589999999</v>
      </c>
      <c r="T81" s="43">
        <f>VLOOKUP($A81,'S&amp;P_500'!$A:$G,T$1,0)</f>
        <v>2807.040039</v>
      </c>
      <c r="U81" s="43">
        <f>VLOOKUP($A81,'S&amp;P_500'!$A:$G,U$1,0)</f>
        <v>2778.3798830000001</v>
      </c>
      <c r="V81" s="43">
        <f>VLOOKUP($A81,'S&amp;P_500'!$A:$G,V$1,0)</f>
        <v>3778050000</v>
      </c>
      <c r="W81" s="2">
        <f t="shared" si="51"/>
        <v>26.140136999999868</v>
      </c>
      <c r="X81" s="41">
        <f t="shared" si="52"/>
        <v>30.620116999999937</v>
      </c>
      <c r="Y81" s="59">
        <f t="shared" si="66"/>
        <v>4.4799800000000687</v>
      </c>
      <c r="Z81" s="41">
        <f t="shared" si="53"/>
        <v>3295840835.7632103</v>
      </c>
      <c r="AA81" s="41">
        <f t="shared" si="54"/>
        <v>482209164.23678994</v>
      </c>
      <c r="AB81" s="43">
        <f>VLOOKUP($A81,Gold_SPDR!$A:$G,AB$1,0)</f>
        <v>126.139999</v>
      </c>
      <c r="AC81" s="43">
        <f>VLOOKUP($A81,Gold_SPDR!$A:$G,AC$1,0)</f>
        <v>127.220001</v>
      </c>
      <c r="AD81" s="43">
        <f>VLOOKUP($A81,Gold_SPDR!$A:$G,AD$1,0)</f>
        <v>125.900002</v>
      </c>
      <c r="AE81" s="43">
        <f>VLOOKUP($A81,Gold_SPDR!$A:$G,AE$1,0)</f>
        <v>10095000</v>
      </c>
      <c r="AF81" s="2">
        <f t="shared" si="55"/>
        <v>-1.0299990000000037</v>
      </c>
      <c r="AG81" s="42">
        <f t="shared" si="56"/>
        <v>1.3199989999999957</v>
      </c>
      <c r="AH81" s="42">
        <f t="shared" si="57"/>
        <v>2.3499979999999994</v>
      </c>
      <c r="AI81" s="41">
        <f t="shared" si="58"/>
        <v>3630899.3999177585</v>
      </c>
      <c r="AJ81" s="41">
        <f t="shared" si="59"/>
        <v>6464100.6000822419</v>
      </c>
      <c r="AK81" s="43">
        <f>VLOOKUP($A81,Gold_Vix!$A:$G,AK$1,0)</f>
        <v>11.77</v>
      </c>
      <c r="AL81" s="43">
        <f>VLOOKUP($A81,Gold_Vix!$A:$G,AL$1,0)</f>
        <v>12.22</v>
      </c>
      <c r="AM81" s="43">
        <f>VLOOKUP($A81,Gold_Vix!$A:$G,AM$1,0)</f>
        <v>11.12</v>
      </c>
      <c r="AN81" s="43">
        <f>VLOOKUP(A81,Goog_trend!$A:$B,2,0)</f>
        <v>58</v>
      </c>
      <c r="AO81" s="43">
        <f>VLOOKUP($A81,'Updated CoinDesk'!$A:$E,AO$1,0)</f>
        <v>11141.25</v>
      </c>
      <c r="AP81" s="43">
        <f>VLOOKUP($A81,'Updated CoinDesk'!$A:$E,AP$1,0)</f>
        <v>11751.26</v>
      </c>
      <c r="AQ81" s="43">
        <f>VLOOKUP($A81,'Updated CoinDesk'!$A:$E,AQ$1,0)</f>
        <v>9199.59</v>
      </c>
      <c r="AR81" s="43">
        <f t="shared" si="60"/>
        <v>58</v>
      </c>
      <c r="AS81" s="43">
        <f t="shared" si="61"/>
        <v>-206.77000000000044</v>
      </c>
      <c r="AT81" s="42">
        <f t="shared" si="62"/>
        <v>2551.67</v>
      </c>
      <c r="AU81" s="42">
        <f t="shared" si="63"/>
        <v>2758.4400000000005</v>
      </c>
      <c r="AV81" s="41">
        <f t="shared" si="64"/>
        <v>27.870771038641383</v>
      </c>
      <c r="AW81" s="41">
        <f t="shared" si="65"/>
        <v>30.129228961358617</v>
      </c>
      <c r="AX81" s="57">
        <f>VLOOKUP(A81,'Gold Bullion'!$A:$C,3,0)</f>
        <v>1.8000000000001819</v>
      </c>
      <c r="BB81" s="21">
        <v>10900</v>
      </c>
      <c r="BC81" s="21">
        <v>-183.73999999999978</v>
      </c>
      <c r="BD81" s="26">
        <f>VLOOKUP(A81,Gemni!A:D,4,0)</f>
        <v>616.85979999999995</v>
      </c>
      <c r="BE81" s="21">
        <v>11141.25</v>
      </c>
      <c r="BF81" s="21">
        <v>-206.77000000000044</v>
      </c>
      <c r="BG81" s="21">
        <f>VLOOKUP(A81,BitStamp!G:I,3,0)</f>
        <v>10430.0302734375</v>
      </c>
      <c r="BH81" s="21">
        <f t="shared" si="50"/>
        <v>-958.8896484375</v>
      </c>
    </row>
    <row r="82" spans="1:60" x14ac:dyDescent="0.25">
      <c r="A82" s="38">
        <v>43118</v>
      </c>
      <c r="B82" s="30">
        <v>11765</v>
      </c>
      <c r="C82" s="30">
        <v>12140</v>
      </c>
      <c r="D82" s="30">
        <v>10620</v>
      </c>
      <c r="E82" s="30">
        <v>9799</v>
      </c>
      <c r="F82" s="30">
        <v>865</v>
      </c>
      <c r="G82" s="41">
        <f t="shared" si="41"/>
        <v>1520</v>
      </c>
      <c r="H82" s="41">
        <f t="shared" si="42"/>
        <v>655</v>
      </c>
      <c r="I82" s="41">
        <f t="shared" si="43"/>
        <v>6848.0367816091957</v>
      </c>
      <c r="J82" s="41">
        <f t="shared" si="44"/>
        <v>2950.9632183908047</v>
      </c>
      <c r="K82" s="43">
        <f>VLOOKUP($A82,VIX!$A:$G,K$1,0)</f>
        <v>12.22</v>
      </c>
      <c r="L82" s="43">
        <f>VLOOKUP($A82,VIX!$A:$G,L$1,0)</f>
        <v>12.4</v>
      </c>
      <c r="M82" s="43">
        <f>VLOOKUP($A82,VIX!$A:$G,M$1,0)</f>
        <v>11.62</v>
      </c>
      <c r="N82" s="46">
        <f t="shared" si="47"/>
        <v>0.3100000000000005</v>
      </c>
      <c r="O82" s="41">
        <f t="shared" si="45"/>
        <v>0.78000000000000114</v>
      </c>
      <c r="P82" s="41">
        <f t="shared" si="46"/>
        <v>0.47000000000000064</v>
      </c>
      <c r="Q82" s="48">
        <f t="shared" si="48"/>
        <v>0.624</v>
      </c>
      <c r="R82" s="48">
        <f t="shared" si="49"/>
        <v>0.376</v>
      </c>
      <c r="S82" s="43">
        <f>VLOOKUP(A82,'S&amp;P_500'!$A:$F,6,0)</f>
        <v>2798.030029</v>
      </c>
      <c r="T82" s="43">
        <f>VLOOKUP($A82,'S&amp;P_500'!$A:$G,T$1,0)</f>
        <v>2805.830078</v>
      </c>
      <c r="U82" s="43">
        <f>VLOOKUP($A82,'S&amp;P_500'!$A:$G,U$1,0)</f>
        <v>2792.5600589999999</v>
      </c>
      <c r="V82" s="43">
        <f>VLOOKUP($A82,'S&amp;P_500'!$A:$G,V$1,0)</f>
        <v>3681470000</v>
      </c>
      <c r="W82" s="2">
        <f t="shared" si="51"/>
        <v>-4.530029999999897</v>
      </c>
      <c r="X82" s="41">
        <f t="shared" si="52"/>
        <v>13.270019000000048</v>
      </c>
      <c r="Y82" s="59">
        <f t="shared" si="66"/>
        <v>17.800048999999944</v>
      </c>
      <c r="Z82" s="41">
        <f t="shared" si="53"/>
        <v>1572355002.5037019</v>
      </c>
      <c r="AA82" s="41">
        <f t="shared" si="54"/>
        <v>2109114997.4962981</v>
      </c>
      <c r="AB82" s="43">
        <f>VLOOKUP($A82,Gold_SPDR!$A:$G,AB$1,0)</f>
        <v>125.860001</v>
      </c>
      <c r="AC82" s="43">
        <f>VLOOKUP($A82,Gold_SPDR!$A:$G,AC$1,0)</f>
        <v>126.519997</v>
      </c>
      <c r="AD82" s="43">
        <f>VLOOKUP($A82,Gold_SPDR!$A:$G,AD$1,0)</f>
        <v>125.800003</v>
      </c>
      <c r="AE82" s="43">
        <f>VLOOKUP($A82,Gold_SPDR!$A:$G,AE$1,0)</f>
        <v>6289300</v>
      </c>
      <c r="AF82" s="2">
        <f t="shared" si="55"/>
        <v>-0.27999800000000619</v>
      </c>
      <c r="AG82" s="42">
        <f t="shared" si="56"/>
        <v>0.7199939999999998</v>
      </c>
      <c r="AH82" s="42">
        <f t="shared" si="57"/>
        <v>0.99999200000000599</v>
      </c>
      <c r="AI82" s="41">
        <f t="shared" si="58"/>
        <v>2632729.72233494</v>
      </c>
      <c r="AJ82" s="41">
        <f t="shared" si="59"/>
        <v>3656570.2776650605</v>
      </c>
      <c r="AK82" s="43">
        <f>VLOOKUP($A82,Gold_Vix!$A:$G,AK$1,0)</f>
        <v>12.26</v>
      </c>
      <c r="AL82" s="43">
        <f>VLOOKUP($A82,Gold_Vix!$A:$G,AL$1,0)</f>
        <v>12.28</v>
      </c>
      <c r="AM82" s="43">
        <f>VLOOKUP($A82,Gold_Vix!$A:$G,AM$1,0)</f>
        <v>11.58</v>
      </c>
      <c r="AN82" s="43">
        <f>VLOOKUP(A82,Goog_trend!$A:$B,2,0)</f>
        <v>39</v>
      </c>
      <c r="AO82" s="43">
        <f>VLOOKUP($A82,'Updated CoinDesk'!$A:$E,AO$1,0)</f>
        <v>11250.65</v>
      </c>
      <c r="AP82" s="43">
        <f>VLOOKUP($A82,'Updated CoinDesk'!$A:$E,AP$1,0)</f>
        <v>12045.09</v>
      </c>
      <c r="AQ82" s="43">
        <f>VLOOKUP($A82,'Updated CoinDesk'!$A:$E,AQ$1,0)</f>
        <v>10663.94</v>
      </c>
      <c r="AR82" s="43">
        <f t="shared" si="60"/>
        <v>39</v>
      </c>
      <c r="AS82" s="43">
        <f t="shared" si="61"/>
        <v>109.39999999999964</v>
      </c>
      <c r="AT82" s="42">
        <f t="shared" si="62"/>
        <v>1381.1499999999996</v>
      </c>
      <c r="AU82" s="42">
        <f t="shared" si="63"/>
        <v>1271.75</v>
      </c>
      <c r="AV82" s="41">
        <f t="shared" si="64"/>
        <v>20.30413886690037</v>
      </c>
      <c r="AW82" s="41">
        <f t="shared" si="65"/>
        <v>18.69586113309963</v>
      </c>
      <c r="AX82" s="57">
        <f>VLOOKUP(A82,'Gold Bullion'!$A:$C,3,0)</f>
        <v>-3.4500000000000455</v>
      </c>
      <c r="BB82" s="21">
        <v>11850</v>
      </c>
      <c r="BC82" s="21">
        <v>950</v>
      </c>
      <c r="BD82" s="26">
        <f>VLOOKUP(A82,Gemni!A:D,4,0)</f>
        <v>228.02199999999999</v>
      </c>
      <c r="BE82" s="21">
        <v>11250.65</v>
      </c>
      <c r="BF82" s="21">
        <v>109.39999999999964</v>
      </c>
      <c r="BG82" s="21">
        <f>VLOOKUP(A82,BitStamp!G:I,3,0)</f>
        <v>11800.0302734375</v>
      </c>
      <c r="BH82" s="21">
        <f t="shared" si="50"/>
        <v>1370</v>
      </c>
    </row>
    <row r="83" spans="1:60" x14ac:dyDescent="0.25">
      <c r="A83" s="38">
        <v>43119</v>
      </c>
      <c r="B83" s="30">
        <v>11400</v>
      </c>
      <c r="C83" s="30">
        <v>12090</v>
      </c>
      <c r="D83" s="30">
        <v>11030</v>
      </c>
      <c r="E83" s="30">
        <v>7100</v>
      </c>
      <c r="F83" s="30">
        <v>-365</v>
      </c>
      <c r="G83" s="41">
        <f t="shared" si="41"/>
        <v>1060</v>
      </c>
      <c r="H83" s="41">
        <f t="shared" si="42"/>
        <v>1425</v>
      </c>
      <c r="I83" s="41">
        <f t="shared" si="43"/>
        <v>3028.5714285714284</v>
      </c>
      <c r="J83" s="41">
        <f t="shared" si="44"/>
        <v>4071.4285714285716</v>
      </c>
      <c r="K83" s="43">
        <f>VLOOKUP($A83,VIX!$A:$G,K$1,0)</f>
        <v>11.27</v>
      </c>
      <c r="L83" s="43">
        <f>VLOOKUP($A83,VIX!$A:$G,L$1,0)</f>
        <v>12.33</v>
      </c>
      <c r="M83" s="43">
        <f>VLOOKUP($A83,VIX!$A:$G,M$1,0)</f>
        <v>11.18</v>
      </c>
      <c r="N83" s="46">
        <f t="shared" si="47"/>
        <v>-0.95000000000000107</v>
      </c>
      <c r="O83" s="41">
        <f t="shared" si="45"/>
        <v>1.1500000000000004</v>
      </c>
      <c r="P83" s="41">
        <f t="shared" si="46"/>
        <v>2.1000000000000014</v>
      </c>
      <c r="Q83" s="48">
        <f t="shared" si="48"/>
        <v>0.35384615384615375</v>
      </c>
      <c r="R83" s="48">
        <f t="shared" si="49"/>
        <v>0.64615384615384619</v>
      </c>
      <c r="S83" s="43">
        <f>VLOOKUP(A83,'S&amp;P_500'!$A:$F,6,0)</f>
        <v>2810.3000489999999</v>
      </c>
      <c r="T83" s="43">
        <f>VLOOKUP($A83,'S&amp;P_500'!$A:$G,T$1,0)</f>
        <v>2810.330078</v>
      </c>
      <c r="U83" s="43">
        <f>VLOOKUP($A83,'S&amp;P_500'!$A:$G,U$1,0)</f>
        <v>2798.080078</v>
      </c>
      <c r="V83" s="43">
        <f>VLOOKUP($A83,'S&amp;P_500'!$A:$G,V$1,0)</f>
        <v>3639430000</v>
      </c>
      <c r="W83" s="2">
        <f t="shared" si="51"/>
        <v>12.270019999999931</v>
      </c>
      <c r="X83" s="41">
        <f t="shared" si="52"/>
        <v>12.300048999999944</v>
      </c>
      <c r="Y83" s="59">
        <f t="shared" si="66"/>
        <v>3.0029000000013184E-2</v>
      </c>
      <c r="Z83" s="41">
        <f t="shared" si="53"/>
        <v>3630566435.3518248</v>
      </c>
      <c r="AA83" s="41">
        <f t="shared" si="54"/>
        <v>8863564.6481756531</v>
      </c>
      <c r="AB83" s="43">
        <f>VLOOKUP($A83,Gold_SPDR!$A:$G,AB$1,0)</f>
        <v>126.41999800000001</v>
      </c>
      <c r="AC83" s="43">
        <f>VLOOKUP($A83,Gold_SPDR!$A:$G,AC$1,0)</f>
        <v>126.730003</v>
      </c>
      <c r="AD83" s="43">
        <f>VLOOKUP($A83,Gold_SPDR!$A:$G,AD$1,0)</f>
        <v>126.410004</v>
      </c>
      <c r="AE83" s="43">
        <f>VLOOKUP($A83,Gold_SPDR!$A:$G,AE$1,0)</f>
        <v>8773800</v>
      </c>
      <c r="AF83" s="2">
        <f t="shared" si="55"/>
        <v>0.55999700000000985</v>
      </c>
      <c r="AG83" s="42">
        <f t="shared" si="56"/>
        <v>0.8700019999999995</v>
      </c>
      <c r="AH83" s="42">
        <f t="shared" si="57"/>
        <v>0.31000499999998965</v>
      </c>
      <c r="AI83" s="41">
        <f t="shared" si="58"/>
        <v>6468795.1407068484</v>
      </c>
      <c r="AJ83" s="41">
        <f t="shared" si="59"/>
        <v>2305004.8592931516</v>
      </c>
      <c r="AK83" s="43">
        <f>VLOOKUP($A83,Gold_Vix!$A:$G,AK$1,0)</f>
        <v>11.43</v>
      </c>
      <c r="AL83" s="43">
        <f>VLOOKUP($A83,Gold_Vix!$A:$G,AL$1,0)</f>
        <v>12.26</v>
      </c>
      <c r="AM83" s="43">
        <f>VLOOKUP($A83,Gold_Vix!$A:$G,AM$1,0)</f>
        <v>11.38</v>
      </c>
      <c r="AN83" s="43">
        <f>VLOOKUP(A83,Goog_trend!$A:$B,2,0)</f>
        <v>29</v>
      </c>
      <c r="AO83" s="43">
        <f>VLOOKUP($A83,'Updated CoinDesk'!$A:$E,AO$1,0)</f>
        <v>11514.92</v>
      </c>
      <c r="AP83" s="43">
        <f>VLOOKUP($A83,'Updated CoinDesk'!$A:$E,AP$1,0)</f>
        <v>11955.44</v>
      </c>
      <c r="AQ83" s="43">
        <f>VLOOKUP($A83,'Updated CoinDesk'!$A:$E,AQ$1,0)</f>
        <v>10988.79</v>
      </c>
      <c r="AR83" s="43">
        <f t="shared" si="60"/>
        <v>29</v>
      </c>
      <c r="AS83" s="43">
        <f t="shared" si="61"/>
        <v>264.27000000000044</v>
      </c>
      <c r="AT83" s="42">
        <f t="shared" si="62"/>
        <v>966.64999999999964</v>
      </c>
      <c r="AU83" s="42">
        <f t="shared" si="63"/>
        <v>702.3799999999992</v>
      </c>
      <c r="AV83" s="41">
        <f t="shared" si="64"/>
        <v>16.795893423126014</v>
      </c>
      <c r="AW83" s="41">
        <f t="shared" si="65"/>
        <v>12.204106576873986</v>
      </c>
      <c r="AX83" s="57">
        <f>VLOOKUP(A83,'Gold Bullion'!$A:$C,3,0)</f>
        <v>2.75</v>
      </c>
      <c r="BB83" s="21">
        <v>11396.87</v>
      </c>
      <c r="BC83" s="21">
        <v>-453.1299999999992</v>
      </c>
      <c r="BD83" s="26">
        <f>VLOOKUP(A83,Gemni!A:D,4,0)</f>
        <v>11.214600000000001</v>
      </c>
      <c r="BE83" s="21">
        <v>11514.92</v>
      </c>
      <c r="BF83" s="21">
        <v>264.27000000000044</v>
      </c>
      <c r="BG83" s="21">
        <f>VLOOKUP(A83,BitStamp!G:I,3,0)</f>
        <v>11278.009765625</v>
      </c>
      <c r="BH83" s="21">
        <f t="shared" si="50"/>
        <v>-522.0205078125</v>
      </c>
    </row>
    <row r="84" spans="1:60" x14ac:dyDescent="0.25">
      <c r="A84" s="38">
        <v>43122</v>
      </c>
      <c r="B84" s="30">
        <v>10215</v>
      </c>
      <c r="C84" s="30">
        <v>11880</v>
      </c>
      <c r="D84" s="30">
        <v>10110</v>
      </c>
      <c r="E84" s="30">
        <v>9098</v>
      </c>
      <c r="F84" s="30">
        <v>-1185</v>
      </c>
      <c r="G84" s="41">
        <f t="shared" si="41"/>
        <v>1770</v>
      </c>
      <c r="H84" s="41">
        <f t="shared" si="42"/>
        <v>2955</v>
      </c>
      <c r="I84" s="41">
        <f t="shared" si="43"/>
        <v>3408.1396825396823</v>
      </c>
      <c r="J84" s="41">
        <f t="shared" si="44"/>
        <v>5689.8603174603177</v>
      </c>
      <c r="K84" s="43">
        <f>VLOOKUP($A84,VIX!$A:$G,K$1,0)</f>
        <v>11.03</v>
      </c>
      <c r="L84" s="43">
        <f>VLOOKUP($A84,VIX!$A:$G,L$1,0)</f>
        <v>11.62</v>
      </c>
      <c r="M84" s="43">
        <f>VLOOKUP($A84,VIX!$A:$G,M$1,0)</f>
        <v>10.84</v>
      </c>
      <c r="N84" s="46">
        <f t="shared" si="47"/>
        <v>-0.24000000000000021</v>
      </c>
      <c r="O84" s="41">
        <f t="shared" si="45"/>
        <v>0.77999999999999936</v>
      </c>
      <c r="P84" s="41">
        <f t="shared" si="46"/>
        <v>1.0199999999999996</v>
      </c>
      <c r="Q84" s="48">
        <f t="shared" si="48"/>
        <v>0.43333333333333324</v>
      </c>
      <c r="R84" s="48">
        <f t="shared" si="49"/>
        <v>0.56666666666666676</v>
      </c>
      <c r="S84" s="43">
        <f>VLOOKUP(A84,'S&amp;P_500'!$A:$F,6,0)</f>
        <v>2832.969971</v>
      </c>
      <c r="T84" s="43">
        <f>VLOOKUP($A84,'S&amp;P_500'!$A:$G,T$1,0)</f>
        <v>2833.030029</v>
      </c>
      <c r="U84" s="43">
        <f>VLOOKUP($A84,'S&amp;P_500'!$A:$G,U$1,0)</f>
        <v>2808.1201169999999</v>
      </c>
      <c r="V84" s="43">
        <f>VLOOKUP($A84,'S&amp;P_500'!$A:$G,V$1,0)</f>
        <v>3471780000</v>
      </c>
      <c r="W84" s="2">
        <f t="shared" si="51"/>
        <v>22.669922000000042</v>
      </c>
      <c r="X84" s="41">
        <f t="shared" si="52"/>
        <v>24.909912000000077</v>
      </c>
      <c r="Y84" s="59">
        <f t="shared" si="66"/>
        <v>2.2399900000000343</v>
      </c>
      <c r="Z84" s="41">
        <f t="shared" si="53"/>
        <v>3185342410.5678139</v>
      </c>
      <c r="AA84" s="41">
        <f t="shared" si="54"/>
        <v>286437589.43218607</v>
      </c>
      <c r="AB84" s="43">
        <f>VLOOKUP($A84,Gold_SPDR!$A:$G,AB$1,0)</f>
        <v>126.650002</v>
      </c>
      <c r="AC84" s="43">
        <f>VLOOKUP($A84,Gold_SPDR!$A:$G,AC$1,0)</f>
        <v>126.75</v>
      </c>
      <c r="AD84" s="43">
        <f>VLOOKUP($A84,Gold_SPDR!$A:$G,AD$1,0)</f>
        <v>126.279999</v>
      </c>
      <c r="AE84" s="43">
        <f>VLOOKUP($A84,Gold_SPDR!$A:$G,AE$1,0)</f>
        <v>4893500</v>
      </c>
      <c r="AF84" s="2">
        <f t="shared" si="55"/>
        <v>0.23000399999999388</v>
      </c>
      <c r="AG84" s="42">
        <f t="shared" si="56"/>
        <v>0.47000099999999634</v>
      </c>
      <c r="AH84" s="42">
        <f t="shared" si="57"/>
        <v>0.23999700000000246</v>
      </c>
      <c r="AI84" s="41">
        <f t="shared" si="58"/>
        <v>3239375.1721835639</v>
      </c>
      <c r="AJ84" s="41">
        <f t="shared" si="59"/>
        <v>1654124.8278164363</v>
      </c>
      <c r="AK84" s="43">
        <f>VLOOKUP($A84,Gold_Vix!$A:$G,AK$1,0)</f>
        <v>11.66</v>
      </c>
      <c r="AL84" s="43">
        <f>VLOOKUP($A84,Gold_Vix!$A:$G,AL$1,0)</f>
        <v>11.66</v>
      </c>
      <c r="AM84" s="43">
        <f>VLOOKUP($A84,Gold_Vix!$A:$G,AM$1,0)</f>
        <v>11</v>
      </c>
      <c r="AN84" s="43">
        <f>VLOOKUP(A84,Goog_trend!$A:$B,2,0)</f>
        <v>26</v>
      </c>
      <c r="AO84" s="43">
        <f>VLOOKUP($A84,'Updated CoinDesk'!$A:$E,AO$1,0)</f>
        <v>10772.15</v>
      </c>
      <c r="AP84" s="43">
        <f>VLOOKUP($A84,'Updated CoinDesk'!$A:$E,AP$1,0)</f>
        <v>11868.71</v>
      </c>
      <c r="AQ84" s="43">
        <f>VLOOKUP($A84,'Updated CoinDesk'!$A:$E,AQ$1,0)</f>
        <v>10050.790000000001</v>
      </c>
      <c r="AR84" s="43">
        <f t="shared" si="60"/>
        <v>26</v>
      </c>
      <c r="AS84" s="43">
        <f t="shared" si="61"/>
        <v>-742.77000000000044</v>
      </c>
      <c r="AT84" s="42">
        <f t="shared" si="62"/>
        <v>1817.9199999999983</v>
      </c>
      <c r="AU84" s="42">
        <f t="shared" si="63"/>
        <v>2560.6899999999987</v>
      </c>
      <c r="AV84" s="41">
        <f t="shared" si="64"/>
        <v>10.794731661417662</v>
      </c>
      <c r="AW84" s="41">
        <f t="shared" si="65"/>
        <v>15.205268338582339</v>
      </c>
      <c r="AX84" s="57">
        <f>VLOOKUP(A84,'Gold Bullion'!$A:$C,3,0)</f>
        <v>-2.3500000000001364</v>
      </c>
      <c r="BB84" s="21">
        <v>10381</v>
      </c>
      <c r="BC84" s="21">
        <v>-1015.8700000000008</v>
      </c>
      <c r="BD84" s="26">
        <f>VLOOKUP(A84,Gemni!A:D,4,0)</f>
        <v>35.904299999999999</v>
      </c>
      <c r="BE84" s="21">
        <v>10772.15</v>
      </c>
      <c r="BF84" s="21">
        <v>-742.77000000000044</v>
      </c>
      <c r="BG84" s="21">
        <f>VLOOKUP(A84,BitStamp!G:I,3,0)</f>
        <v>10625</v>
      </c>
      <c r="BH84" s="21">
        <f t="shared" si="50"/>
        <v>-653.009765625</v>
      </c>
    </row>
    <row r="85" spans="1:60" x14ac:dyDescent="0.25">
      <c r="A85" s="38">
        <v>43123</v>
      </c>
      <c r="B85" s="30">
        <v>10975</v>
      </c>
      <c r="C85" s="30">
        <v>11450</v>
      </c>
      <c r="D85" s="30">
        <v>9910</v>
      </c>
      <c r="E85" s="30">
        <v>11241</v>
      </c>
      <c r="F85" s="30">
        <v>760</v>
      </c>
      <c r="G85" s="41">
        <f t="shared" si="41"/>
        <v>1540</v>
      </c>
      <c r="H85" s="41">
        <f t="shared" si="42"/>
        <v>780</v>
      </c>
      <c r="I85" s="41">
        <f t="shared" si="43"/>
        <v>7461.6982758620688</v>
      </c>
      <c r="J85" s="41">
        <f t="shared" si="44"/>
        <v>3779.3017241379312</v>
      </c>
      <c r="K85" s="43">
        <f>VLOOKUP($A85,VIX!$A:$G,K$1,0)</f>
        <v>11.1</v>
      </c>
      <c r="L85" s="43">
        <f>VLOOKUP($A85,VIX!$A:$G,L$1,0)</f>
        <v>11.57</v>
      </c>
      <c r="M85" s="43">
        <f>VLOOKUP($A85,VIX!$A:$G,M$1,0)</f>
        <v>10.76</v>
      </c>
      <c r="N85" s="46">
        <f t="shared" si="47"/>
        <v>7.0000000000000284E-2</v>
      </c>
      <c r="O85" s="41">
        <f t="shared" si="45"/>
        <v>0.8100000000000005</v>
      </c>
      <c r="P85" s="41">
        <f t="shared" si="46"/>
        <v>0.74000000000000021</v>
      </c>
      <c r="Q85" s="48">
        <f t="shared" si="48"/>
        <v>0.52258064516129044</v>
      </c>
      <c r="R85" s="48">
        <f t="shared" si="49"/>
        <v>0.47741935483870962</v>
      </c>
      <c r="S85" s="43">
        <f>VLOOKUP(A85,'S&amp;P_500'!$A:$F,6,0)</f>
        <v>2839.1298830000001</v>
      </c>
      <c r="T85" s="43">
        <f>VLOOKUP($A85,'S&amp;P_500'!$A:$G,T$1,0)</f>
        <v>2842.23999</v>
      </c>
      <c r="U85" s="43">
        <f>VLOOKUP($A85,'S&amp;P_500'!$A:$G,U$1,0)</f>
        <v>2830.5900879999999</v>
      </c>
      <c r="V85" s="43">
        <f>VLOOKUP($A85,'S&amp;P_500'!$A:$G,V$1,0)</f>
        <v>3519650000</v>
      </c>
      <c r="W85" s="2">
        <f t="shared" si="51"/>
        <v>6.1599120000000767</v>
      </c>
      <c r="X85" s="41">
        <f t="shared" si="52"/>
        <v>11.649902000000111</v>
      </c>
      <c r="Y85" s="59">
        <f t="shared" si="66"/>
        <v>5.4899900000000343</v>
      </c>
      <c r="Z85" s="41">
        <f t="shared" si="53"/>
        <v>2392289144.7799115</v>
      </c>
      <c r="AA85" s="41">
        <f t="shared" si="54"/>
        <v>1127360855.2200887</v>
      </c>
      <c r="AB85" s="43">
        <f>VLOOKUP($A85,Gold_SPDR!$A:$G,AB$1,0)</f>
        <v>127.279999</v>
      </c>
      <c r="AC85" s="43">
        <f>VLOOKUP($A85,Gold_SPDR!$A:$G,AC$1,0)</f>
        <v>127.349998</v>
      </c>
      <c r="AD85" s="43">
        <f>VLOOKUP($A85,Gold_SPDR!$A:$G,AD$1,0)</f>
        <v>126.339996</v>
      </c>
      <c r="AE85" s="43">
        <f>VLOOKUP($A85,Gold_SPDR!$A:$G,AE$1,0)</f>
        <v>6190400</v>
      </c>
      <c r="AF85" s="2">
        <f t="shared" si="55"/>
        <v>0.62999700000000303</v>
      </c>
      <c r="AG85" s="42">
        <f t="shared" si="56"/>
        <v>1.0100020000000001</v>
      </c>
      <c r="AH85" s="42">
        <f t="shared" si="57"/>
        <v>0.38000499999999704</v>
      </c>
      <c r="AI85" s="41">
        <f t="shared" si="58"/>
        <v>4498046.6866713716</v>
      </c>
      <c r="AJ85" s="41">
        <f t="shared" si="59"/>
        <v>1692353.3133286284</v>
      </c>
      <c r="AK85" s="43">
        <f>VLOOKUP($A85,Gold_Vix!$A:$G,AK$1,0)</f>
        <v>11.72</v>
      </c>
      <c r="AL85" s="43">
        <f>VLOOKUP($A85,Gold_Vix!$A:$G,AL$1,0)</f>
        <v>11.73</v>
      </c>
      <c r="AM85" s="43">
        <f>VLOOKUP($A85,Gold_Vix!$A:$G,AM$1,0)</f>
        <v>11.05</v>
      </c>
      <c r="AN85" s="43">
        <f>VLOOKUP(A85,Goog_trend!$A:$B,2,0)</f>
        <v>26</v>
      </c>
      <c r="AO85" s="43">
        <f>VLOOKUP($A85,'Updated CoinDesk'!$A:$E,AO$1,0)</f>
        <v>10839.83</v>
      </c>
      <c r="AP85" s="43">
        <f>VLOOKUP($A85,'Updated CoinDesk'!$A:$E,AP$1,0)</f>
        <v>11358.34</v>
      </c>
      <c r="AQ85" s="43">
        <f>VLOOKUP($A85,'Updated CoinDesk'!$A:$E,AQ$1,0)</f>
        <v>9972.2900000000009</v>
      </c>
      <c r="AR85" s="43">
        <f t="shared" si="60"/>
        <v>26</v>
      </c>
      <c r="AS85" s="43">
        <f t="shared" si="61"/>
        <v>67.680000000000291</v>
      </c>
      <c r="AT85" s="42">
        <f t="shared" si="62"/>
        <v>1386.0499999999993</v>
      </c>
      <c r="AU85" s="42">
        <f t="shared" si="63"/>
        <v>1318.369999999999</v>
      </c>
      <c r="AV85" s="41">
        <f t="shared" si="64"/>
        <v>13.325334082723838</v>
      </c>
      <c r="AW85" s="41">
        <f t="shared" si="65"/>
        <v>12.674665917276162</v>
      </c>
      <c r="AX85" s="57">
        <f>VLOOKUP(A85,'Gold Bullion'!$A:$C,3,0)</f>
        <v>0.8000000000001819</v>
      </c>
      <c r="BB85" s="21">
        <v>11114.99</v>
      </c>
      <c r="BC85" s="21">
        <v>733.98999999999978</v>
      </c>
      <c r="BD85" s="26">
        <f>VLOOKUP(A85,Gemni!A:D,4,0)</f>
        <v>26.319600000000001</v>
      </c>
      <c r="BE85" s="21">
        <v>10839.83</v>
      </c>
      <c r="BF85" s="21">
        <v>67.680000000000291</v>
      </c>
      <c r="BG85" s="21">
        <f>VLOOKUP(A85,BitStamp!G:I,3,0)</f>
        <v>11049.7900390625</v>
      </c>
      <c r="BH85" s="21">
        <f t="shared" si="50"/>
        <v>424.7900390625</v>
      </c>
    </row>
    <row r="86" spans="1:60" x14ac:dyDescent="0.25">
      <c r="A86" s="38">
        <v>43124</v>
      </c>
      <c r="B86" s="30">
        <v>11195</v>
      </c>
      <c r="C86" s="30">
        <v>11490</v>
      </c>
      <c r="D86" s="30">
        <v>10450</v>
      </c>
      <c r="E86" s="30">
        <v>7419</v>
      </c>
      <c r="F86" s="30">
        <v>220</v>
      </c>
      <c r="G86" s="41">
        <f t="shared" si="41"/>
        <v>1040</v>
      </c>
      <c r="H86" s="41">
        <f t="shared" si="42"/>
        <v>820</v>
      </c>
      <c r="I86" s="41">
        <f t="shared" si="43"/>
        <v>4148.2580645161288</v>
      </c>
      <c r="J86" s="41">
        <f t="shared" si="44"/>
        <v>3270.7419354838707</v>
      </c>
      <c r="K86" s="43">
        <f>VLOOKUP($A86,VIX!$A:$G,K$1,0)</f>
        <v>11.47</v>
      </c>
      <c r="L86" s="43">
        <f>VLOOKUP($A86,VIX!$A:$G,L$1,0)</f>
        <v>12.19</v>
      </c>
      <c r="M86" s="43">
        <f>VLOOKUP($A86,VIX!$A:$G,M$1,0)</f>
        <v>10.89</v>
      </c>
      <c r="N86" s="46">
        <f t="shared" si="47"/>
        <v>0.37000000000000099</v>
      </c>
      <c r="O86" s="41">
        <f t="shared" si="45"/>
        <v>1.2999999999999989</v>
      </c>
      <c r="P86" s="41">
        <f t="shared" si="46"/>
        <v>0.92999999999999794</v>
      </c>
      <c r="Q86" s="48">
        <f t="shared" si="48"/>
        <v>0.58295964125560573</v>
      </c>
      <c r="R86" s="48">
        <f t="shared" si="49"/>
        <v>0.41704035874439427</v>
      </c>
      <c r="S86" s="43">
        <f>VLOOKUP(A86,'S&amp;P_500'!$A:$F,6,0)</f>
        <v>2837.540039</v>
      </c>
      <c r="T86" s="43">
        <f>VLOOKUP($A86,'S&amp;P_500'!$A:$G,T$1,0)</f>
        <v>2852.969971</v>
      </c>
      <c r="U86" s="43">
        <f>VLOOKUP($A86,'S&amp;P_500'!$A:$G,U$1,0)</f>
        <v>2824.8100589999999</v>
      </c>
      <c r="V86" s="43">
        <f>VLOOKUP($A86,'S&amp;P_500'!$A:$G,V$1,0)</f>
        <v>4014070000</v>
      </c>
      <c r="W86" s="2">
        <f t="shared" si="51"/>
        <v>-1.5898440000000846</v>
      </c>
      <c r="X86" s="41">
        <f t="shared" si="52"/>
        <v>28.159912000000077</v>
      </c>
      <c r="Y86" s="59">
        <f t="shared" si="66"/>
        <v>29.749756000000161</v>
      </c>
      <c r="Z86" s="41">
        <f t="shared" si="53"/>
        <v>1951934139.2501135</v>
      </c>
      <c r="AA86" s="41">
        <f t="shared" si="54"/>
        <v>2062135860.7498865</v>
      </c>
      <c r="AB86" s="43">
        <f>VLOOKUP($A86,Gold_SPDR!$A:$G,AB$1,0)</f>
        <v>128.83000200000001</v>
      </c>
      <c r="AC86" s="43">
        <f>VLOOKUP($A86,Gold_SPDR!$A:$G,AC$1,0)</f>
        <v>129.259995</v>
      </c>
      <c r="AD86" s="43">
        <f>VLOOKUP($A86,Gold_SPDR!$A:$G,AD$1,0)</f>
        <v>128.229996</v>
      </c>
      <c r="AE86" s="43">
        <f>VLOOKUP($A86,Gold_SPDR!$A:$G,AE$1,0)</f>
        <v>11827600</v>
      </c>
      <c r="AF86" s="2">
        <f t="shared" si="55"/>
        <v>1.5500030000000038</v>
      </c>
      <c r="AG86" s="42">
        <f t="shared" si="56"/>
        <v>1.9799959999999999</v>
      </c>
      <c r="AH86" s="42">
        <f t="shared" si="57"/>
        <v>0.42999299999999607</v>
      </c>
      <c r="AI86" s="41">
        <f t="shared" si="58"/>
        <v>9717306.0497786663</v>
      </c>
      <c r="AJ86" s="41">
        <f t="shared" si="59"/>
        <v>2110293.9502213337</v>
      </c>
      <c r="AK86" s="43">
        <f>VLOOKUP($A86,Gold_Vix!$A:$G,AK$1,0)</f>
        <v>13.38</v>
      </c>
      <c r="AL86" s="43">
        <f>VLOOKUP($A86,Gold_Vix!$A:$G,AL$1,0)</f>
        <v>14.13</v>
      </c>
      <c r="AM86" s="43">
        <f>VLOOKUP($A86,Gold_Vix!$A:$G,AM$1,0)</f>
        <v>11.72</v>
      </c>
      <c r="AN86" s="43">
        <f>VLOOKUP(A86,Goog_trend!$A:$B,2,0)</f>
        <v>23</v>
      </c>
      <c r="AO86" s="43">
        <f>VLOOKUP($A86,'Updated CoinDesk'!$A:$E,AO$1,0)</f>
        <v>11399.52</v>
      </c>
      <c r="AP86" s="43">
        <f>VLOOKUP($A86,'Updated CoinDesk'!$A:$E,AP$1,0)</f>
        <v>11474.21</v>
      </c>
      <c r="AQ86" s="43">
        <f>VLOOKUP($A86,'Updated CoinDesk'!$A:$E,AQ$1,0)</f>
        <v>10497.15</v>
      </c>
      <c r="AR86" s="43">
        <f t="shared" si="60"/>
        <v>23</v>
      </c>
      <c r="AS86" s="43">
        <f t="shared" si="61"/>
        <v>559.69000000000051</v>
      </c>
      <c r="AT86" s="42">
        <f t="shared" si="62"/>
        <v>977.05999999999949</v>
      </c>
      <c r="AU86" s="42">
        <f t="shared" si="63"/>
        <v>417.36999999999898</v>
      </c>
      <c r="AV86" s="41">
        <f t="shared" si="64"/>
        <v>16.115817932775411</v>
      </c>
      <c r="AW86" s="41">
        <f t="shared" si="65"/>
        <v>6.8841820672245913</v>
      </c>
      <c r="AX86" s="57">
        <f>VLOOKUP(A86,'Gold Bullion'!$A:$C,3,0)</f>
        <v>20.299999999999955</v>
      </c>
      <c r="BB86" s="21">
        <v>11125.7</v>
      </c>
      <c r="BC86" s="21">
        <v>10.710000000000946</v>
      </c>
      <c r="BD86" s="26">
        <f>VLOOKUP(A86,Gemni!A:D,4,0)</f>
        <v>65.085700000000003</v>
      </c>
      <c r="BE86" s="21">
        <v>11399.52</v>
      </c>
      <c r="BF86" s="21">
        <v>559.69000000000051</v>
      </c>
      <c r="BG86" s="21">
        <f>VLOOKUP(A86,BitStamp!G:I,3,0)</f>
        <v>11247.6201171875</v>
      </c>
      <c r="BH86" s="21">
        <f t="shared" si="50"/>
        <v>197.830078125</v>
      </c>
    </row>
    <row r="87" spans="1:60" x14ac:dyDescent="0.25">
      <c r="A87" s="38">
        <v>43125</v>
      </c>
      <c r="B87" s="30">
        <v>11300</v>
      </c>
      <c r="C87" s="30">
        <v>11730</v>
      </c>
      <c r="D87" s="30">
        <v>10840</v>
      </c>
      <c r="E87" s="30">
        <v>7264</v>
      </c>
      <c r="F87" s="30">
        <v>105</v>
      </c>
      <c r="G87" s="41">
        <f t="shared" si="41"/>
        <v>890</v>
      </c>
      <c r="H87" s="41">
        <f t="shared" si="42"/>
        <v>785</v>
      </c>
      <c r="I87" s="41">
        <f t="shared" si="43"/>
        <v>3859.6776119402984</v>
      </c>
      <c r="J87" s="41">
        <f t="shared" si="44"/>
        <v>3404.3223880597016</v>
      </c>
      <c r="K87" s="43">
        <f>VLOOKUP($A87,VIX!$A:$G,K$1,0)</f>
        <v>11.58</v>
      </c>
      <c r="L87" s="43">
        <f>VLOOKUP($A87,VIX!$A:$G,L$1,0)</f>
        <v>12.01</v>
      </c>
      <c r="M87" s="43">
        <f>VLOOKUP($A87,VIX!$A:$G,M$1,0)</f>
        <v>11.2</v>
      </c>
      <c r="N87" s="46">
        <f t="shared" si="47"/>
        <v>0.10999999999999943</v>
      </c>
      <c r="O87" s="41">
        <f t="shared" si="45"/>
        <v>0.8100000000000005</v>
      </c>
      <c r="P87" s="41">
        <f t="shared" si="46"/>
        <v>0.70000000000000107</v>
      </c>
      <c r="Q87" s="48">
        <f t="shared" si="48"/>
        <v>0.53642384105960239</v>
      </c>
      <c r="R87" s="48">
        <f t="shared" si="49"/>
        <v>0.46357615894039755</v>
      </c>
      <c r="S87" s="43">
        <f>VLOOKUP(A87,'S&amp;P_500'!$A:$F,6,0)</f>
        <v>2839.25</v>
      </c>
      <c r="T87" s="43">
        <f>VLOOKUP($A87,'S&amp;P_500'!$A:$G,T$1,0)</f>
        <v>2848.5600589999999</v>
      </c>
      <c r="U87" s="43">
        <f>VLOOKUP($A87,'S&amp;P_500'!$A:$G,U$1,0)</f>
        <v>2830.9399410000001</v>
      </c>
      <c r="V87" s="43">
        <f>VLOOKUP($A87,'S&amp;P_500'!$A:$G,V$1,0)</f>
        <v>3835150000</v>
      </c>
      <c r="W87" s="2">
        <f t="shared" si="51"/>
        <v>1.7099610000000212</v>
      </c>
      <c r="X87" s="41">
        <f t="shared" si="52"/>
        <v>17.62011799999982</v>
      </c>
      <c r="Y87" s="59">
        <f t="shared" si="66"/>
        <v>15.910156999999799</v>
      </c>
      <c r="Z87" s="41">
        <f t="shared" si="53"/>
        <v>2015366576.8533087</v>
      </c>
      <c r="AA87" s="41">
        <f t="shared" si="54"/>
        <v>1819783423.1466913</v>
      </c>
      <c r="AB87" s="43">
        <f>VLOOKUP($A87,Gold_SPDR!$A:$G,AB$1,0)</f>
        <v>127.970001</v>
      </c>
      <c r="AC87" s="43">
        <f>VLOOKUP($A87,Gold_SPDR!$A:$G,AC$1,0)</f>
        <v>129.509995</v>
      </c>
      <c r="AD87" s="43">
        <f>VLOOKUP($A87,Gold_SPDR!$A:$G,AD$1,0)</f>
        <v>127.360001</v>
      </c>
      <c r="AE87" s="43">
        <f>VLOOKUP($A87,Gold_SPDR!$A:$G,AE$1,0)</f>
        <v>15219700</v>
      </c>
      <c r="AF87" s="2">
        <f t="shared" si="55"/>
        <v>-0.86000100000001112</v>
      </c>
      <c r="AG87" s="42">
        <f t="shared" si="56"/>
        <v>2.1499940000000066</v>
      </c>
      <c r="AH87" s="42">
        <f t="shared" si="57"/>
        <v>3.0099950000000177</v>
      </c>
      <c r="AI87" s="41">
        <f t="shared" si="58"/>
        <v>6341537.4881225415</v>
      </c>
      <c r="AJ87" s="41">
        <f t="shared" si="59"/>
        <v>8878162.5118774585</v>
      </c>
      <c r="AK87" s="43">
        <f>VLOOKUP($A87,Gold_Vix!$A:$G,AK$1,0)</f>
        <v>13.04</v>
      </c>
      <c r="AL87" s="43">
        <f>VLOOKUP($A87,Gold_Vix!$A:$G,AL$1,0)</f>
        <v>13.64</v>
      </c>
      <c r="AM87" s="43">
        <f>VLOOKUP($A87,Gold_Vix!$A:$G,AM$1,0)</f>
        <v>12.26</v>
      </c>
      <c r="AN87" s="43">
        <f>VLOOKUP(A87,Goog_trend!$A:$B,2,0)</f>
        <v>22</v>
      </c>
      <c r="AO87" s="43">
        <f>VLOOKUP($A87,'Updated CoinDesk'!$A:$E,AO$1,0)</f>
        <v>11137.24</v>
      </c>
      <c r="AP87" s="43">
        <f>VLOOKUP($A87,'Updated CoinDesk'!$A:$E,AP$1,0)</f>
        <v>11711</v>
      </c>
      <c r="AQ87" s="43">
        <f>VLOOKUP($A87,'Updated CoinDesk'!$A:$E,AQ$1,0)</f>
        <v>10889.04</v>
      </c>
      <c r="AR87" s="43">
        <f t="shared" si="60"/>
        <v>22</v>
      </c>
      <c r="AS87" s="43">
        <f t="shared" si="61"/>
        <v>-262.28000000000065</v>
      </c>
      <c r="AT87" s="42">
        <f t="shared" si="62"/>
        <v>821.95999999999913</v>
      </c>
      <c r="AU87" s="42">
        <f t="shared" si="63"/>
        <v>1084.2399999999998</v>
      </c>
      <c r="AV87" s="41">
        <f t="shared" si="64"/>
        <v>9.4864757108383131</v>
      </c>
      <c r="AW87" s="41">
        <f t="shared" si="65"/>
        <v>12.513524289161687</v>
      </c>
      <c r="AX87" s="57">
        <f>VLOOKUP(A87,'Gold Bullion'!$A:$C,3,0)</f>
        <v>1.25</v>
      </c>
      <c r="BB87" s="21">
        <v>11256.72</v>
      </c>
      <c r="BC87" s="21">
        <v>131.01999999999862</v>
      </c>
      <c r="BD87" s="26">
        <f>VLOOKUP(A87,Gemni!A:D,4,0)</f>
        <v>38.784599999999998</v>
      </c>
      <c r="BE87" s="21">
        <v>11137.24</v>
      </c>
      <c r="BF87" s="21">
        <v>-262.28000000000065</v>
      </c>
      <c r="BG87" s="21">
        <f>VLOOKUP(A87,BitStamp!G:I,3,0)</f>
        <v>11232.4404296875</v>
      </c>
      <c r="BH87" s="21">
        <f t="shared" si="50"/>
        <v>-15.1796875</v>
      </c>
    </row>
    <row r="88" spans="1:60" x14ac:dyDescent="0.25">
      <c r="A88" s="38">
        <v>43126</v>
      </c>
      <c r="B88" s="30">
        <v>10940</v>
      </c>
      <c r="C88" s="30">
        <v>11610</v>
      </c>
      <c r="D88" s="30">
        <v>10240</v>
      </c>
      <c r="E88" s="30">
        <v>7577</v>
      </c>
      <c r="F88" s="30">
        <v>-360</v>
      </c>
      <c r="G88" s="41">
        <f t="shared" si="41"/>
        <v>1370</v>
      </c>
      <c r="H88" s="41">
        <f t="shared" si="42"/>
        <v>1730</v>
      </c>
      <c r="I88" s="41">
        <f t="shared" si="43"/>
        <v>3348.5451612903225</v>
      </c>
      <c r="J88" s="41">
        <f t="shared" si="44"/>
        <v>4228.4548387096775</v>
      </c>
      <c r="K88" s="43">
        <f>VLOOKUP($A88,VIX!$A:$G,K$1,0)</f>
        <v>11.08</v>
      </c>
      <c r="L88" s="43">
        <f>VLOOKUP($A88,VIX!$A:$G,L$1,0)</f>
        <v>11.6</v>
      </c>
      <c r="M88" s="43">
        <f>VLOOKUP($A88,VIX!$A:$G,M$1,0)</f>
        <v>11.08</v>
      </c>
      <c r="N88" s="46">
        <f t="shared" si="47"/>
        <v>-0.5</v>
      </c>
      <c r="O88" s="41">
        <f t="shared" si="45"/>
        <v>0.51999999999999957</v>
      </c>
      <c r="P88" s="41">
        <f t="shared" si="46"/>
        <v>1.0199999999999996</v>
      </c>
      <c r="Q88" s="48">
        <f t="shared" si="48"/>
        <v>0.33766233766233755</v>
      </c>
      <c r="R88" s="48">
        <f t="shared" si="49"/>
        <v>0.66233766233766245</v>
      </c>
      <c r="S88" s="43">
        <f>VLOOKUP(A88,'S&amp;P_500'!$A:$F,6,0)</f>
        <v>2872.8701169999999</v>
      </c>
      <c r="T88" s="43">
        <f>VLOOKUP($A88,'S&amp;P_500'!$A:$G,T$1,0)</f>
        <v>2872.8701169999999</v>
      </c>
      <c r="U88" s="43">
        <f>VLOOKUP($A88,'S&amp;P_500'!$A:$G,U$1,0)</f>
        <v>2846.179932</v>
      </c>
      <c r="V88" s="43">
        <f>VLOOKUP($A88,'S&amp;P_500'!$A:$G,V$1,0)</f>
        <v>3443230000</v>
      </c>
      <c r="W88" s="2">
        <f t="shared" si="51"/>
        <v>33.620116999999937</v>
      </c>
      <c r="X88" s="41">
        <f t="shared" si="52"/>
        <v>33.620116999999937</v>
      </c>
      <c r="Y88" s="59">
        <f t="shared" si="66"/>
        <v>0</v>
      </c>
      <c r="Z88" s="41">
        <f t="shared" si="53"/>
        <v>3443230000</v>
      </c>
      <c r="AA88" s="41">
        <f t="shared" si="54"/>
        <v>0</v>
      </c>
      <c r="AB88" s="43">
        <f>VLOOKUP($A88,Gold_SPDR!$A:$G,AB$1,0)</f>
        <v>128.070007</v>
      </c>
      <c r="AC88" s="43">
        <f>VLOOKUP($A88,Gold_SPDR!$A:$G,AC$1,0)</f>
        <v>128.520004</v>
      </c>
      <c r="AD88" s="43">
        <f>VLOOKUP($A88,Gold_SPDR!$A:$G,AD$1,0)</f>
        <v>127.970001</v>
      </c>
      <c r="AE88" s="43">
        <f>VLOOKUP($A88,Gold_SPDR!$A:$G,AE$1,0)</f>
        <v>7828700</v>
      </c>
      <c r="AF88" s="2">
        <f t="shared" si="55"/>
        <v>0.10000600000000759</v>
      </c>
      <c r="AG88" s="42">
        <f t="shared" si="56"/>
        <v>0.55000300000000379</v>
      </c>
      <c r="AH88" s="42">
        <f t="shared" si="57"/>
        <v>0.44999699999999621</v>
      </c>
      <c r="AI88" s="41">
        <f t="shared" si="58"/>
        <v>4305808.4861000301</v>
      </c>
      <c r="AJ88" s="41">
        <f t="shared" si="59"/>
        <v>3522891.5138999703</v>
      </c>
      <c r="AK88" s="43">
        <f>VLOOKUP($A88,Gold_Vix!$A:$G,AK$1,0)</f>
        <v>12.98</v>
      </c>
      <c r="AL88" s="43">
        <f>VLOOKUP($A88,Gold_Vix!$A:$G,AL$1,0)</f>
        <v>13.04</v>
      </c>
      <c r="AM88" s="43">
        <f>VLOOKUP($A88,Gold_Vix!$A:$G,AM$1,0)</f>
        <v>12.59</v>
      </c>
      <c r="AN88" s="43">
        <f>VLOOKUP(A88,Goog_trend!$A:$B,2,0)</f>
        <v>22</v>
      </c>
      <c r="AO88" s="43">
        <f>VLOOKUP($A88,'Updated CoinDesk'!$A:$E,AO$1,0)</f>
        <v>11090.06</v>
      </c>
      <c r="AP88" s="43">
        <f>VLOOKUP($A88,'Updated CoinDesk'!$A:$E,AP$1,0)</f>
        <v>11608.51</v>
      </c>
      <c r="AQ88" s="43">
        <f>VLOOKUP($A88,'Updated CoinDesk'!$A:$E,AQ$1,0)</f>
        <v>10321.040000000001</v>
      </c>
      <c r="AR88" s="43">
        <f t="shared" si="60"/>
        <v>22</v>
      </c>
      <c r="AS88" s="43">
        <f t="shared" si="61"/>
        <v>-47.180000000000291</v>
      </c>
      <c r="AT88" s="42">
        <f t="shared" si="62"/>
        <v>1287.4699999999993</v>
      </c>
      <c r="AU88" s="42">
        <f t="shared" si="63"/>
        <v>1334.6499999999996</v>
      </c>
      <c r="AV88" s="41">
        <f t="shared" si="64"/>
        <v>10.802076182630847</v>
      </c>
      <c r="AW88" s="41">
        <f t="shared" si="65"/>
        <v>11.197923817369153</v>
      </c>
      <c r="AX88" s="57">
        <f>VLOOKUP(A88,'Gold Bullion'!$A:$C,3,0)</f>
        <v>-1.7999999999999545</v>
      </c>
      <c r="BB88" s="21">
        <v>10969.82</v>
      </c>
      <c r="BC88" s="21">
        <v>-286.89999999999964</v>
      </c>
      <c r="BD88" s="26">
        <f>VLOOKUP(A88,Gemni!A:D,4,0)</f>
        <v>21</v>
      </c>
      <c r="BE88" s="21">
        <v>11090.06</v>
      </c>
      <c r="BF88" s="21">
        <v>-47.180000000000291</v>
      </c>
      <c r="BG88" s="21">
        <f>VLOOKUP(A88,BitStamp!G:I,3,0)</f>
        <v>10941</v>
      </c>
      <c r="BH88" s="21">
        <f t="shared" si="50"/>
        <v>-291.4404296875</v>
      </c>
    </row>
    <row r="89" spans="1:60" x14ac:dyDescent="0.25">
      <c r="A89" s="38">
        <v>43129</v>
      </c>
      <c r="B89" s="30">
        <v>11170</v>
      </c>
      <c r="C89" s="30">
        <v>11760</v>
      </c>
      <c r="D89" s="30">
        <v>10950</v>
      </c>
      <c r="E89" s="30">
        <v>5973</v>
      </c>
      <c r="F89" s="30">
        <v>230</v>
      </c>
      <c r="G89" s="41">
        <f t="shared" si="41"/>
        <v>820</v>
      </c>
      <c r="H89" s="41">
        <f t="shared" si="42"/>
        <v>590</v>
      </c>
      <c r="I89" s="41">
        <f t="shared" si="43"/>
        <v>3473.6595744680849</v>
      </c>
      <c r="J89" s="41">
        <f t="shared" si="44"/>
        <v>2499.3404255319151</v>
      </c>
      <c r="K89" s="43">
        <f>VLOOKUP($A89,VIX!$A:$G,K$1,0)</f>
        <v>13.84</v>
      </c>
      <c r="L89" s="43">
        <f>VLOOKUP($A89,VIX!$A:$G,L$1,0)</f>
        <v>13.84</v>
      </c>
      <c r="M89" s="43">
        <f>VLOOKUP($A89,VIX!$A:$G,M$1,0)</f>
        <v>11.68</v>
      </c>
      <c r="N89" s="46">
        <f t="shared" si="47"/>
        <v>2.76</v>
      </c>
      <c r="O89" s="41">
        <f t="shared" si="45"/>
        <v>2.76</v>
      </c>
      <c r="P89" s="41">
        <f t="shared" si="46"/>
        <v>0</v>
      </c>
      <c r="Q89" s="48">
        <f t="shared" si="48"/>
        <v>1</v>
      </c>
      <c r="R89" s="48">
        <f t="shared" si="49"/>
        <v>0</v>
      </c>
      <c r="S89" s="43">
        <f>VLOOKUP(A89,'S&amp;P_500'!$A:$F,6,0)</f>
        <v>2853.530029</v>
      </c>
      <c r="T89" s="43">
        <f>VLOOKUP($A89,'S&amp;P_500'!$A:$G,T$1,0)</f>
        <v>2870.6201169999999</v>
      </c>
      <c r="U89" s="43">
        <f>VLOOKUP($A89,'S&amp;P_500'!$A:$G,U$1,0)</f>
        <v>2851.4799800000001</v>
      </c>
      <c r="V89" s="43">
        <f>VLOOKUP($A89,'S&amp;P_500'!$A:$G,V$1,0)</f>
        <v>3573830000</v>
      </c>
      <c r="W89" s="2">
        <f t="shared" si="51"/>
        <v>-19.340087999999923</v>
      </c>
      <c r="X89" s="41">
        <f t="shared" si="52"/>
        <v>19.140136999999868</v>
      </c>
      <c r="Y89" s="59">
        <f t="shared" si="66"/>
        <v>38.480224999999791</v>
      </c>
      <c r="Z89" s="41">
        <f t="shared" si="53"/>
        <v>1187142764.127548</v>
      </c>
      <c r="AA89" s="41">
        <f t="shared" si="54"/>
        <v>2386687235.8724523</v>
      </c>
      <c r="AB89" s="43">
        <f>VLOOKUP($A89,Gold_SPDR!$A:$G,AB$1,0)</f>
        <v>127.349998</v>
      </c>
      <c r="AC89" s="43">
        <f>VLOOKUP($A89,Gold_SPDR!$A:$G,AC$1,0)</f>
        <v>127.629997</v>
      </c>
      <c r="AD89" s="43">
        <f>VLOOKUP($A89,Gold_SPDR!$A:$G,AD$1,0)</f>
        <v>126.91999800000001</v>
      </c>
      <c r="AE89" s="43">
        <f>VLOOKUP($A89,Gold_SPDR!$A:$G,AE$1,0)</f>
        <v>6956400</v>
      </c>
      <c r="AF89" s="2">
        <f t="shared" si="55"/>
        <v>-0.72000900000000456</v>
      </c>
      <c r="AG89" s="42">
        <f t="shared" si="56"/>
        <v>0.70999899999999627</v>
      </c>
      <c r="AH89" s="42">
        <f t="shared" si="57"/>
        <v>1.4300080000000008</v>
      </c>
      <c r="AI89" s="41">
        <f t="shared" si="58"/>
        <v>2307953.6859458783</v>
      </c>
      <c r="AJ89" s="41">
        <f t="shared" si="59"/>
        <v>4648446.3140541222</v>
      </c>
      <c r="AK89" s="43">
        <f>VLOOKUP($A89,Gold_Vix!$A:$G,AK$1,0)</f>
        <v>13.25</v>
      </c>
      <c r="AL89" s="43">
        <f>VLOOKUP($A89,Gold_Vix!$A:$G,AL$1,0)</f>
        <v>13.54</v>
      </c>
      <c r="AM89" s="43">
        <f>VLOOKUP($A89,Gold_Vix!$A:$G,AM$1,0)</f>
        <v>13.21</v>
      </c>
      <c r="AN89" s="43">
        <f>VLOOKUP(A89,Goog_trend!$A:$B,2,0)</f>
        <v>18</v>
      </c>
      <c r="AO89" s="43">
        <f>VLOOKUP($A89,'Updated CoinDesk'!$A:$E,AO$1,0)</f>
        <v>11158.39</v>
      </c>
      <c r="AP89" s="43">
        <f>VLOOKUP($A89,'Updated CoinDesk'!$A:$E,AP$1,0)</f>
        <v>11765.4</v>
      </c>
      <c r="AQ89" s="43">
        <f>VLOOKUP($A89,'Updated CoinDesk'!$A:$E,AQ$1,0)</f>
        <v>11007.79</v>
      </c>
      <c r="AR89" s="43">
        <f t="shared" si="60"/>
        <v>18</v>
      </c>
      <c r="AS89" s="43">
        <f t="shared" si="61"/>
        <v>68.329999999999927</v>
      </c>
      <c r="AT89" s="42">
        <f t="shared" si="62"/>
        <v>757.60999999999876</v>
      </c>
      <c r="AU89" s="42">
        <f t="shared" si="63"/>
        <v>689.27999999999884</v>
      </c>
      <c r="AV89" s="41">
        <f t="shared" si="64"/>
        <v>9.4250288549924317</v>
      </c>
      <c r="AW89" s="41">
        <f t="shared" si="65"/>
        <v>8.5749711450075683</v>
      </c>
      <c r="AX89" s="57">
        <f>VLOOKUP(A89,'Gold Bullion'!$A:$C,3,0)</f>
        <v>-9.3000000000001819</v>
      </c>
      <c r="BB89" s="21">
        <v>11140.85</v>
      </c>
      <c r="BC89" s="21">
        <v>171.03000000000065</v>
      </c>
      <c r="BD89" s="26">
        <f>VLOOKUP(A89,Gemni!A:D,4,0)</f>
        <v>34</v>
      </c>
      <c r="BE89" s="21">
        <v>11158.39</v>
      </c>
      <c r="BF89" s="21">
        <v>68.329999999999927</v>
      </c>
      <c r="BG89" s="21">
        <f>VLOOKUP(A89,BitStamp!G:I,3,0)</f>
        <v>11120.1103515625</v>
      </c>
      <c r="BH89" s="21">
        <f t="shared" si="50"/>
        <v>179.1103515625</v>
      </c>
    </row>
    <row r="90" spans="1:60" x14ac:dyDescent="0.25">
      <c r="A90" s="38">
        <v>43130</v>
      </c>
      <c r="B90" s="30">
        <v>10115</v>
      </c>
      <c r="C90" s="30">
        <v>11240</v>
      </c>
      <c r="D90" s="30">
        <v>9680</v>
      </c>
      <c r="E90" s="30">
        <v>8109</v>
      </c>
      <c r="F90" s="30">
        <v>-1055</v>
      </c>
      <c r="G90" s="41">
        <f t="shared" si="41"/>
        <v>1560</v>
      </c>
      <c r="H90" s="41">
        <f t="shared" si="42"/>
        <v>2615</v>
      </c>
      <c r="I90" s="41">
        <f t="shared" si="43"/>
        <v>3029.9497005988023</v>
      </c>
      <c r="J90" s="41">
        <f t="shared" si="44"/>
        <v>5079.0502994011977</v>
      </c>
      <c r="K90" s="43">
        <f>VLOOKUP($A90,VIX!$A:$G,K$1,0)</f>
        <v>14.79</v>
      </c>
      <c r="L90" s="43">
        <f>VLOOKUP($A90,VIX!$A:$G,L$1,0)</f>
        <v>15.42</v>
      </c>
      <c r="M90" s="43">
        <f>VLOOKUP($A90,VIX!$A:$G,M$1,0)</f>
        <v>13.88</v>
      </c>
      <c r="N90" s="46">
        <f t="shared" si="47"/>
        <v>0.94999999999999929</v>
      </c>
      <c r="O90" s="41">
        <f t="shared" ref="O90:O121" si="67">L90-M90+MAX(0,M90-K89)</f>
        <v>1.58</v>
      </c>
      <c r="P90" s="41">
        <f t="shared" ref="P90:P121" si="68">L90-K90+MAX(0,K89-M90)</f>
        <v>0.63000000000000078</v>
      </c>
      <c r="Q90" s="48">
        <f t="shared" si="48"/>
        <v>0.71493212669683237</v>
      </c>
      <c r="R90" s="48">
        <f t="shared" si="49"/>
        <v>0.28506787330316768</v>
      </c>
      <c r="S90" s="43">
        <f>VLOOKUP(A90,'S&amp;P_500'!$A:$F,6,0)</f>
        <v>2822.429932</v>
      </c>
      <c r="T90" s="43">
        <f>VLOOKUP($A90,'S&amp;P_500'!$A:$G,T$1,0)</f>
        <v>2837.75</v>
      </c>
      <c r="U90" s="43">
        <f>VLOOKUP($A90,'S&amp;P_500'!$A:$G,U$1,0)</f>
        <v>2818.2700199999999</v>
      </c>
      <c r="V90" s="43">
        <f>VLOOKUP($A90,'S&amp;P_500'!$A:$G,V$1,0)</f>
        <v>3990650000</v>
      </c>
      <c r="W90" s="2">
        <f t="shared" si="51"/>
        <v>-31.100097000000005</v>
      </c>
      <c r="X90" s="41">
        <f t="shared" si="52"/>
        <v>19.479980000000069</v>
      </c>
      <c r="Y90" s="59">
        <f t="shared" si="66"/>
        <v>50.580077000000074</v>
      </c>
      <c r="Z90" s="41">
        <f t="shared" si="53"/>
        <v>1109587766.7784386</v>
      </c>
      <c r="AA90" s="41">
        <f t="shared" si="54"/>
        <v>2881062233.2215614</v>
      </c>
      <c r="AB90" s="43">
        <f>VLOOKUP($A90,Gold_SPDR!$A:$G,AB$1,0)</f>
        <v>126.800003</v>
      </c>
      <c r="AC90" s="43">
        <f>VLOOKUP($A90,Gold_SPDR!$A:$G,AC$1,0)</f>
        <v>127.91999800000001</v>
      </c>
      <c r="AD90" s="43">
        <f>VLOOKUP($A90,Gold_SPDR!$A:$G,AD$1,0)</f>
        <v>126.739998</v>
      </c>
      <c r="AE90" s="43">
        <f>VLOOKUP($A90,Gold_SPDR!$A:$G,AE$1,0)</f>
        <v>9736100</v>
      </c>
      <c r="AF90" s="2">
        <f t="shared" si="55"/>
        <v>-0.54999499999999557</v>
      </c>
      <c r="AG90" s="42">
        <f t="shared" si="56"/>
        <v>1.1800000000000068</v>
      </c>
      <c r="AH90" s="42">
        <f t="shared" si="57"/>
        <v>1.7299950000000024</v>
      </c>
      <c r="AI90" s="41">
        <f t="shared" si="58"/>
        <v>3947978.6047742455</v>
      </c>
      <c r="AJ90" s="41">
        <f t="shared" si="59"/>
        <v>5788121.395225754</v>
      </c>
      <c r="AK90" s="43">
        <f>VLOOKUP($A90,Gold_Vix!$A:$G,AK$1,0)</f>
        <v>13.86</v>
      </c>
      <c r="AL90" s="43">
        <f>VLOOKUP($A90,Gold_Vix!$A:$G,AL$1,0)</f>
        <v>14.03</v>
      </c>
      <c r="AM90" s="43">
        <f>VLOOKUP($A90,Gold_Vix!$A:$G,AM$1,0)</f>
        <v>13.25</v>
      </c>
      <c r="AN90" s="43">
        <f>VLOOKUP(A90,Goog_trend!$A:$B,2,0)</f>
        <v>20</v>
      </c>
      <c r="AO90" s="43">
        <f>VLOOKUP($A90,'Updated CoinDesk'!$A:$E,AO$1,0)</f>
        <v>10035</v>
      </c>
      <c r="AP90" s="43">
        <f>VLOOKUP($A90,'Updated CoinDesk'!$A:$E,AP$1,0)</f>
        <v>11191.8</v>
      </c>
      <c r="AQ90" s="43">
        <f>VLOOKUP($A90,'Updated CoinDesk'!$A:$E,AQ$1,0)</f>
        <v>9810.17</v>
      </c>
      <c r="AR90" s="43">
        <f t="shared" si="60"/>
        <v>20</v>
      </c>
      <c r="AS90" s="43">
        <f t="shared" si="61"/>
        <v>-1123.3899999999994</v>
      </c>
      <c r="AT90" s="42">
        <f t="shared" si="62"/>
        <v>1381.6299999999992</v>
      </c>
      <c r="AU90" s="42">
        <f t="shared" si="63"/>
        <v>2505.0199999999986</v>
      </c>
      <c r="AV90" s="41">
        <f t="shared" si="64"/>
        <v>7.1096188234083337</v>
      </c>
      <c r="AW90" s="41">
        <f t="shared" si="65"/>
        <v>12.890381176591667</v>
      </c>
      <c r="AX90" s="57">
        <f>VLOOKUP(A90,'Gold Bullion'!$A:$C,3,0)</f>
        <v>1.0500000000001819</v>
      </c>
      <c r="BB90" s="21">
        <v>9990.01</v>
      </c>
      <c r="BC90" s="21">
        <v>-1150.8400000000001</v>
      </c>
      <c r="BD90" s="26">
        <f>VLOOKUP(A90,Gemni!A:D,4,0)</f>
        <v>53.888300000000001</v>
      </c>
      <c r="BE90" s="21">
        <v>10035</v>
      </c>
      <c r="BF90" s="21">
        <v>-1123.3899999999994</v>
      </c>
      <c r="BG90" s="21">
        <f>VLOOKUP(A90,BitStamp!G:I,3,0)</f>
        <v>10174.419921875</v>
      </c>
      <c r="BH90" s="21">
        <f t="shared" si="50"/>
        <v>-945.6904296875</v>
      </c>
    </row>
    <row r="91" spans="1:60" x14ac:dyDescent="0.25">
      <c r="A91" s="38">
        <v>43131</v>
      </c>
      <c r="B91" s="30">
        <v>9955</v>
      </c>
      <c r="C91" s="30">
        <v>10320</v>
      </c>
      <c r="D91" s="30">
        <v>9520</v>
      </c>
      <c r="E91" s="30">
        <v>5179</v>
      </c>
      <c r="F91" s="30">
        <v>-160</v>
      </c>
      <c r="G91" s="41">
        <f t="shared" si="41"/>
        <v>800</v>
      </c>
      <c r="H91" s="41">
        <f t="shared" si="42"/>
        <v>960</v>
      </c>
      <c r="I91" s="41">
        <f t="shared" si="43"/>
        <v>2354.090909090909</v>
      </c>
      <c r="J91" s="41">
        <f t="shared" si="44"/>
        <v>2824.909090909091</v>
      </c>
      <c r="K91" s="43">
        <f>VLOOKUP($A91,VIX!$A:$G,K$1,0)</f>
        <v>13.54</v>
      </c>
      <c r="L91" s="43">
        <f>VLOOKUP($A91,VIX!$A:$G,L$1,0)</f>
        <v>14.44</v>
      </c>
      <c r="M91" s="43">
        <f>VLOOKUP($A91,VIX!$A:$G,M$1,0)</f>
        <v>13.41</v>
      </c>
      <c r="N91" s="46">
        <f t="shared" si="47"/>
        <v>-1.25</v>
      </c>
      <c r="O91" s="41">
        <f t="shared" si="67"/>
        <v>1.0299999999999994</v>
      </c>
      <c r="P91" s="41">
        <f t="shared" si="68"/>
        <v>2.2799999999999994</v>
      </c>
      <c r="Q91" s="48">
        <f t="shared" si="48"/>
        <v>0.31117824773413888</v>
      </c>
      <c r="R91" s="48">
        <f t="shared" si="49"/>
        <v>0.68882175226586106</v>
      </c>
      <c r="S91" s="43">
        <f>VLOOKUP(A91,'S&amp;P_500'!$A:$F,6,0)</f>
        <v>2823.8100589999999</v>
      </c>
      <c r="T91" s="43">
        <f>VLOOKUP($A91,'S&amp;P_500'!$A:$G,T$1,0)</f>
        <v>2839.26001</v>
      </c>
      <c r="U91" s="43">
        <f>VLOOKUP($A91,'S&amp;P_500'!$A:$G,U$1,0)</f>
        <v>2813.040039</v>
      </c>
      <c r="V91" s="43">
        <f>VLOOKUP($A91,'S&amp;P_500'!$A:$G,V$1,0)</f>
        <v>4261280000</v>
      </c>
      <c r="W91" s="2">
        <f t="shared" si="51"/>
        <v>1.3801269999999022</v>
      </c>
      <c r="X91" s="41">
        <f t="shared" si="52"/>
        <v>26.219970999999987</v>
      </c>
      <c r="Y91" s="59">
        <f t="shared" si="66"/>
        <v>24.839844000000085</v>
      </c>
      <c r="Z91" s="41">
        <f t="shared" si="53"/>
        <v>2188230373.0023265</v>
      </c>
      <c r="AA91" s="41">
        <f t="shared" si="54"/>
        <v>2073049626.9976735</v>
      </c>
      <c r="AB91" s="43">
        <f>VLOOKUP($A91,Gold_SPDR!$A:$G,AB$1,0)</f>
        <v>127.650002</v>
      </c>
      <c r="AC91" s="43">
        <f>VLOOKUP($A91,Gold_SPDR!$A:$G,AC$1,0)</f>
        <v>127.849998</v>
      </c>
      <c r="AD91" s="43">
        <f>VLOOKUP($A91,Gold_SPDR!$A:$G,AD$1,0)</f>
        <v>126.400002</v>
      </c>
      <c r="AE91" s="43">
        <f>VLOOKUP($A91,Gold_SPDR!$A:$G,AE$1,0)</f>
        <v>13418900</v>
      </c>
      <c r="AF91" s="2">
        <f t="shared" si="55"/>
        <v>0.84999899999999684</v>
      </c>
      <c r="AG91" s="42">
        <f t="shared" si="56"/>
        <v>1.4499959999999987</v>
      </c>
      <c r="AH91" s="42">
        <f t="shared" si="57"/>
        <v>0.59999700000000189</v>
      </c>
      <c r="AI91" s="41">
        <f t="shared" si="58"/>
        <v>9491423.2996893041</v>
      </c>
      <c r="AJ91" s="41">
        <f t="shared" si="59"/>
        <v>3927476.700310695</v>
      </c>
      <c r="AK91" s="43">
        <f>VLOOKUP($A91,Gold_Vix!$A:$G,AK$1,0)</f>
        <v>12.97</v>
      </c>
      <c r="AL91" s="43">
        <f>VLOOKUP($A91,Gold_Vix!$A:$G,AL$1,0)</f>
        <v>13.86</v>
      </c>
      <c r="AM91" s="43">
        <f>VLOOKUP($A91,Gold_Vix!$A:$G,AM$1,0)</f>
        <v>12.13</v>
      </c>
      <c r="AN91" s="43">
        <f>VLOOKUP(A91,Goog_trend!$A:$B,2,0)</f>
        <v>22</v>
      </c>
      <c r="AO91" s="43">
        <f>VLOOKUP($A91,'Updated CoinDesk'!$A:$E,AO$1,0)</f>
        <v>10166.51</v>
      </c>
      <c r="AP91" s="43">
        <f>VLOOKUP($A91,'Updated CoinDesk'!$A:$E,AP$1,0)</f>
        <v>10334.42</v>
      </c>
      <c r="AQ91" s="43">
        <f>VLOOKUP($A91,'Updated CoinDesk'!$A:$E,AQ$1,0)</f>
        <v>9627.89</v>
      </c>
      <c r="AR91" s="43">
        <f t="shared" si="60"/>
        <v>22</v>
      </c>
      <c r="AS91" s="43">
        <f t="shared" si="61"/>
        <v>131.51000000000022</v>
      </c>
      <c r="AT91" s="42">
        <f t="shared" si="62"/>
        <v>706.53000000000065</v>
      </c>
      <c r="AU91" s="42">
        <f t="shared" si="63"/>
        <v>575.02000000000044</v>
      </c>
      <c r="AV91" s="41">
        <f t="shared" si="64"/>
        <v>12.128797159689439</v>
      </c>
      <c r="AW91" s="41">
        <f t="shared" si="65"/>
        <v>9.8712028403105609</v>
      </c>
      <c r="AX91" s="57">
        <f>VLOOKUP(A91,'Gold Bullion'!$A:$C,3,0)</f>
        <v>0.14999999999986358</v>
      </c>
      <c r="BB91" s="21">
        <v>10007.530000000001</v>
      </c>
      <c r="BC91" s="21">
        <v>17.520000000000437</v>
      </c>
      <c r="BD91" s="26">
        <f>VLOOKUP(A91,Gemni!A:D,4,0)</f>
        <v>40.0518</v>
      </c>
      <c r="BE91" s="21">
        <v>10166.51</v>
      </c>
      <c r="BF91" s="21">
        <v>131.51000000000022</v>
      </c>
      <c r="BG91" s="21">
        <f>VLOOKUP(A91,BitStamp!G:I,3,0)</f>
        <v>9994.2802734375</v>
      </c>
      <c r="BH91" s="21">
        <f t="shared" si="50"/>
        <v>-180.1396484375</v>
      </c>
    </row>
    <row r="92" spans="1:60" x14ac:dyDescent="0.25">
      <c r="A92" s="38">
        <v>43132</v>
      </c>
      <c r="B92" s="30">
        <v>9080</v>
      </c>
      <c r="C92" s="30">
        <v>10190</v>
      </c>
      <c r="D92" s="30">
        <v>8460</v>
      </c>
      <c r="E92" s="30">
        <v>8643</v>
      </c>
      <c r="F92" s="30">
        <v>-875</v>
      </c>
      <c r="G92" s="41">
        <f t="shared" si="41"/>
        <v>1730</v>
      </c>
      <c r="H92" s="41">
        <f t="shared" si="42"/>
        <v>2605</v>
      </c>
      <c r="I92" s="41">
        <f t="shared" si="43"/>
        <v>3449.2249134948097</v>
      </c>
      <c r="J92" s="41">
        <f t="shared" si="44"/>
        <v>5193.7750865051903</v>
      </c>
      <c r="K92" s="43">
        <f>VLOOKUP($A92,VIX!$A:$G,K$1,0)</f>
        <v>13.47</v>
      </c>
      <c r="L92" s="43">
        <f>VLOOKUP($A92,VIX!$A:$G,L$1,0)</f>
        <v>14.3</v>
      </c>
      <c r="M92" s="43">
        <f>VLOOKUP($A92,VIX!$A:$G,M$1,0)</f>
        <v>12.5</v>
      </c>
      <c r="N92" s="46">
        <f t="shared" si="47"/>
        <v>-6.9999999999998508E-2</v>
      </c>
      <c r="O92" s="41">
        <f t="shared" si="67"/>
        <v>1.8000000000000007</v>
      </c>
      <c r="P92" s="41">
        <f t="shared" si="68"/>
        <v>1.8699999999999992</v>
      </c>
      <c r="Q92" s="48">
        <f t="shared" si="48"/>
        <v>0.49046321525885578</v>
      </c>
      <c r="R92" s="48">
        <f t="shared" si="49"/>
        <v>0.50953678474114417</v>
      </c>
      <c r="S92" s="43">
        <f>VLOOKUP(A92,'S&amp;P_500'!$A:$F,6,0)</f>
        <v>2821.9799800000001</v>
      </c>
      <c r="T92" s="43">
        <f>VLOOKUP($A92,'S&amp;P_500'!$A:$G,T$1,0)</f>
        <v>2835.959961</v>
      </c>
      <c r="U92" s="43">
        <f>VLOOKUP($A92,'S&amp;P_500'!$A:$G,U$1,0)</f>
        <v>2812.6999510000001</v>
      </c>
      <c r="V92" s="43">
        <f>VLOOKUP($A92,'S&amp;P_500'!$A:$G,V$1,0)</f>
        <v>3938450000</v>
      </c>
      <c r="W92" s="2">
        <f t="shared" si="51"/>
        <v>-1.8300789999998415</v>
      </c>
      <c r="X92" s="41">
        <f t="shared" si="52"/>
        <v>23.260009999999966</v>
      </c>
      <c r="Y92" s="59">
        <f t="shared" si="66"/>
        <v>25.090088999999807</v>
      </c>
      <c r="Z92" s="41">
        <f t="shared" si="53"/>
        <v>1894688703.4192069</v>
      </c>
      <c r="AA92" s="41">
        <f t="shared" si="54"/>
        <v>2043761296.5807931</v>
      </c>
      <c r="AB92" s="43">
        <f>VLOOKUP($A92,Gold_SPDR!$A:$G,AB$1,0)</f>
        <v>128.070007</v>
      </c>
      <c r="AC92" s="43">
        <f>VLOOKUP($A92,Gold_SPDR!$A:$G,AC$1,0)</f>
        <v>128.14999399999999</v>
      </c>
      <c r="AD92" s="43">
        <f>VLOOKUP($A92,Gold_SPDR!$A:$G,AD$1,0)</f>
        <v>127.08000199999999</v>
      </c>
      <c r="AE92" s="43">
        <f>VLOOKUP($A92,Gold_SPDR!$A:$G,AE$1,0)</f>
        <v>10854600</v>
      </c>
      <c r="AF92" s="2">
        <f t="shared" si="55"/>
        <v>0.42000500000000329</v>
      </c>
      <c r="AG92" s="42">
        <f t="shared" si="56"/>
        <v>1.0699919999999992</v>
      </c>
      <c r="AH92" s="42">
        <f t="shared" si="57"/>
        <v>0.64998699999999587</v>
      </c>
      <c r="AI92" s="41">
        <f t="shared" si="58"/>
        <v>6752602.8882910926</v>
      </c>
      <c r="AJ92" s="41">
        <f t="shared" si="59"/>
        <v>4101997.1117089079</v>
      </c>
      <c r="AK92" s="43">
        <f>VLOOKUP($A92,Gold_Vix!$A:$G,AK$1,0)</f>
        <v>12.32</v>
      </c>
      <c r="AL92" s="43">
        <f>VLOOKUP($A92,Gold_Vix!$A:$G,AL$1,0)</f>
        <v>12.97</v>
      </c>
      <c r="AM92" s="43">
        <f>VLOOKUP($A92,Gold_Vix!$A:$G,AM$1,0)</f>
        <v>11.88</v>
      </c>
      <c r="AN92" s="43">
        <f>VLOOKUP(A92,Goog_trend!$A:$B,2,0)</f>
        <v>28</v>
      </c>
      <c r="AO92" s="43">
        <f>VLOOKUP($A92,'Updated CoinDesk'!$A:$E,AO$1,0)</f>
        <v>9052.58</v>
      </c>
      <c r="AP92" s="43">
        <f>VLOOKUP($A92,'Updated CoinDesk'!$A:$E,AP$1,0)</f>
        <v>10203.07</v>
      </c>
      <c r="AQ92" s="43">
        <f>VLOOKUP($A92,'Updated CoinDesk'!$A:$E,AQ$1,0)</f>
        <v>8563.93</v>
      </c>
      <c r="AR92" s="43">
        <f t="shared" si="60"/>
        <v>28</v>
      </c>
      <c r="AS92" s="43">
        <f t="shared" si="61"/>
        <v>-1113.9300000000003</v>
      </c>
      <c r="AT92" s="42">
        <f t="shared" si="62"/>
        <v>1639.1399999999994</v>
      </c>
      <c r="AU92" s="42">
        <f t="shared" si="63"/>
        <v>2753.0699999999997</v>
      </c>
      <c r="AV92" s="41">
        <f t="shared" si="64"/>
        <v>10.449391081027544</v>
      </c>
      <c r="AW92" s="41">
        <f t="shared" si="65"/>
        <v>17.550608918972454</v>
      </c>
      <c r="AX92" s="57">
        <f>VLOOKUP(A92,'Gold Bullion'!$A:$C,3,0)</f>
        <v>-3.7000000000000455</v>
      </c>
      <c r="BB92" s="21">
        <v>9099.99</v>
      </c>
      <c r="BC92" s="21">
        <v>-907.54000000000087</v>
      </c>
      <c r="BD92" s="26">
        <f>VLOOKUP(A92,Gemni!A:D,4,0)</f>
        <v>81.132599999999996</v>
      </c>
      <c r="BE92" s="21">
        <v>9052.58</v>
      </c>
      <c r="BF92" s="21">
        <v>-1113.9300000000003</v>
      </c>
      <c r="BG92" s="21">
        <f>VLOOKUP(A92,BitStamp!G:I,3,0)</f>
        <v>8698.1103515625</v>
      </c>
      <c r="BH92" s="21">
        <f t="shared" si="50"/>
        <v>-1296.169921875</v>
      </c>
    </row>
    <row r="93" spans="1:60" x14ac:dyDescent="0.25">
      <c r="A93" s="38">
        <v>43133</v>
      </c>
      <c r="B93" s="30">
        <v>8500</v>
      </c>
      <c r="C93" s="30">
        <v>9260</v>
      </c>
      <c r="D93" s="30">
        <v>7700</v>
      </c>
      <c r="E93" s="30">
        <v>10308</v>
      </c>
      <c r="F93" s="30">
        <v>-580</v>
      </c>
      <c r="G93" s="41">
        <f t="shared" si="41"/>
        <v>1560</v>
      </c>
      <c r="H93" s="41">
        <f t="shared" si="42"/>
        <v>2140</v>
      </c>
      <c r="I93" s="41">
        <f t="shared" si="43"/>
        <v>4346.0756756756755</v>
      </c>
      <c r="J93" s="41">
        <f t="shared" si="44"/>
        <v>5961.9243243243245</v>
      </c>
      <c r="K93" s="43">
        <f>VLOOKUP($A93,VIX!$A:$G,K$1,0)</f>
        <v>17.309999000000001</v>
      </c>
      <c r="L93" s="43">
        <f>VLOOKUP($A93,VIX!$A:$G,L$1,0)</f>
        <v>17.860001</v>
      </c>
      <c r="M93" s="43">
        <f>VLOOKUP($A93,VIX!$A:$G,M$1,0)</f>
        <v>13.64</v>
      </c>
      <c r="N93" s="46">
        <f t="shared" si="47"/>
        <v>3.8399990000000006</v>
      </c>
      <c r="O93" s="41">
        <f t="shared" si="67"/>
        <v>4.3900009999999998</v>
      </c>
      <c r="P93" s="41">
        <f t="shared" si="68"/>
        <v>0.55000199999999921</v>
      </c>
      <c r="Q93" s="48">
        <f t="shared" si="48"/>
        <v>0.88866363036621654</v>
      </c>
      <c r="R93" s="48">
        <f t="shared" si="49"/>
        <v>0.11133636963378349</v>
      </c>
      <c r="S93" s="43">
        <f>VLOOKUP(A93,'S&amp;P_500'!$A:$F,6,0)</f>
        <v>2762.1298830000001</v>
      </c>
      <c r="T93" s="43">
        <f>VLOOKUP($A93,'S&amp;P_500'!$A:$G,T$1,0)</f>
        <v>2808.919922</v>
      </c>
      <c r="U93" s="43">
        <f>VLOOKUP($A93,'S&amp;P_500'!$A:$G,U$1,0)</f>
        <v>2759.969971</v>
      </c>
      <c r="V93" s="43">
        <f>VLOOKUP($A93,'S&amp;P_500'!$A:$G,V$1,0)</f>
        <v>4301130000</v>
      </c>
      <c r="W93" s="2">
        <f t="shared" si="51"/>
        <v>-59.850097000000005</v>
      </c>
      <c r="X93" s="41">
        <f t="shared" si="52"/>
        <v>48.949951000000056</v>
      </c>
      <c r="Y93" s="59">
        <f t="shared" si="66"/>
        <v>108.80004800000006</v>
      </c>
      <c r="Z93" s="41">
        <f t="shared" si="53"/>
        <v>1334644082.9114053</v>
      </c>
      <c r="AA93" s="41">
        <f t="shared" si="54"/>
        <v>2966485917.0885944</v>
      </c>
      <c r="AB93" s="43">
        <f>VLOOKUP($A93,Gold_SPDR!$A:$G,AB$1,0)</f>
        <v>126.389999</v>
      </c>
      <c r="AC93" s="43">
        <f>VLOOKUP($A93,Gold_SPDR!$A:$G,AC$1,0)</f>
        <v>126.849998</v>
      </c>
      <c r="AD93" s="43">
        <f>VLOOKUP($A93,Gold_SPDR!$A:$G,AD$1,0)</f>
        <v>125.959999</v>
      </c>
      <c r="AE93" s="43">
        <f>VLOOKUP($A93,Gold_SPDR!$A:$G,AE$1,0)</f>
        <v>16789200</v>
      </c>
      <c r="AF93" s="2">
        <f t="shared" si="55"/>
        <v>-1.6800080000000008</v>
      </c>
      <c r="AG93" s="42">
        <f t="shared" si="56"/>
        <v>0.88999900000000309</v>
      </c>
      <c r="AH93" s="42">
        <f t="shared" si="57"/>
        <v>2.5700070000000039</v>
      </c>
      <c r="AI93" s="41">
        <f t="shared" si="58"/>
        <v>4318596.9072886063</v>
      </c>
      <c r="AJ93" s="41">
        <f t="shared" si="59"/>
        <v>12470603.092711393</v>
      </c>
      <c r="AK93" s="43">
        <f>VLOOKUP($A93,Gold_Vix!$A:$G,AK$1,0)</f>
        <v>13.11</v>
      </c>
      <c r="AL93" s="43">
        <f>VLOOKUP($A93,Gold_Vix!$A:$G,AL$1,0)</f>
        <v>13.16</v>
      </c>
      <c r="AM93" s="43">
        <f>VLOOKUP($A93,Gold_Vix!$A:$G,AM$1,0)</f>
        <v>12.22</v>
      </c>
      <c r="AN93" s="43">
        <f>VLOOKUP(A93,Goog_trend!$A:$B,2,0)</f>
        <v>37</v>
      </c>
      <c r="AO93" s="43">
        <f>VLOOKUP($A93,'Updated CoinDesk'!$A:$E,AO$1,0)</f>
        <v>8827.6299999999992</v>
      </c>
      <c r="AP93" s="43">
        <f>VLOOKUP($A93,'Updated CoinDesk'!$A:$E,AP$1,0)</f>
        <v>9095.7999999999993</v>
      </c>
      <c r="AQ93" s="43">
        <f>VLOOKUP($A93,'Updated CoinDesk'!$A:$E,AQ$1,0)</f>
        <v>7695.1</v>
      </c>
      <c r="AR93" s="43">
        <f t="shared" si="60"/>
        <v>37</v>
      </c>
      <c r="AS93" s="43">
        <f t="shared" si="61"/>
        <v>-224.95000000000073</v>
      </c>
      <c r="AT93" s="42">
        <f t="shared" si="62"/>
        <v>1400.6999999999989</v>
      </c>
      <c r="AU93" s="42">
        <f t="shared" si="63"/>
        <v>1625.6499999999996</v>
      </c>
      <c r="AV93" s="41">
        <f t="shared" si="64"/>
        <v>17.124886414327484</v>
      </c>
      <c r="AW93" s="41">
        <f t="shared" si="65"/>
        <v>19.875113585672516</v>
      </c>
      <c r="AX93" s="57">
        <f>VLOOKUP(A93,'Gold Bullion'!$A:$C,3,0)</f>
        <v>-10.199999999999818</v>
      </c>
      <c r="BB93" s="21">
        <v>8475.01</v>
      </c>
      <c r="BC93" s="21">
        <v>-624.97999999999956</v>
      </c>
      <c r="BD93" s="26">
        <f>VLOOKUP(A93,Gemni!A:D,4,0)</f>
        <v>202.36660000000001</v>
      </c>
      <c r="BE93" s="21">
        <v>8827.6299999999992</v>
      </c>
      <c r="BF93" s="21">
        <v>-224.95000000000073</v>
      </c>
      <c r="BG93" s="21">
        <f>VLOOKUP(A93,BitStamp!G:I,3,0)</f>
        <v>8587.8701171875</v>
      </c>
      <c r="BH93" s="21">
        <f t="shared" si="50"/>
        <v>-110.240234375</v>
      </c>
    </row>
    <row r="94" spans="1:60" x14ac:dyDescent="0.25">
      <c r="A94" s="38">
        <v>43136</v>
      </c>
      <c r="B94" s="30">
        <v>7055</v>
      </c>
      <c r="C94" s="30">
        <v>8460</v>
      </c>
      <c r="D94" s="30">
        <v>6600</v>
      </c>
      <c r="E94" s="30">
        <v>11104</v>
      </c>
      <c r="F94" s="30">
        <v>-1445</v>
      </c>
      <c r="G94" s="41">
        <f t="shared" si="41"/>
        <v>1860</v>
      </c>
      <c r="H94" s="41">
        <f t="shared" si="42"/>
        <v>3305</v>
      </c>
      <c r="I94" s="41">
        <f t="shared" si="43"/>
        <v>3998.729912875121</v>
      </c>
      <c r="J94" s="41">
        <f t="shared" si="44"/>
        <v>7105.270087124879</v>
      </c>
      <c r="K94" s="43">
        <f>VLOOKUP($A94,VIX!$A:$G,K$1,0)</f>
        <v>37.32</v>
      </c>
      <c r="L94" s="43">
        <f>VLOOKUP($A94,VIX!$A:$G,L$1,0)</f>
        <v>38.799999</v>
      </c>
      <c r="M94" s="43">
        <f>VLOOKUP($A94,VIX!$A:$G,M$1,0)</f>
        <v>16.799999</v>
      </c>
      <c r="N94" s="46">
        <f t="shared" si="47"/>
        <v>20.010000999999999</v>
      </c>
      <c r="O94" s="41">
        <f t="shared" si="67"/>
        <v>22</v>
      </c>
      <c r="P94" s="41">
        <f t="shared" si="68"/>
        <v>1.989999000000001</v>
      </c>
      <c r="Q94" s="48">
        <f t="shared" si="48"/>
        <v>0.91704880854726167</v>
      </c>
      <c r="R94" s="48">
        <f t="shared" si="49"/>
        <v>8.2951191452738327E-2</v>
      </c>
      <c r="S94" s="43">
        <f>VLOOKUP(A94,'S&amp;P_500'!$A:$F,6,0)</f>
        <v>2648.9399410000001</v>
      </c>
      <c r="T94" s="43">
        <f>VLOOKUP($A94,'S&amp;P_500'!$A:$G,T$1,0)</f>
        <v>2763.389893</v>
      </c>
      <c r="U94" s="43">
        <f>VLOOKUP($A94,'S&amp;P_500'!$A:$G,U$1,0)</f>
        <v>2638.169922</v>
      </c>
      <c r="V94" s="43">
        <f>VLOOKUP($A94,'S&amp;P_500'!$A:$G,V$1,0)</f>
        <v>5283460000</v>
      </c>
      <c r="W94" s="2">
        <f t="shared" si="51"/>
        <v>-113.18994199999997</v>
      </c>
      <c r="X94" s="41">
        <f t="shared" si="52"/>
        <v>125.21997099999999</v>
      </c>
      <c r="Y94" s="59">
        <f t="shared" si="66"/>
        <v>238.40991299999996</v>
      </c>
      <c r="Z94" s="41">
        <f t="shared" si="53"/>
        <v>1819417867.1510398</v>
      </c>
      <c r="AA94" s="41">
        <f t="shared" si="54"/>
        <v>3464042132.8489599</v>
      </c>
      <c r="AB94" s="43">
        <f>VLOOKUP($A94,Gold_SPDR!$A:$G,AB$1,0)</f>
        <v>126.709999</v>
      </c>
      <c r="AC94" s="43">
        <f>VLOOKUP($A94,Gold_SPDR!$A:$G,AC$1,0)</f>
        <v>127.30999799999999</v>
      </c>
      <c r="AD94" s="43">
        <f>VLOOKUP($A94,Gold_SPDR!$A:$G,AD$1,0)</f>
        <v>126.44000200000001</v>
      </c>
      <c r="AE94" s="43">
        <f>VLOOKUP($A94,Gold_SPDR!$A:$G,AE$1,0)</f>
        <v>13596300</v>
      </c>
      <c r="AF94" s="2">
        <f t="shared" si="55"/>
        <v>0.31999999999999318</v>
      </c>
      <c r="AG94" s="42">
        <f t="shared" si="56"/>
        <v>0.91999899999999002</v>
      </c>
      <c r="AH94" s="42">
        <f t="shared" si="57"/>
        <v>0.59999899999999684</v>
      </c>
      <c r="AI94" s="41">
        <f t="shared" si="58"/>
        <v>8229341.3568307143</v>
      </c>
      <c r="AJ94" s="41">
        <f t="shared" si="59"/>
        <v>5366958.6431692857</v>
      </c>
      <c r="AK94" s="43">
        <f>VLOOKUP($A94,Gold_Vix!$A:$G,AK$1,0)</f>
        <v>14.35</v>
      </c>
      <c r="AL94" s="43">
        <f>VLOOKUP($A94,Gold_Vix!$A:$G,AL$1,0)</f>
        <v>17.120000999999998</v>
      </c>
      <c r="AM94" s="43">
        <f>VLOOKUP($A94,Gold_Vix!$A:$G,AM$1,0)</f>
        <v>13.11</v>
      </c>
      <c r="AN94" s="43">
        <f>VLOOKUP(A94,Goog_trend!$A:$B,2,0)</f>
        <v>36</v>
      </c>
      <c r="AO94" s="43">
        <f>VLOOKUP($A94,'Updated CoinDesk'!$A:$E,AO$1,0)</f>
        <v>6914.26</v>
      </c>
      <c r="AP94" s="43">
        <f>VLOOKUP($A94,'Updated CoinDesk'!$A:$E,AP$1,0)</f>
        <v>8346.91</v>
      </c>
      <c r="AQ94" s="43">
        <f>VLOOKUP($A94,'Updated CoinDesk'!$A:$E,AQ$1,0)</f>
        <v>6583.56</v>
      </c>
      <c r="AR94" s="43">
        <f t="shared" si="60"/>
        <v>36</v>
      </c>
      <c r="AS94" s="43">
        <f t="shared" si="61"/>
        <v>-1913.369999999999</v>
      </c>
      <c r="AT94" s="42">
        <f t="shared" si="62"/>
        <v>1763.3499999999995</v>
      </c>
      <c r="AU94" s="42">
        <f t="shared" si="63"/>
        <v>3676.7199999999984</v>
      </c>
      <c r="AV94" s="41">
        <f t="shared" si="64"/>
        <v>11.669077787601998</v>
      </c>
      <c r="AW94" s="41">
        <f t="shared" si="65"/>
        <v>24.330922212398004</v>
      </c>
      <c r="AX94" s="57">
        <f>VLOOKUP(A94,'Gold Bullion'!$A:$C,3,0)</f>
        <v>2.4499999999998181</v>
      </c>
      <c r="BB94" s="21">
        <v>7160.69</v>
      </c>
      <c r="BC94" s="21">
        <v>-1314.3200000000006</v>
      </c>
      <c r="BD94" s="26">
        <f>VLOOKUP(A94,Gemni!A:D,4,0)</f>
        <v>50.234200000000001</v>
      </c>
      <c r="BE94" s="21">
        <v>6914.26</v>
      </c>
      <c r="BF94" s="21">
        <v>-1913.369999999999</v>
      </c>
      <c r="BG94" s="21">
        <f>VLOOKUP(A94,BitStamp!G:I,3,0)</f>
        <v>6600.259765625</v>
      </c>
      <c r="BH94" s="21">
        <f t="shared" si="50"/>
        <v>-1987.6103515625</v>
      </c>
    </row>
    <row r="95" spans="1:60" x14ac:dyDescent="0.25">
      <c r="A95" s="38">
        <v>43137</v>
      </c>
      <c r="B95" s="30">
        <v>7580</v>
      </c>
      <c r="C95" s="30">
        <v>7770</v>
      </c>
      <c r="D95" s="30">
        <v>5880</v>
      </c>
      <c r="E95" s="30">
        <v>9875</v>
      </c>
      <c r="F95" s="30">
        <v>525</v>
      </c>
      <c r="G95" s="41">
        <f t="shared" si="41"/>
        <v>1890</v>
      </c>
      <c r="H95" s="41">
        <f t="shared" si="42"/>
        <v>1365</v>
      </c>
      <c r="I95" s="41">
        <f t="shared" si="43"/>
        <v>5733.8709677419356</v>
      </c>
      <c r="J95" s="41">
        <f t="shared" si="44"/>
        <v>4141.1290322580644</v>
      </c>
      <c r="K95" s="43">
        <f>VLOOKUP($A95,VIX!$A:$G,K$1,0)</f>
        <v>29.98</v>
      </c>
      <c r="L95" s="43">
        <f>VLOOKUP($A95,VIX!$A:$G,L$1,0)</f>
        <v>50.299999</v>
      </c>
      <c r="M95" s="43">
        <f>VLOOKUP($A95,VIX!$A:$G,M$1,0)</f>
        <v>22.42</v>
      </c>
      <c r="N95" s="46">
        <f t="shared" si="47"/>
        <v>-7.34</v>
      </c>
      <c r="O95" s="41">
        <f t="shared" si="67"/>
        <v>27.879998999999998</v>
      </c>
      <c r="P95" s="41">
        <f t="shared" si="68"/>
        <v>35.219999000000001</v>
      </c>
      <c r="Q95" s="48">
        <f t="shared" si="48"/>
        <v>0.44183834997902849</v>
      </c>
      <c r="R95" s="48">
        <f t="shared" si="49"/>
        <v>0.55816165002097151</v>
      </c>
      <c r="S95" s="43">
        <f>VLOOKUP(A95,'S&amp;P_500'!$A:$F,6,0)</f>
        <v>2695.139893</v>
      </c>
      <c r="T95" s="43">
        <f>VLOOKUP($A95,'S&amp;P_500'!$A:$G,T$1,0)</f>
        <v>2701.040039</v>
      </c>
      <c r="U95" s="43">
        <f>VLOOKUP($A95,'S&amp;P_500'!$A:$G,U$1,0)</f>
        <v>2593.070068</v>
      </c>
      <c r="V95" s="43">
        <f>VLOOKUP($A95,'S&amp;P_500'!$A:$G,V$1,0)</f>
        <v>5891660000</v>
      </c>
      <c r="W95" s="2">
        <f t="shared" si="51"/>
        <v>46.199951999999939</v>
      </c>
      <c r="X95" s="41">
        <f t="shared" si="52"/>
        <v>107.96997099999999</v>
      </c>
      <c r="Y95" s="59">
        <f t="shared" si="66"/>
        <v>61.770019000000048</v>
      </c>
      <c r="Z95" s="41">
        <f t="shared" si="53"/>
        <v>3747628118.4054489</v>
      </c>
      <c r="AA95" s="41">
        <f t="shared" si="54"/>
        <v>2144031881.5945506</v>
      </c>
      <c r="AB95" s="43">
        <f>VLOOKUP($A95,Gold_SPDR!$A:$G,AB$1,0)</f>
        <v>125.379997</v>
      </c>
      <c r="AC95" s="43">
        <f>VLOOKUP($A95,Gold_SPDR!$A:$G,AC$1,0)</f>
        <v>126.550003</v>
      </c>
      <c r="AD95" s="43">
        <f>VLOOKUP($A95,Gold_SPDR!$A:$G,AD$1,0)</f>
        <v>125.220001</v>
      </c>
      <c r="AE95" s="43">
        <f>VLOOKUP($A95,Gold_SPDR!$A:$G,AE$1,0)</f>
        <v>17672500</v>
      </c>
      <c r="AF95" s="2">
        <f t="shared" si="55"/>
        <v>-1.3300019999999932</v>
      </c>
      <c r="AG95" s="42">
        <f t="shared" si="56"/>
        <v>1.3300020000000075</v>
      </c>
      <c r="AH95" s="42">
        <f t="shared" si="57"/>
        <v>2.6600040000000007</v>
      </c>
      <c r="AI95" s="41">
        <f t="shared" si="58"/>
        <v>5890833.3333333544</v>
      </c>
      <c r="AJ95" s="41">
        <f t="shared" si="59"/>
        <v>11781666.666666646</v>
      </c>
      <c r="AK95" s="43">
        <f>VLOOKUP($A95,Gold_Vix!$A:$G,AK$1,0)</f>
        <v>13.8</v>
      </c>
      <c r="AL95" s="43">
        <f>VLOOKUP($A95,Gold_Vix!$A:$G,AL$1,0)</f>
        <v>15.11</v>
      </c>
      <c r="AM95" s="43">
        <f>VLOOKUP($A95,Gold_Vix!$A:$G,AM$1,0)</f>
        <v>13.45</v>
      </c>
      <c r="AN95" s="43">
        <f>VLOOKUP(A95,Goog_trend!$A:$B,2,0)</f>
        <v>46</v>
      </c>
      <c r="AO95" s="43">
        <f>VLOOKUP($A95,'Updated CoinDesk'!$A:$E,AO$1,0)</f>
        <v>7700.39</v>
      </c>
      <c r="AP95" s="43">
        <f>VLOOKUP($A95,'Updated CoinDesk'!$A:$E,AP$1,0)</f>
        <v>7957.34</v>
      </c>
      <c r="AQ95" s="43">
        <f>VLOOKUP($A95,'Updated CoinDesk'!$A:$E,AQ$1,0)</f>
        <v>5947.4</v>
      </c>
      <c r="AR95" s="43">
        <f t="shared" si="60"/>
        <v>46</v>
      </c>
      <c r="AS95" s="43">
        <f t="shared" si="61"/>
        <v>786.13000000000011</v>
      </c>
      <c r="AT95" s="42">
        <f t="shared" si="62"/>
        <v>2009.9400000000005</v>
      </c>
      <c r="AU95" s="42">
        <f t="shared" si="63"/>
        <v>1223.8100000000004</v>
      </c>
      <c r="AV95" s="41">
        <f t="shared" si="64"/>
        <v>28.591338229609583</v>
      </c>
      <c r="AW95" s="41">
        <f t="shared" si="65"/>
        <v>17.408661770390413</v>
      </c>
      <c r="AX95" s="57">
        <f>VLOOKUP(A95,'Gold Bullion'!$A:$C,3,0)</f>
        <v>-2.1999999999998181</v>
      </c>
      <c r="BB95" s="21">
        <v>7500</v>
      </c>
      <c r="BC95" s="21">
        <v>339.3100000000004</v>
      </c>
      <c r="BD95" s="26">
        <f>VLOOKUP(A95,Gemni!A:D,4,0)</f>
        <v>34.996400000000001</v>
      </c>
      <c r="BE95" s="21">
        <v>7700.39</v>
      </c>
      <c r="BF95" s="21">
        <v>786.13000000000011</v>
      </c>
      <c r="BG95" s="21">
        <f>VLOOKUP(A95,BitStamp!G:I,3,0)</f>
        <v>7534.72021484375</v>
      </c>
      <c r="BH95" s="21">
        <f t="shared" si="50"/>
        <v>934.46044921875</v>
      </c>
    </row>
    <row r="96" spans="1:60" x14ac:dyDescent="0.25">
      <c r="A96" s="38">
        <v>43138</v>
      </c>
      <c r="B96" s="30">
        <v>8265</v>
      </c>
      <c r="C96" s="30">
        <v>8560</v>
      </c>
      <c r="D96" s="30">
        <v>7190</v>
      </c>
      <c r="E96" s="30">
        <v>6453</v>
      </c>
      <c r="F96" s="30">
        <v>685</v>
      </c>
      <c r="G96" s="41">
        <f t="shared" si="41"/>
        <v>1370</v>
      </c>
      <c r="H96" s="41">
        <f t="shared" si="42"/>
        <v>685</v>
      </c>
      <c r="I96" s="41">
        <f t="shared" si="43"/>
        <v>4302</v>
      </c>
      <c r="J96" s="41">
        <f t="shared" si="44"/>
        <v>2151</v>
      </c>
      <c r="K96" s="43">
        <f>VLOOKUP($A96,VIX!$A:$G,K$1,0)</f>
        <v>27.73</v>
      </c>
      <c r="L96" s="43">
        <f>VLOOKUP($A96,VIX!$A:$G,L$1,0)</f>
        <v>31.639999</v>
      </c>
      <c r="M96" s="43">
        <f>VLOOKUP($A96,VIX!$A:$G,M$1,0)</f>
        <v>21.17</v>
      </c>
      <c r="N96" s="46">
        <f t="shared" si="47"/>
        <v>-2.25</v>
      </c>
      <c r="O96" s="41">
        <f t="shared" si="67"/>
        <v>10.469998999999998</v>
      </c>
      <c r="P96" s="41">
        <f t="shared" si="68"/>
        <v>12.719998999999998</v>
      </c>
      <c r="Q96" s="48">
        <f t="shared" si="48"/>
        <v>0.45148770603602467</v>
      </c>
      <c r="R96" s="48">
        <f t="shared" si="49"/>
        <v>0.54851229396397538</v>
      </c>
      <c r="S96" s="43">
        <f>VLOOKUP(A96,'S&amp;P_500'!$A:$F,6,0)</f>
        <v>2681.6599120000001</v>
      </c>
      <c r="T96" s="43">
        <f>VLOOKUP($A96,'S&amp;P_500'!$A:$G,T$1,0)</f>
        <v>2727.669922</v>
      </c>
      <c r="U96" s="43">
        <f>VLOOKUP($A96,'S&amp;P_500'!$A:$G,U$1,0)</f>
        <v>2681.330078</v>
      </c>
      <c r="V96" s="43">
        <f>VLOOKUP($A96,'S&amp;P_500'!$A:$G,V$1,0)</f>
        <v>4626570000</v>
      </c>
      <c r="W96" s="2">
        <f t="shared" si="51"/>
        <v>-13.479980999999952</v>
      </c>
      <c r="X96" s="41">
        <f t="shared" si="52"/>
        <v>46.339844000000085</v>
      </c>
      <c r="Y96" s="59">
        <f t="shared" si="66"/>
        <v>59.819825000000037</v>
      </c>
      <c r="Z96" s="41">
        <f t="shared" si="53"/>
        <v>2019547857.2477477</v>
      </c>
      <c r="AA96" s="41">
        <f t="shared" si="54"/>
        <v>2607022142.7522526</v>
      </c>
      <c r="AB96" s="43">
        <f>VLOOKUP($A96,Gold_SPDR!$A:$G,AB$1,0)</f>
        <v>124.790001</v>
      </c>
      <c r="AC96" s="43">
        <f>VLOOKUP($A96,Gold_SPDR!$A:$G,AC$1,0)</f>
        <v>125.769997</v>
      </c>
      <c r="AD96" s="43">
        <f>VLOOKUP($A96,Gold_SPDR!$A:$G,AD$1,0)</f>
        <v>124.410004</v>
      </c>
      <c r="AE96" s="43">
        <f>VLOOKUP($A96,Gold_SPDR!$A:$G,AE$1,0)</f>
        <v>8558500</v>
      </c>
      <c r="AF96" s="2">
        <f t="shared" si="55"/>
        <v>-0.5899959999999993</v>
      </c>
      <c r="AG96" s="42">
        <f t="shared" si="56"/>
        <v>1.3599930000000029</v>
      </c>
      <c r="AH96" s="42">
        <f t="shared" si="57"/>
        <v>1.9499890000000022</v>
      </c>
      <c r="AI96" s="41">
        <f t="shared" si="58"/>
        <v>3516484.4070149045</v>
      </c>
      <c r="AJ96" s="41">
        <f t="shared" si="59"/>
        <v>5042015.5929850955</v>
      </c>
      <c r="AK96" s="43">
        <f>VLOOKUP($A96,Gold_Vix!$A:$G,AK$1,0)</f>
        <v>13.62</v>
      </c>
      <c r="AL96" s="43">
        <f>VLOOKUP($A96,Gold_Vix!$A:$G,AL$1,0)</f>
        <v>13.91</v>
      </c>
      <c r="AM96" s="43">
        <f>VLOOKUP($A96,Gold_Vix!$A:$G,AM$1,0)</f>
        <v>13.39</v>
      </c>
      <c r="AN96" s="43">
        <f>VLOOKUP(A96,Goog_trend!$A:$B,2,0)</f>
        <v>30</v>
      </c>
      <c r="AO96" s="43">
        <f>VLOOKUP($A96,'Updated CoinDesk'!$A:$E,AO$1,0)</f>
        <v>7581.8</v>
      </c>
      <c r="AP96" s="43">
        <f>VLOOKUP($A96,'Updated CoinDesk'!$A:$E,AP$1,0)</f>
        <v>8582.93</v>
      </c>
      <c r="AQ96" s="43">
        <f>VLOOKUP($A96,'Updated CoinDesk'!$A:$E,AQ$1,0)</f>
        <v>7207.97</v>
      </c>
      <c r="AR96" s="43">
        <f t="shared" si="60"/>
        <v>30</v>
      </c>
      <c r="AS96" s="43">
        <f t="shared" si="61"/>
        <v>-118.59000000000015</v>
      </c>
      <c r="AT96" s="42">
        <f t="shared" si="62"/>
        <v>1374.96</v>
      </c>
      <c r="AU96" s="42">
        <f t="shared" si="63"/>
        <v>1493.5500000000002</v>
      </c>
      <c r="AV96" s="41">
        <f t="shared" si="64"/>
        <v>14.379869688444524</v>
      </c>
      <c r="AW96" s="41">
        <f t="shared" si="65"/>
        <v>15.620130311555478</v>
      </c>
      <c r="AX96" s="57">
        <f>VLOOKUP(A96,'Gold Bullion'!$A:$C,3,0)</f>
        <v>-6.75</v>
      </c>
      <c r="BB96" s="21">
        <v>8170.87</v>
      </c>
      <c r="BC96" s="21">
        <v>670.86999999999989</v>
      </c>
      <c r="BD96" s="26">
        <f>VLOOKUP(A96,Gemni!A:D,4,0)</f>
        <v>15.2744</v>
      </c>
      <c r="BE96" s="21">
        <v>7581.8</v>
      </c>
      <c r="BF96" s="21">
        <v>-118.59000000000015</v>
      </c>
      <c r="BG96" s="21">
        <f>VLOOKUP(A96,BitStamp!G:I,3,0)</f>
        <v>8147.47998046875</v>
      </c>
      <c r="BH96" s="21">
        <f t="shared" si="50"/>
        <v>612.759765625</v>
      </c>
    </row>
    <row r="97" spans="1:60" x14ac:dyDescent="0.25">
      <c r="A97" s="38">
        <v>43139</v>
      </c>
      <c r="B97" s="30">
        <v>8280</v>
      </c>
      <c r="C97" s="30">
        <v>8660</v>
      </c>
      <c r="D97" s="30">
        <v>7560</v>
      </c>
      <c r="E97" s="30">
        <v>4280</v>
      </c>
      <c r="F97" s="30">
        <v>15</v>
      </c>
      <c r="G97" s="41">
        <f t="shared" si="41"/>
        <v>1100</v>
      </c>
      <c r="H97" s="41">
        <f t="shared" si="42"/>
        <v>1085</v>
      </c>
      <c r="I97" s="41">
        <f t="shared" si="43"/>
        <v>2154.6910755148742</v>
      </c>
      <c r="J97" s="41">
        <f t="shared" si="44"/>
        <v>2125.3089244851258</v>
      </c>
      <c r="K97" s="43">
        <f>VLOOKUP($A97,VIX!$A:$G,K$1,0)</f>
        <v>33.459999000000003</v>
      </c>
      <c r="L97" s="43">
        <f>VLOOKUP($A97,VIX!$A:$G,L$1,0)</f>
        <v>36.169998</v>
      </c>
      <c r="M97" s="43">
        <f>VLOOKUP($A97,VIX!$A:$G,M$1,0)</f>
        <v>24.41</v>
      </c>
      <c r="N97" s="46">
        <f t="shared" si="47"/>
        <v>5.729999000000003</v>
      </c>
      <c r="O97" s="41">
        <f t="shared" si="67"/>
        <v>11.759998</v>
      </c>
      <c r="P97" s="41">
        <f t="shared" si="68"/>
        <v>6.0299989999999966</v>
      </c>
      <c r="Q97" s="48">
        <f t="shared" si="48"/>
        <v>0.66104553024938695</v>
      </c>
      <c r="R97" s="48">
        <f t="shared" si="49"/>
        <v>0.33895446975061311</v>
      </c>
      <c r="S97" s="43">
        <f>VLOOKUP(A97,'S&amp;P_500'!$A:$F,6,0)</f>
        <v>2581</v>
      </c>
      <c r="T97" s="43">
        <f>VLOOKUP($A97,'S&amp;P_500'!$A:$G,T$1,0)</f>
        <v>2685.2700199999999</v>
      </c>
      <c r="U97" s="43">
        <f>VLOOKUP($A97,'S&amp;P_500'!$A:$G,U$1,0)</f>
        <v>2580.5600589999999</v>
      </c>
      <c r="V97" s="43">
        <f>VLOOKUP($A97,'S&amp;P_500'!$A:$G,V$1,0)</f>
        <v>5305440000</v>
      </c>
      <c r="W97" s="2">
        <f t="shared" si="51"/>
        <v>-100.65991200000008</v>
      </c>
      <c r="X97" s="41">
        <f t="shared" si="52"/>
        <v>104.70996100000002</v>
      </c>
      <c r="Y97" s="59">
        <f t="shared" si="66"/>
        <v>205.3698730000001</v>
      </c>
      <c r="Z97" s="41">
        <f t="shared" si="53"/>
        <v>1791578666.4405911</v>
      </c>
      <c r="AA97" s="41">
        <f t="shared" si="54"/>
        <v>3513861333.5594087</v>
      </c>
      <c r="AB97" s="43">
        <f>VLOOKUP($A97,Gold_SPDR!$A:$G,AB$1,0)</f>
        <v>124.980003</v>
      </c>
      <c r="AC97" s="43">
        <f>VLOOKUP($A97,Gold_SPDR!$A:$G,AC$1,0)</f>
        <v>125.44000200000001</v>
      </c>
      <c r="AD97" s="43">
        <f>VLOOKUP($A97,Gold_SPDR!$A:$G,AD$1,0)</f>
        <v>124.510002</v>
      </c>
      <c r="AE97" s="43">
        <f>VLOOKUP($A97,Gold_SPDR!$A:$G,AE$1,0)</f>
        <v>7343600</v>
      </c>
      <c r="AF97" s="2">
        <f t="shared" si="55"/>
        <v>0.19000199999999268</v>
      </c>
      <c r="AG97" s="42">
        <f t="shared" si="56"/>
        <v>0.93000000000000682</v>
      </c>
      <c r="AH97" s="42">
        <f t="shared" si="57"/>
        <v>0.73999800000001414</v>
      </c>
      <c r="AI97" s="41">
        <f t="shared" si="58"/>
        <v>4089554.5982689587</v>
      </c>
      <c r="AJ97" s="41">
        <f t="shared" si="59"/>
        <v>3254045.4017310413</v>
      </c>
      <c r="AK97" s="43">
        <f>VLOOKUP($A97,Gold_Vix!$A:$G,AK$1,0)</f>
        <v>14.85</v>
      </c>
      <c r="AL97" s="43">
        <f>VLOOKUP($A97,Gold_Vix!$A:$G,AL$1,0)</f>
        <v>15.27</v>
      </c>
      <c r="AM97" s="43">
        <f>VLOOKUP($A97,Gold_Vix!$A:$G,AM$1,0)</f>
        <v>13.51</v>
      </c>
      <c r="AN97" s="43">
        <f>VLOOKUP(A97,Goog_trend!$A:$B,2,0)</f>
        <v>25</v>
      </c>
      <c r="AO97" s="43">
        <f>VLOOKUP($A97,'Updated CoinDesk'!$A:$E,AO$1,0)</f>
        <v>8237.24</v>
      </c>
      <c r="AP97" s="43">
        <f>VLOOKUP($A97,'Updated CoinDesk'!$A:$E,AP$1,0)</f>
        <v>8621.27</v>
      </c>
      <c r="AQ97" s="43">
        <f>VLOOKUP($A97,'Updated CoinDesk'!$A:$E,AQ$1,0)</f>
        <v>7576.25</v>
      </c>
      <c r="AR97" s="43">
        <f t="shared" si="60"/>
        <v>25</v>
      </c>
      <c r="AS97" s="43">
        <f t="shared" si="61"/>
        <v>655.4399999999996</v>
      </c>
      <c r="AT97" s="42">
        <f t="shared" si="62"/>
        <v>1045.0200000000004</v>
      </c>
      <c r="AU97" s="42">
        <f t="shared" si="63"/>
        <v>389.58000000000084</v>
      </c>
      <c r="AV97" s="41">
        <f t="shared" si="64"/>
        <v>18.210999581764945</v>
      </c>
      <c r="AW97" s="41">
        <f t="shared" si="65"/>
        <v>6.789000418235057</v>
      </c>
      <c r="AX97" s="57">
        <f>VLOOKUP(A97,'Gold Bullion'!$A:$C,3,0)</f>
        <v>-9.2000000000000455</v>
      </c>
      <c r="BB97" s="21">
        <v>8280.2999999999993</v>
      </c>
      <c r="BC97" s="21">
        <v>109.42999999999938</v>
      </c>
      <c r="BD97" s="26">
        <f>VLOOKUP(A97,Gemni!A:D,4,0)</f>
        <v>60</v>
      </c>
      <c r="BE97" s="21">
        <v>8237.24</v>
      </c>
      <c r="BF97" s="21">
        <v>655.4399999999996</v>
      </c>
      <c r="BG97" s="21">
        <f>VLOOKUP(A97,BitStamp!G:I,3,0)</f>
        <v>8394.6201171875</v>
      </c>
      <c r="BH97" s="21">
        <f t="shared" si="50"/>
        <v>247.14013671875</v>
      </c>
    </row>
    <row r="98" spans="1:60" x14ac:dyDescent="0.25">
      <c r="A98" s="38">
        <v>43140</v>
      </c>
      <c r="B98" s="30">
        <v>8600</v>
      </c>
      <c r="C98" s="30">
        <v>8730</v>
      </c>
      <c r="D98" s="30">
        <v>7700</v>
      </c>
      <c r="E98" s="30">
        <v>3913</v>
      </c>
      <c r="F98" s="30">
        <v>320</v>
      </c>
      <c r="G98" s="41">
        <f t="shared" si="41"/>
        <v>1030</v>
      </c>
      <c r="H98" s="41">
        <f t="shared" si="42"/>
        <v>710</v>
      </c>
      <c r="I98" s="41">
        <f t="shared" si="43"/>
        <v>2316.3160919540228</v>
      </c>
      <c r="J98" s="41">
        <f t="shared" si="44"/>
        <v>1596.683908045977</v>
      </c>
      <c r="K98" s="43">
        <f>VLOOKUP($A98,VIX!$A:$G,K$1,0)</f>
        <v>29.059999000000001</v>
      </c>
      <c r="L98" s="43">
        <f>VLOOKUP($A98,VIX!$A:$G,L$1,0)</f>
        <v>41.060001</v>
      </c>
      <c r="M98" s="43">
        <f>VLOOKUP($A98,VIX!$A:$G,M$1,0)</f>
        <v>27.73</v>
      </c>
      <c r="N98" s="46">
        <f t="shared" si="47"/>
        <v>-4.4000000000000021</v>
      </c>
      <c r="O98" s="41">
        <f t="shared" si="67"/>
        <v>13.330000999999999</v>
      </c>
      <c r="P98" s="41">
        <f t="shared" si="68"/>
        <v>17.730001000000001</v>
      </c>
      <c r="Q98" s="48">
        <f t="shared" si="48"/>
        <v>0.42916935420673824</v>
      </c>
      <c r="R98" s="48">
        <f t="shared" si="49"/>
        <v>0.5708306457932617</v>
      </c>
      <c r="S98" s="43">
        <f>VLOOKUP(A98,'S&amp;P_500'!$A:$F,6,0)</f>
        <v>2619.5500489999999</v>
      </c>
      <c r="T98" s="43">
        <f>VLOOKUP($A98,'S&amp;P_500'!$A:$G,T$1,0)</f>
        <v>2638.669922</v>
      </c>
      <c r="U98" s="43">
        <f>VLOOKUP($A98,'S&amp;P_500'!$A:$G,U$1,0)</f>
        <v>2532.6899410000001</v>
      </c>
      <c r="V98" s="43">
        <f>VLOOKUP($A98,'S&amp;P_500'!$A:$G,V$1,0)</f>
        <v>5680070000</v>
      </c>
      <c r="W98" s="2">
        <f t="shared" si="51"/>
        <v>38.550048999999944</v>
      </c>
      <c r="X98" s="41">
        <f t="shared" si="52"/>
        <v>105.97998099999995</v>
      </c>
      <c r="Y98" s="59">
        <f t="shared" si="66"/>
        <v>67.429932000000008</v>
      </c>
      <c r="Z98" s="41">
        <f t="shared" si="53"/>
        <v>3471391573.0911522</v>
      </c>
      <c r="AA98" s="41">
        <f t="shared" si="54"/>
        <v>2208678426.9088478</v>
      </c>
      <c r="AB98" s="43">
        <f>VLOOKUP($A98,Gold_SPDR!$A:$G,AB$1,0)</f>
        <v>124.769997</v>
      </c>
      <c r="AC98" s="43">
        <f>VLOOKUP($A98,Gold_SPDR!$A:$G,AC$1,0)</f>
        <v>125.139999</v>
      </c>
      <c r="AD98" s="43">
        <f>VLOOKUP($A98,Gold_SPDR!$A:$G,AD$1,0)</f>
        <v>124.389999</v>
      </c>
      <c r="AE98" s="43">
        <f>VLOOKUP($A98,Gold_SPDR!$A:$G,AE$1,0)</f>
        <v>14140700</v>
      </c>
      <c r="AF98" s="2">
        <f t="shared" si="55"/>
        <v>-0.21000599999999281</v>
      </c>
      <c r="AG98" s="42">
        <f t="shared" si="56"/>
        <v>0.75</v>
      </c>
      <c r="AH98" s="42">
        <f t="shared" si="57"/>
        <v>0.96000599999999281</v>
      </c>
      <c r="AI98" s="41">
        <f t="shared" si="58"/>
        <v>6202039.6419661948</v>
      </c>
      <c r="AJ98" s="41">
        <f t="shared" si="59"/>
        <v>7938660.3580338052</v>
      </c>
      <c r="AK98" s="43">
        <f>VLOOKUP($A98,Gold_Vix!$A:$G,AK$1,0)</f>
        <v>14.93</v>
      </c>
      <c r="AL98" s="43">
        <f>VLOOKUP($A98,Gold_Vix!$A:$G,AL$1,0)</f>
        <v>16.510000000000002</v>
      </c>
      <c r="AM98" s="43">
        <f>VLOOKUP($A98,Gold_Vix!$A:$G,AM$1,0)</f>
        <v>14.4</v>
      </c>
      <c r="AN98" s="43">
        <f>VLOOKUP(A98,Goog_trend!$A:$B,2,0)</f>
        <v>22</v>
      </c>
      <c r="AO98" s="43">
        <f>VLOOKUP($A98,'Updated CoinDesk'!$A:$E,AO$1,0)</f>
        <v>8689.84</v>
      </c>
      <c r="AP98" s="43">
        <f>VLOOKUP($A98,'Updated CoinDesk'!$A:$E,AP$1,0)</f>
        <v>8719.26</v>
      </c>
      <c r="AQ98" s="43">
        <f>VLOOKUP($A98,'Updated CoinDesk'!$A:$E,AQ$1,0)</f>
        <v>7754.67</v>
      </c>
      <c r="AR98" s="43">
        <f t="shared" si="60"/>
        <v>22</v>
      </c>
      <c r="AS98" s="43">
        <f t="shared" si="61"/>
        <v>452.60000000000036</v>
      </c>
      <c r="AT98" s="42">
        <f t="shared" si="62"/>
        <v>964.59000000000015</v>
      </c>
      <c r="AU98" s="42">
        <f t="shared" si="63"/>
        <v>511.98999999999978</v>
      </c>
      <c r="AV98" s="41">
        <f t="shared" si="64"/>
        <v>14.371710303539263</v>
      </c>
      <c r="AW98" s="41">
        <f t="shared" si="65"/>
        <v>7.6282896964607376</v>
      </c>
      <c r="AX98" s="57">
        <f>VLOOKUP(A98,'Gold Bullion'!$A:$C,3,0)</f>
        <v>-1.3500000000001364</v>
      </c>
      <c r="BB98" s="21">
        <v>8542.81</v>
      </c>
      <c r="BC98" s="21">
        <v>262.51000000000022</v>
      </c>
      <c r="BD98" s="26">
        <f>VLOOKUP(A98,Gemni!A:D,4,0)</f>
        <v>48.665300000000002</v>
      </c>
      <c r="BE98" s="21">
        <v>8689.84</v>
      </c>
      <c r="BF98" s="21">
        <v>452.60000000000036</v>
      </c>
      <c r="BG98" s="21">
        <f>VLOOKUP(A98,BitStamp!G:I,3,0)</f>
        <v>8657.0498046875</v>
      </c>
      <c r="BH98" s="21">
        <f t="shared" si="50"/>
        <v>262.4296875</v>
      </c>
    </row>
    <row r="99" spans="1:60" x14ac:dyDescent="0.25">
      <c r="A99" s="38">
        <v>43143</v>
      </c>
      <c r="B99" s="30">
        <v>8835</v>
      </c>
      <c r="C99" s="30">
        <v>8900</v>
      </c>
      <c r="D99" s="30">
        <v>8010</v>
      </c>
      <c r="E99" s="30">
        <v>3273</v>
      </c>
      <c r="F99" s="30">
        <v>235</v>
      </c>
      <c r="G99" s="41">
        <f t="shared" si="41"/>
        <v>890</v>
      </c>
      <c r="H99" s="41">
        <f t="shared" si="42"/>
        <v>655</v>
      </c>
      <c r="I99" s="41">
        <f t="shared" si="43"/>
        <v>1885.4174757281553</v>
      </c>
      <c r="J99" s="41">
        <f t="shared" si="44"/>
        <v>1387.5825242718447</v>
      </c>
      <c r="K99" s="43">
        <f>VLOOKUP($A99,VIX!$A:$G,K$1,0)</f>
        <v>25.610001</v>
      </c>
      <c r="L99" s="43">
        <f>VLOOKUP($A99,VIX!$A:$G,L$1,0)</f>
        <v>29.700001</v>
      </c>
      <c r="M99" s="43">
        <f>VLOOKUP($A99,VIX!$A:$G,M$1,0)</f>
        <v>24.42</v>
      </c>
      <c r="N99" s="46">
        <f t="shared" si="47"/>
        <v>-3.4499980000000008</v>
      </c>
      <c r="O99" s="41">
        <f t="shared" si="67"/>
        <v>5.2800009999999986</v>
      </c>
      <c r="P99" s="41">
        <f t="shared" si="68"/>
        <v>8.7299989999999994</v>
      </c>
      <c r="Q99" s="48">
        <f t="shared" si="48"/>
        <v>0.37687373304782296</v>
      </c>
      <c r="R99" s="48">
        <f t="shared" si="49"/>
        <v>0.6231262669521771</v>
      </c>
      <c r="S99" s="43">
        <f>VLOOKUP(A99,'S&amp;P_500'!$A:$F,6,0)</f>
        <v>2656</v>
      </c>
      <c r="T99" s="43">
        <f>VLOOKUP($A99,'S&amp;P_500'!$A:$G,T$1,0)</f>
        <v>2672.610107</v>
      </c>
      <c r="U99" s="43">
        <f>VLOOKUP($A99,'S&amp;P_500'!$A:$G,U$1,0)</f>
        <v>2622.4499510000001</v>
      </c>
      <c r="V99" s="43">
        <f>VLOOKUP($A99,'S&amp;P_500'!$A:$G,V$1,0)</f>
        <v>4055790000</v>
      </c>
      <c r="W99" s="2">
        <f t="shared" si="51"/>
        <v>36.449951000000056</v>
      </c>
      <c r="X99" s="41">
        <f t="shared" si="52"/>
        <v>53.060058000000026</v>
      </c>
      <c r="Y99" s="59">
        <f t="shared" si="66"/>
        <v>16.610106999999971</v>
      </c>
      <c r="Z99" s="41">
        <f t="shared" si="53"/>
        <v>3088846605.0829663</v>
      </c>
      <c r="AA99" s="41">
        <f t="shared" si="54"/>
        <v>966943394.91703355</v>
      </c>
      <c r="AB99" s="43">
        <f>VLOOKUP($A99,Gold_SPDR!$A:$G,AB$1,0)</f>
        <v>125.370003</v>
      </c>
      <c r="AC99" s="43">
        <f>VLOOKUP($A99,Gold_SPDR!$A:$G,AC$1,0)</f>
        <v>125.82</v>
      </c>
      <c r="AD99" s="43">
        <f>VLOOKUP($A99,Gold_SPDR!$A:$G,AD$1,0)</f>
        <v>125.110001</v>
      </c>
      <c r="AE99" s="43">
        <f>VLOOKUP($A99,Gold_SPDR!$A:$G,AE$1,0)</f>
        <v>6984900</v>
      </c>
      <c r="AF99" s="2">
        <f t="shared" si="55"/>
        <v>0.60000599999999338</v>
      </c>
      <c r="AG99" s="42">
        <f t="shared" si="56"/>
        <v>1.0500029999999896</v>
      </c>
      <c r="AH99" s="42">
        <f t="shared" si="57"/>
        <v>0.44999699999999621</v>
      </c>
      <c r="AI99" s="41">
        <f t="shared" si="58"/>
        <v>4889443.9697999973</v>
      </c>
      <c r="AJ99" s="41">
        <f t="shared" si="59"/>
        <v>2095456.030200002</v>
      </c>
      <c r="AK99" s="43">
        <f>VLOOKUP($A99,Gold_Vix!$A:$G,AK$1,0)</f>
        <v>14.37</v>
      </c>
      <c r="AL99" s="43">
        <f>VLOOKUP($A99,Gold_Vix!$A:$G,AL$1,0)</f>
        <v>14.93</v>
      </c>
      <c r="AM99" s="43">
        <f>VLOOKUP($A99,Gold_Vix!$A:$G,AM$1,0)</f>
        <v>13.58</v>
      </c>
      <c r="AN99" s="43">
        <f>VLOOKUP(A99,Goog_trend!$A:$B,2,0)</f>
        <v>18</v>
      </c>
      <c r="AO99" s="43">
        <f>VLOOKUP($A99,'Updated CoinDesk'!$A:$E,AO$1,0)</f>
        <v>8891.2099999999991</v>
      </c>
      <c r="AP99" s="43">
        <f>VLOOKUP($A99,'Updated CoinDesk'!$A:$E,AP$1,0)</f>
        <v>8977.08</v>
      </c>
      <c r="AQ99" s="43">
        <f>VLOOKUP($A99,'Updated CoinDesk'!$A:$E,AQ$1,0)</f>
        <v>8070.8</v>
      </c>
      <c r="AR99" s="43">
        <f t="shared" si="60"/>
        <v>18</v>
      </c>
      <c r="AS99" s="43">
        <f t="shared" si="61"/>
        <v>201.36999999999898</v>
      </c>
      <c r="AT99" s="42">
        <f t="shared" si="62"/>
        <v>906.27999999999975</v>
      </c>
      <c r="AU99" s="42">
        <f t="shared" si="63"/>
        <v>704.91000000000076</v>
      </c>
      <c r="AV99" s="41">
        <f t="shared" si="64"/>
        <v>10.124839404415363</v>
      </c>
      <c r="AW99" s="41">
        <f t="shared" si="65"/>
        <v>7.875160595584636</v>
      </c>
      <c r="AX99" s="57">
        <f>VLOOKUP(A99,'Gold Bullion'!$A:$C,3,0)</f>
        <v>8.2000000000000455</v>
      </c>
      <c r="BB99" s="21">
        <v>8852.44</v>
      </c>
      <c r="BC99" s="21">
        <v>309.63000000000102</v>
      </c>
      <c r="BD99" s="26">
        <f>VLOOKUP(A99,Gemni!A:D,4,0)</f>
        <v>23.074100000000001</v>
      </c>
      <c r="BE99" s="21">
        <v>8891.2099999999991</v>
      </c>
      <c r="BF99" s="21">
        <v>201.36999999999898</v>
      </c>
      <c r="BG99" s="21">
        <f>VLOOKUP(A99,BitStamp!G:I,3,0)</f>
        <v>8785.7099609375</v>
      </c>
      <c r="BH99" s="21">
        <f t="shared" si="50"/>
        <v>128.66015625</v>
      </c>
    </row>
    <row r="100" spans="1:60" x14ac:dyDescent="0.25">
      <c r="A100" s="38">
        <v>43144</v>
      </c>
      <c r="B100" s="30">
        <v>8685</v>
      </c>
      <c r="C100" s="30">
        <v>8970</v>
      </c>
      <c r="D100" s="30">
        <v>8340</v>
      </c>
      <c r="E100" s="30">
        <v>3287</v>
      </c>
      <c r="F100" s="30">
        <v>-150</v>
      </c>
      <c r="G100" s="41">
        <f t="shared" si="41"/>
        <v>630</v>
      </c>
      <c r="H100" s="41">
        <f t="shared" si="42"/>
        <v>780</v>
      </c>
      <c r="I100" s="41">
        <f t="shared" si="43"/>
        <v>1468.6595744680851</v>
      </c>
      <c r="J100" s="41">
        <f t="shared" si="44"/>
        <v>1818.3404255319149</v>
      </c>
      <c r="K100" s="43">
        <f>VLOOKUP($A100,VIX!$A:$G,K$1,0)</f>
        <v>24.969999000000001</v>
      </c>
      <c r="L100" s="43">
        <f>VLOOKUP($A100,VIX!$A:$G,L$1,0)</f>
        <v>27.82</v>
      </c>
      <c r="M100" s="43">
        <f>VLOOKUP($A100,VIX!$A:$G,M$1,0)</f>
        <v>24.469999000000001</v>
      </c>
      <c r="N100" s="46">
        <f t="shared" si="47"/>
        <v>-0.64000199999999907</v>
      </c>
      <c r="O100" s="41">
        <f t="shared" si="67"/>
        <v>3.3500009999999989</v>
      </c>
      <c r="P100" s="41">
        <f t="shared" si="68"/>
        <v>3.990002999999998</v>
      </c>
      <c r="Q100" s="48">
        <f t="shared" si="48"/>
        <v>0.45640315727348379</v>
      </c>
      <c r="R100" s="48">
        <f t="shared" si="49"/>
        <v>0.54359684272651621</v>
      </c>
      <c r="S100" s="43">
        <f>VLOOKUP(A100,'S&amp;P_500'!$A:$F,6,0)</f>
        <v>2662.9399410000001</v>
      </c>
      <c r="T100" s="43">
        <f>VLOOKUP($A100,'S&amp;P_500'!$A:$G,T$1,0)</f>
        <v>2668.8400879999999</v>
      </c>
      <c r="U100" s="43">
        <f>VLOOKUP($A100,'S&amp;P_500'!$A:$G,U$1,0)</f>
        <v>2637.080078</v>
      </c>
      <c r="V100" s="43">
        <f>VLOOKUP($A100,'S&amp;P_500'!$A:$G,V$1,0)</f>
        <v>3472870000</v>
      </c>
      <c r="W100" s="2">
        <f t="shared" si="51"/>
        <v>6.9399410000000898</v>
      </c>
      <c r="X100" s="41">
        <f t="shared" si="52"/>
        <v>31.760009999999966</v>
      </c>
      <c r="Y100" s="59">
        <f t="shared" si="66"/>
        <v>24.820068999999876</v>
      </c>
      <c r="Z100" s="41">
        <f t="shared" si="53"/>
        <v>1949420854.0907159</v>
      </c>
      <c r="AA100" s="41">
        <f t="shared" si="54"/>
        <v>1523449145.9092839</v>
      </c>
      <c r="AB100" s="43">
        <f>VLOOKUP($A100,Gold_SPDR!$A:$G,AB$1,0)</f>
        <v>126.08000199999999</v>
      </c>
      <c r="AC100" s="43">
        <f>VLOOKUP($A100,Gold_SPDR!$A:$G,AC$1,0)</f>
        <v>126.18</v>
      </c>
      <c r="AD100" s="43">
        <f>VLOOKUP($A100,Gold_SPDR!$A:$G,AD$1,0)</f>
        <v>125.519997</v>
      </c>
      <c r="AE100" s="43">
        <f>VLOOKUP($A100,Gold_SPDR!$A:$G,AE$1,0)</f>
        <v>5321300</v>
      </c>
      <c r="AF100" s="2">
        <f t="shared" si="55"/>
        <v>0.70999899999999627</v>
      </c>
      <c r="AG100" s="42">
        <f t="shared" si="56"/>
        <v>0.80999700000000985</v>
      </c>
      <c r="AH100" s="42">
        <f t="shared" si="57"/>
        <v>9.9998000000013576E-2</v>
      </c>
      <c r="AI100" s="41">
        <f t="shared" si="58"/>
        <v>4736550.2404957628</v>
      </c>
      <c r="AJ100" s="41">
        <f t="shared" si="59"/>
        <v>584749.75950423745</v>
      </c>
      <c r="AK100" s="43">
        <f>VLOOKUP($A100,Gold_Vix!$A:$G,AK$1,0)</f>
        <v>14.07</v>
      </c>
      <c r="AL100" s="43">
        <f>VLOOKUP($A100,Gold_Vix!$A:$G,AL$1,0)</f>
        <v>14.47</v>
      </c>
      <c r="AM100" s="43">
        <f>VLOOKUP($A100,Gold_Vix!$A:$G,AM$1,0)</f>
        <v>13.84</v>
      </c>
      <c r="AN100" s="43">
        <f>VLOOKUP(A100,Goog_trend!$A:$B,2,0)</f>
        <v>16</v>
      </c>
      <c r="AO100" s="43">
        <f>VLOOKUP($A100,'Updated CoinDesk'!$A:$E,AO$1,0)</f>
        <v>8516.24</v>
      </c>
      <c r="AP100" s="43">
        <f>VLOOKUP($A100,'Updated CoinDesk'!$A:$E,AP$1,0)</f>
        <v>8925.68</v>
      </c>
      <c r="AQ100" s="43">
        <f>VLOOKUP($A100,'Updated CoinDesk'!$A:$E,AQ$1,0)</f>
        <v>8370.48</v>
      </c>
      <c r="AR100" s="43">
        <f t="shared" si="60"/>
        <v>16</v>
      </c>
      <c r="AS100" s="43">
        <f t="shared" si="61"/>
        <v>-374.96999999999935</v>
      </c>
      <c r="AT100" s="42">
        <f t="shared" si="62"/>
        <v>555.20000000000073</v>
      </c>
      <c r="AU100" s="42">
        <f t="shared" si="63"/>
        <v>930.17000000000007</v>
      </c>
      <c r="AV100" s="41">
        <f t="shared" si="64"/>
        <v>5.9804627803173664</v>
      </c>
      <c r="AW100" s="41">
        <f t="shared" si="65"/>
        <v>10.019537219682633</v>
      </c>
      <c r="AX100" s="57">
        <f>VLOOKUP(A100,'Gold Bullion'!$A:$C,3,0)</f>
        <v>3.0499999999999545</v>
      </c>
      <c r="BB100" s="21">
        <v>8715.01</v>
      </c>
      <c r="BC100" s="21">
        <v>-137.43000000000029</v>
      </c>
      <c r="BD100" s="26">
        <f>VLOOKUP(A100,Gemni!A:D,4,0)</f>
        <v>100</v>
      </c>
      <c r="BE100" s="21">
        <v>8516.24</v>
      </c>
      <c r="BF100" s="21">
        <v>-374.96999999999935</v>
      </c>
      <c r="BG100" s="21">
        <f>VLOOKUP(A100,BitStamp!G:I,3,0)</f>
        <v>8627.2001953125</v>
      </c>
      <c r="BH100" s="21">
        <f t="shared" si="50"/>
        <v>-158.509765625</v>
      </c>
    </row>
    <row r="101" spans="1:60" x14ac:dyDescent="0.25">
      <c r="A101" s="38">
        <v>43145</v>
      </c>
      <c r="B101" s="30">
        <v>9195</v>
      </c>
      <c r="C101" s="30">
        <v>9400</v>
      </c>
      <c r="D101" s="30">
        <v>8470</v>
      </c>
      <c r="E101" s="30">
        <v>2139</v>
      </c>
      <c r="F101" s="30">
        <v>510</v>
      </c>
      <c r="G101" s="41">
        <f t="shared" si="41"/>
        <v>930</v>
      </c>
      <c r="H101" s="41">
        <f t="shared" si="42"/>
        <v>420</v>
      </c>
      <c r="I101" s="41">
        <f t="shared" si="43"/>
        <v>1473.5333333333333</v>
      </c>
      <c r="J101" s="41">
        <f t="shared" si="44"/>
        <v>665.4666666666667</v>
      </c>
      <c r="K101" s="43">
        <f>VLOOKUP($A101,VIX!$A:$G,K$1,0)</f>
        <v>19.260000000000002</v>
      </c>
      <c r="L101" s="43">
        <f>VLOOKUP($A101,VIX!$A:$G,L$1,0)</f>
        <v>25.719999000000001</v>
      </c>
      <c r="M101" s="43">
        <f>VLOOKUP($A101,VIX!$A:$G,M$1,0)</f>
        <v>18.989999999999998</v>
      </c>
      <c r="N101" s="46">
        <f t="shared" si="47"/>
        <v>-5.7099989999999998</v>
      </c>
      <c r="O101" s="41">
        <f t="shared" si="67"/>
        <v>6.729999000000003</v>
      </c>
      <c r="P101" s="41">
        <f t="shared" si="68"/>
        <v>12.439998000000003</v>
      </c>
      <c r="Q101" s="48">
        <f t="shared" si="48"/>
        <v>0.35106938201398785</v>
      </c>
      <c r="R101" s="48">
        <f t="shared" si="49"/>
        <v>0.64893061798601215</v>
      </c>
      <c r="S101" s="43">
        <f>VLOOKUP(A101,'S&amp;P_500'!$A:$F,6,0)</f>
        <v>2698.6298830000001</v>
      </c>
      <c r="T101" s="43">
        <f>VLOOKUP($A101,'S&amp;P_500'!$A:$G,T$1,0)</f>
        <v>2702.1000979999999</v>
      </c>
      <c r="U101" s="43">
        <f>VLOOKUP($A101,'S&amp;P_500'!$A:$G,U$1,0)</f>
        <v>2648.8701169999999</v>
      </c>
      <c r="V101" s="43">
        <f>VLOOKUP($A101,'S&amp;P_500'!$A:$G,V$1,0)</f>
        <v>4003740000</v>
      </c>
      <c r="W101" s="2">
        <f t="shared" si="51"/>
        <v>35.689941999999974</v>
      </c>
      <c r="X101" s="41">
        <f t="shared" si="52"/>
        <v>53.229980999999952</v>
      </c>
      <c r="Y101" s="59">
        <f t="shared" si="66"/>
        <v>17.540038999999979</v>
      </c>
      <c r="Z101" s="41">
        <f t="shared" si="53"/>
        <v>3011430604.7806687</v>
      </c>
      <c r="AA101" s="41">
        <f t="shared" si="54"/>
        <v>992309395.21933126</v>
      </c>
      <c r="AB101" s="43">
        <f>VLOOKUP($A101,Gold_SPDR!$A:$G,AB$1,0)</f>
        <v>128.229996</v>
      </c>
      <c r="AC101" s="43">
        <f>VLOOKUP($A101,Gold_SPDR!$A:$G,AC$1,0)</f>
        <v>128.58999600000001</v>
      </c>
      <c r="AD101" s="43">
        <f>VLOOKUP($A101,Gold_SPDR!$A:$G,AD$1,0)</f>
        <v>126.290001</v>
      </c>
      <c r="AE101" s="43">
        <f>VLOOKUP($A101,Gold_SPDR!$A:$G,AE$1,0)</f>
        <v>16416400</v>
      </c>
      <c r="AF101" s="2">
        <f t="shared" si="55"/>
        <v>2.1499940000000066</v>
      </c>
      <c r="AG101" s="42">
        <f t="shared" si="56"/>
        <v>2.5099940000000203</v>
      </c>
      <c r="AH101" s="42">
        <f t="shared" si="57"/>
        <v>0.36000000000001364</v>
      </c>
      <c r="AI101" s="41">
        <f t="shared" si="58"/>
        <v>14357195.695043212</v>
      </c>
      <c r="AJ101" s="41">
        <f t="shared" si="59"/>
        <v>2059204.3049567887</v>
      </c>
      <c r="AK101" s="43">
        <f>VLOOKUP($A101,Gold_Vix!$A:$G,AK$1,0)</f>
        <v>14.97</v>
      </c>
      <c r="AL101" s="43">
        <f>VLOOKUP($A101,Gold_Vix!$A:$G,AL$1,0)</f>
        <v>17.73</v>
      </c>
      <c r="AM101" s="43">
        <f>VLOOKUP($A101,Gold_Vix!$A:$G,AM$1,0)</f>
        <v>14.07</v>
      </c>
      <c r="AN101" s="43">
        <f>VLOOKUP(A101,Goog_trend!$A:$B,2,0)</f>
        <v>16</v>
      </c>
      <c r="AO101" s="43">
        <f>VLOOKUP($A101,'Updated CoinDesk'!$A:$E,AO$1,0)</f>
        <v>9477.84</v>
      </c>
      <c r="AP101" s="43">
        <f>VLOOKUP($A101,'Updated CoinDesk'!$A:$E,AP$1,0)</f>
        <v>9499.0499999999993</v>
      </c>
      <c r="AQ101" s="43">
        <f>VLOOKUP($A101,'Updated CoinDesk'!$A:$E,AQ$1,0)</f>
        <v>8516.24</v>
      </c>
      <c r="AR101" s="43">
        <f t="shared" si="60"/>
        <v>16</v>
      </c>
      <c r="AS101" s="43">
        <f t="shared" si="61"/>
        <v>961.60000000000036</v>
      </c>
      <c r="AT101" s="42">
        <f t="shared" si="62"/>
        <v>982.80999999999949</v>
      </c>
      <c r="AU101" s="42">
        <f t="shared" si="63"/>
        <v>21.209999999999127</v>
      </c>
      <c r="AV101" s="41">
        <f t="shared" si="64"/>
        <v>15.661998764964855</v>
      </c>
      <c r="AW101" s="41">
        <f t="shared" si="65"/>
        <v>0.33800123503514523</v>
      </c>
      <c r="AX101" s="57">
        <f>VLOOKUP(A101,'Gold Bullion'!$A:$C,3,0)</f>
        <v>10.900000000000091</v>
      </c>
      <c r="BB101" s="21">
        <v>9195</v>
      </c>
      <c r="BC101" s="21">
        <v>479.98999999999978</v>
      </c>
      <c r="BD101" s="26">
        <f>VLOOKUP(A101,Gemni!A:D,4,0)</f>
        <v>533</v>
      </c>
      <c r="BE101" s="21">
        <v>9477.84</v>
      </c>
      <c r="BF101" s="21">
        <v>961.60000000000036</v>
      </c>
      <c r="BG101" s="21">
        <f>VLOOKUP(A101,BitStamp!G:I,3,0)</f>
        <v>9267.8798828125</v>
      </c>
      <c r="BH101" s="21">
        <f t="shared" si="50"/>
        <v>640.6796875</v>
      </c>
    </row>
    <row r="102" spans="1:60" x14ac:dyDescent="0.25">
      <c r="A102" s="38">
        <v>43146</v>
      </c>
      <c r="B102" s="30">
        <v>10095</v>
      </c>
      <c r="C102" s="30">
        <v>10220</v>
      </c>
      <c r="D102" s="30">
        <v>9310</v>
      </c>
      <c r="E102" s="30">
        <v>5746</v>
      </c>
      <c r="F102" s="30">
        <v>900</v>
      </c>
      <c r="G102" s="41">
        <f t="shared" si="41"/>
        <v>1025</v>
      </c>
      <c r="H102" s="41">
        <f t="shared" si="42"/>
        <v>125</v>
      </c>
      <c r="I102" s="41">
        <f t="shared" si="43"/>
        <v>5121.434782608696</v>
      </c>
      <c r="J102" s="41">
        <f t="shared" si="44"/>
        <v>624.56521739130437</v>
      </c>
      <c r="K102" s="43">
        <f>VLOOKUP($A102,VIX!$A:$G,K$1,0)</f>
        <v>19.129999000000002</v>
      </c>
      <c r="L102" s="43">
        <f>VLOOKUP($A102,VIX!$A:$G,L$1,0)</f>
        <v>20.66</v>
      </c>
      <c r="M102" s="43">
        <f>VLOOKUP($A102,VIX!$A:$G,M$1,0)</f>
        <v>17.600000000000001</v>
      </c>
      <c r="N102" s="46">
        <f t="shared" si="47"/>
        <v>-0.13000100000000003</v>
      </c>
      <c r="O102" s="41">
        <f t="shared" si="67"/>
        <v>3.0599999999999987</v>
      </c>
      <c r="P102" s="41">
        <f t="shared" si="68"/>
        <v>3.1900009999999988</v>
      </c>
      <c r="Q102" s="48">
        <f t="shared" si="48"/>
        <v>0.48959992166401251</v>
      </c>
      <c r="R102" s="48">
        <f t="shared" si="49"/>
        <v>0.51040007833598744</v>
      </c>
      <c r="S102" s="43">
        <f>VLOOKUP(A102,'S&amp;P_500'!$A:$F,6,0)</f>
        <v>2731.1999510000001</v>
      </c>
      <c r="T102" s="43">
        <f>VLOOKUP($A102,'S&amp;P_500'!$A:$G,T$1,0)</f>
        <v>2731.51001</v>
      </c>
      <c r="U102" s="43">
        <f>VLOOKUP($A102,'S&amp;P_500'!$A:$G,U$1,0)</f>
        <v>2689.820068</v>
      </c>
      <c r="V102" s="43">
        <f>VLOOKUP($A102,'S&amp;P_500'!$A:$G,V$1,0)</f>
        <v>3684910000</v>
      </c>
      <c r="W102" s="2">
        <f t="shared" si="51"/>
        <v>32.570067999999992</v>
      </c>
      <c r="X102" s="41">
        <f t="shared" si="52"/>
        <v>41.689941999999974</v>
      </c>
      <c r="Y102" s="59">
        <f t="shared" si="66"/>
        <v>9.1198739999999816</v>
      </c>
      <c r="Z102" s="41">
        <f t="shared" si="53"/>
        <v>3023504044.4787292</v>
      </c>
      <c r="AA102" s="41">
        <f t="shared" si="54"/>
        <v>661405955.52127099</v>
      </c>
      <c r="AB102" s="43">
        <f>VLOOKUP($A102,Gold_SPDR!$A:$G,AB$1,0)</f>
        <v>128.38000500000001</v>
      </c>
      <c r="AC102" s="43">
        <f>VLOOKUP($A102,Gold_SPDR!$A:$G,AC$1,0)</f>
        <v>128.570007</v>
      </c>
      <c r="AD102" s="43">
        <f>VLOOKUP($A102,Gold_SPDR!$A:$G,AD$1,0)</f>
        <v>127.94000200000001</v>
      </c>
      <c r="AE102" s="43">
        <f>VLOOKUP($A102,Gold_SPDR!$A:$G,AE$1,0)</f>
        <v>7276500</v>
      </c>
      <c r="AF102" s="2">
        <f t="shared" si="55"/>
        <v>0.15000900000001138</v>
      </c>
      <c r="AG102" s="42">
        <f t="shared" si="56"/>
        <v>0.63000499999999704</v>
      </c>
      <c r="AH102" s="42">
        <f t="shared" si="57"/>
        <v>0.47999599999998566</v>
      </c>
      <c r="AI102" s="41">
        <f t="shared" si="58"/>
        <v>4129934.4617708004</v>
      </c>
      <c r="AJ102" s="41">
        <f t="shared" si="59"/>
        <v>3146565.5382291996</v>
      </c>
      <c r="AK102" s="43">
        <f>VLOOKUP($A102,Gold_Vix!$A:$G,AK$1,0)</f>
        <v>15.03</v>
      </c>
      <c r="AL102" s="43">
        <f>VLOOKUP($A102,Gold_Vix!$A:$G,AL$1,0)</f>
        <v>15.44</v>
      </c>
      <c r="AM102" s="43">
        <f>VLOOKUP($A102,Gold_Vix!$A:$G,AM$1,0)</f>
        <v>14.72</v>
      </c>
      <c r="AN102" s="43">
        <f>VLOOKUP(A102,Goog_trend!$A:$B,2,0)</f>
        <v>18</v>
      </c>
      <c r="AO102" s="43">
        <f>VLOOKUP($A102,'Updated CoinDesk'!$A:$E,AO$1,0)</f>
        <v>10016.49</v>
      </c>
      <c r="AP102" s="43">
        <f>VLOOKUP($A102,'Updated CoinDesk'!$A:$E,AP$1,0)</f>
        <v>10218.01</v>
      </c>
      <c r="AQ102" s="43">
        <f>VLOOKUP($A102,'Updated CoinDesk'!$A:$E,AQ$1,0)</f>
        <v>9354.5300000000007</v>
      </c>
      <c r="AR102" s="43">
        <f t="shared" si="60"/>
        <v>18</v>
      </c>
      <c r="AS102" s="43">
        <f t="shared" si="61"/>
        <v>538.64999999999964</v>
      </c>
      <c r="AT102" s="42">
        <f t="shared" si="62"/>
        <v>863.47999999999956</v>
      </c>
      <c r="AU102" s="42">
        <f t="shared" si="63"/>
        <v>324.82999999999993</v>
      </c>
      <c r="AV102" s="41">
        <f t="shared" si="64"/>
        <v>13.079617271587379</v>
      </c>
      <c r="AW102" s="41">
        <f t="shared" si="65"/>
        <v>4.9203827284126209</v>
      </c>
      <c r="AX102" s="57">
        <f>VLOOKUP(A102,'Gold Bullion'!$A:$C,3,0)</f>
        <v>16.200000000000045</v>
      </c>
      <c r="BB102" s="21">
        <v>10081.89</v>
      </c>
      <c r="BC102" s="21">
        <v>886.88999999999942</v>
      </c>
      <c r="BD102" s="26">
        <f>VLOOKUP(A102,Gemni!A:D,4,0)</f>
        <v>58.180900000000001</v>
      </c>
      <c r="BE102" s="21">
        <v>10016.49</v>
      </c>
      <c r="BF102" s="21">
        <v>538.64999999999964</v>
      </c>
      <c r="BG102" s="21">
        <f>VLOOKUP(A102,BitStamp!G:I,3,0)</f>
        <v>10126.2802734375</v>
      </c>
      <c r="BH102" s="21">
        <f t="shared" si="50"/>
        <v>858.400390625</v>
      </c>
    </row>
    <row r="103" spans="1:60" x14ac:dyDescent="0.25">
      <c r="A103" s="38">
        <v>43147</v>
      </c>
      <c r="B103" s="30">
        <v>10135</v>
      </c>
      <c r="C103" s="30">
        <v>10320</v>
      </c>
      <c r="D103" s="30">
        <v>9740</v>
      </c>
      <c r="E103" s="30">
        <v>4225</v>
      </c>
      <c r="F103" s="30">
        <v>40</v>
      </c>
      <c r="G103" s="41">
        <f t="shared" si="41"/>
        <v>580</v>
      </c>
      <c r="H103" s="41">
        <f t="shared" si="42"/>
        <v>540</v>
      </c>
      <c r="I103" s="41">
        <f t="shared" si="43"/>
        <v>2187.9464285714284</v>
      </c>
      <c r="J103" s="41">
        <f t="shared" si="44"/>
        <v>2037.0535714285713</v>
      </c>
      <c r="K103" s="43">
        <f>VLOOKUP($A103,VIX!$A:$G,K$1,0)</f>
        <v>19.459999</v>
      </c>
      <c r="L103" s="43">
        <f>VLOOKUP($A103,VIX!$A:$G,L$1,0)</f>
        <v>20.99</v>
      </c>
      <c r="M103" s="43">
        <f>VLOOKUP($A103,VIX!$A:$G,M$1,0)</f>
        <v>17.440000999999999</v>
      </c>
      <c r="N103" s="46">
        <f t="shared" si="47"/>
        <v>0.32999999999999829</v>
      </c>
      <c r="O103" s="41">
        <f t="shared" si="67"/>
        <v>3.5499989999999997</v>
      </c>
      <c r="P103" s="41">
        <f t="shared" si="68"/>
        <v>3.2199990000000014</v>
      </c>
      <c r="Q103" s="48">
        <f t="shared" si="48"/>
        <v>0.52437223762843044</v>
      </c>
      <c r="R103" s="48">
        <f t="shared" si="49"/>
        <v>0.47562776237156951</v>
      </c>
      <c r="S103" s="43">
        <f>VLOOKUP(A103,'S&amp;P_500'!$A:$F,6,0)</f>
        <v>2732.219971</v>
      </c>
      <c r="T103" s="43">
        <f>VLOOKUP($A103,'S&amp;P_500'!$A:$G,T$1,0)</f>
        <v>2754.419922</v>
      </c>
      <c r="U103" s="43">
        <f>VLOOKUP($A103,'S&amp;P_500'!$A:$G,U$1,0)</f>
        <v>2725.110107</v>
      </c>
      <c r="V103" s="43">
        <f>VLOOKUP($A103,'S&amp;P_500'!$A:$G,V$1,0)</f>
        <v>3637460000</v>
      </c>
      <c r="W103" s="2">
        <f t="shared" si="51"/>
        <v>1.0200199999999313</v>
      </c>
      <c r="X103" s="41">
        <f t="shared" si="52"/>
        <v>29.309815000000071</v>
      </c>
      <c r="Y103" s="59">
        <f t="shared" si="66"/>
        <v>28.28979500000014</v>
      </c>
      <c r="Z103" s="41">
        <f t="shared" si="53"/>
        <v>1850937526.6585982</v>
      </c>
      <c r="AA103" s="41">
        <f t="shared" si="54"/>
        <v>1786522473.3414018</v>
      </c>
      <c r="AB103" s="43">
        <f>VLOOKUP($A103,Gold_SPDR!$A:$G,AB$1,0)</f>
        <v>127.959999</v>
      </c>
      <c r="AC103" s="43">
        <f>VLOOKUP($A103,Gold_SPDR!$A:$G,AC$1,0)</f>
        <v>128.699997</v>
      </c>
      <c r="AD103" s="43">
        <f>VLOOKUP($A103,Gold_SPDR!$A:$G,AD$1,0)</f>
        <v>127.57</v>
      </c>
      <c r="AE103" s="43">
        <f>VLOOKUP($A103,Gold_SPDR!$A:$G,AE$1,0)</f>
        <v>7956900</v>
      </c>
      <c r="AF103" s="2">
        <f t="shared" si="55"/>
        <v>-0.42000600000001498</v>
      </c>
      <c r="AG103" s="42">
        <f t="shared" si="56"/>
        <v>1.129997000000003</v>
      </c>
      <c r="AH103" s="42">
        <f t="shared" si="57"/>
        <v>1.550003000000018</v>
      </c>
      <c r="AI103" s="41">
        <f t="shared" si="58"/>
        <v>3354952.6601865501</v>
      </c>
      <c r="AJ103" s="41">
        <f t="shared" si="59"/>
        <v>4601947.3398134504</v>
      </c>
      <c r="AK103" s="43">
        <f>VLOOKUP($A103,Gold_Vix!$A:$G,AK$1,0)</f>
        <v>13.96</v>
      </c>
      <c r="AL103" s="43">
        <f>VLOOKUP($A103,Gold_Vix!$A:$G,AL$1,0)</f>
        <v>14.8</v>
      </c>
      <c r="AM103" s="43">
        <f>VLOOKUP($A103,Gold_Vix!$A:$G,AM$1,0)</f>
        <v>13.5</v>
      </c>
      <c r="AN103" s="43">
        <f>VLOOKUP(A103,Goog_trend!$A:$B,2,0)</f>
        <v>16</v>
      </c>
      <c r="AO103" s="43">
        <f>VLOOKUP($A103,'Updated CoinDesk'!$A:$E,AO$1,0)</f>
        <v>10178.709999999999</v>
      </c>
      <c r="AP103" s="43">
        <f>VLOOKUP($A103,'Updated CoinDesk'!$A:$E,AP$1,0)</f>
        <v>10293.44</v>
      </c>
      <c r="AQ103" s="43">
        <f>VLOOKUP($A103,'Updated CoinDesk'!$A:$E,AQ$1,0)</f>
        <v>9718.59</v>
      </c>
      <c r="AR103" s="43">
        <f t="shared" si="60"/>
        <v>16</v>
      </c>
      <c r="AS103" s="43">
        <f t="shared" si="61"/>
        <v>162.21999999999935</v>
      </c>
      <c r="AT103" s="42">
        <f t="shared" si="62"/>
        <v>574.85000000000036</v>
      </c>
      <c r="AU103" s="42">
        <f t="shared" si="63"/>
        <v>412.63000000000102</v>
      </c>
      <c r="AV103" s="41">
        <f t="shared" si="64"/>
        <v>9.3142139587637143</v>
      </c>
      <c r="AW103" s="41">
        <f t="shared" si="65"/>
        <v>6.6857860412362857</v>
      </c>
      <c r="AX103" s="57">
        <f>VLOOKUP(A103,'Gold Bullion'!$A:$C,3,0)</f>
        <v>-0.35000000000013642</v>
      </c>
      <c r="BB103" s="21">
        <v>9985.91</v>
      </c>
      <c r="BC103" s="21">
        <v>-95.979999999999563</v>
      </c>
      <c r="BD103" s="26">
        <f>VLOOKUP(A103,Gemni!A:D,4,0)</f>
        <v>85.093400000000003</v>
      </c>
      <c r="BE103" s="21">
        <v>10178.709999999999</v>
      </c>
      <c r="BF103" s="21">
        <v>162.21999999999935</v>
      </c>
      <c r="BG103" s="21">
        <f>VLOOKUP(A103,BitStamp!G:I,3,0)</f>
        <v>10037.83984375</v>
      </c>
      <c r="BH103" s="21">
        <f t="shared" si="50"/>
        <v>-88.4404296875</v>
      </c>
    </row>
    <row r="104" spans="1:60" x14ac:dyDescent="0.25">
      <c r="A104" s="38">
        <v>43151</v>
      </c>
      <c r="B104" s="30">
        <v>11685</v>
      </c>
      <c r="C104" s="30">
        <v>11800</v>
      </c>
      <c r="D104" s="30">
        <v>10330</v>
      </c>
      <c r="E104" s="30">
        <v>8388</v>
      </c>
      <c r="F104" s="30">
        <v>1550</v>
      </c>
      <c r="G104" s="41">
        <f t="shared" si="41"/>
        <v>1665</v>
      </c>
      <c r="H104" s="41">
        <f t="shared" si="42"/>
        <v>115</v>
      </c>
      <c r="I104" s="41">
        <f t="shared" si="43"/>
        <v>7846.0786516853932</v>
      </c>
      <c r="J104" s="41">
        <f t="shared" si="44"/>
        <v>541.92134831460669</v>
      </c>
      <c r="K104" s="43">
        <f>VLOOKUP($A104,VIX!$A:$G,K$1,0)</f>
        <v>20.6</v>
      </c>
      <c r="L104" s="43">
        <f>VLOOKUP($A104,VIX!$A:$G,L$1,0)</f>
        <v>21.610001</v>
      </c>
      <c r="M104" s="43">
        <f>VLOOKUP($A104,VIX!$A:$G,M$1,0)</f>
        <v>19.75</v>
      </c>
      <c r="N104" s="46">
        <f t="shared" si="47"/>
        <v>1.1400010000000016</v>
      </c>
      <c r="O104" s="41">
        <f t="shared" si="67"/>
        <v>2.1500020000000006</v>
      </c>
      <c r="P104" s="41">
        <f t="shared" si="68"/>
        <v>1.010000999999999</v>
      </c>
      <c r="Q104" s="48">
        <f t="shared" si="48"/>
        <v>0.68037973381670869</v>
      </c>
      <c r="R104" s="48">
        <f t="shared" si="49"/>
        <v>0.31962026618329131</v>
      </c>
      <c r="S104" s="43">
        <f>VLOOKUP(A104,'S&amp;P_500'!$A:$F,6,0)</f>
        <v>2716.26001</v>
      </c>
      <c r="T104" s="43">
        <f>VLOOKUP($A104,'S&amp;P_500'!$A:$G,T$1,0)</f>
        <v>2737.6000979999999</v>
      </c>
      <c r="U104" s="43">
        <f>VLOOKUP($A104,'S&amp;P_500'!$A:$G,U$1,0)</f>
        <v>2706.76001</v>
      </c>
      <c r="V104" s="43">
        <f>VLOOKUP($A104,'S&amp;P_500'!$A:$G,V$1,0)</f>
        <v>3627610000</v>
      </c>
      <c r="W104" s="2">
        <f t="shared" si="51"/>
        <v>-15.959961000000021</v>
      </c>
      <c r="X104" s="41">
        <f t="shared" si="52"/>
        <v>30.840087999999923</v>
      </c>
      <c r="Y104" s="59">
        <f t="shared" si="66"/>
        <v>46.800048999999944</v>
      </c>
      <c r="Z104" s="41">
        <f t="shared" si="53"/>
        <v>1440953300.0911617</v>
      </c>
      <c r="AA104" s="41">
        <f t="shared" si="54"/>
        <v>2186656699.9088383</v>
      </c>
      <c r="AB104" s="43">
        <f>VLOOKUP($A104,Gold_SPDR!$A:$G,AB$1,0)</f>
        <v>126.239998</v>
      </c>
      <c r="AC104" s="43">
        <f>VLOOKUP($A104,Gold_SPDR!$A:$G,AC$1,0)</f>
        <v>127.400002</v>
      </c>
      <c r="AD104" s="43">
        <f>VLOOKUP($A104,Gold_SPDR!$A:$G,AD$1,0)</f>
        <v>126.040001</v>
      </c>
      <c r="AE104" s="43">
        <f>VLOOKUP($A104,Gold_SPDR!$A:$G,AE$1,0)</f>
        <v>11148700</v>
      </c>
      <c r="AF104" s="2">
        <f t="shared" si="55"/>
        <v>-1.7200009999999963</v>
      </c>
      <c r="AG104" s="42">
        <f t="shared" si="56"/>
        <v>1.3600009999999969</v>
      </c>
      <c r="AH104" s="42">
        <f t="shared" si="57"/>
        <v>3.0800019999999932</v>
      </c>
      <c r="AI104" s="41">
        <f t="shared" si="58"/>
        <v>3414917.3207090171</v>
      </c>
      <c r="AJ104" s="41">
        <f t="shared" si="59"/>
        <v>7733782.679290982</v>
      </c>
      <c r="AK104" s="43">
        <f>VLOOKUP($A104,Gold_Vix!$A:$G,AK$1,0)</f>
        <v>14.08</v>
      </c>
      <c r="AL104" s="43">
        <f>VLOOKUP($A104,Gold_Vix!$A:$G,AL$1,0)</f>
        <v>14.08</v>
      </c>
      <c r="AM104" s="43">
        <f>VLOOKUP($A104,Gold_Vix!$A:$G,AM$1,0)</f>
        <v>13.48</v>
      </c>
      <c r="AN104" s="43">
        <f>VLOOKUP(A104,Goog_trend!$A:$B,2,0)</f>
        <v>16</v>
      </c>
      <c r="AO104" s="43">
        <f>VLOOKUP($A104,'Updated CoinDesk'!$A:$E,AO$1,0)</f>
        <v>11228.24</v>
      </c>
      <c r="AP104" s="43">
        <f>VLOOKUP($A104,'Updated CoinDesk'!$A:$E,AP$1,0)</f>
        <v>11767.58</v>
      </c>
      <c r="AQ104" s="43">
        <f>VLOOKUP($A104,'Updated CoinDesk'!$A:$E,AQ$1,0)</f>
        <v>11093.22</v>
      </c>
      <c r="AR104" s="43">
        <f t="shared" si="60"/>
        <v>16</v>
      </c>
      <c r="AS104" s="43">
        <f t="shared" si="61"/>
        <v>1049.5300000000007</v>
      </c>
      <c r="AT104" s="42">
        <f t="shared" si="62"/>
        <v>1588.8700000000008</v>
      </c>
      <c r="AU104" s="42">
        <f t="shared" si="63"/>
        <v>539.34000000000015</v>
      </c>
      <c r="AV104" s="41">
        <f t="shared" si="64"/>
        <v>11.945212173610688</v>
      </c>
      <c r="AW104" s="41">
        <f t="shared" si="65"/>
        <v>4.0547878263893127</v>
      </c>
      <c r="AX104" s="57">
        <f>VLOOKUP(A104,'Gold Bullion'!$A:$C,3,0)</f>
        <v>-6.75</v>
      </c>
      <c r="BB104" s="21">
        <v>11716.18</v>
      </c>
      <c r="BC104" s="21">
        <v>1730.2700000000004</v>
      </c>
      <c r="BD104" s="26">
        <f>VLOOKUP(A104,Gemni!A:D,4,0)</f>
        <v>70</v>
      </c>
      <c r="BE104" s="21">
        <v>11228.24</v>
      </c>
      <c r="BF104" s="21">
        <v>1049.5300000000007</v>
      </c>
      <c r="BG104" s="21">
        <f>VLOOKUP(A104,BitStamp!G:I,3,0)</f>
        <v>11675.8203125</v>
      </c>
      <c r="BH104" s="21">
        <f t="shared" si="50"/>
        <v>1637.98046875</v>
      </c>
    </row>
    <row r="105" spans="1:60" x14ac:dyDescent="0.25">
      <c r="A105" s="38">
        <v>43152</v>
      </c>
      <c r="B105" s="30">
        <v>10340</v>
      </c>
      <c r="C105" s="30">
        <v>11770</v>
      </c>
      <c r="D105" s="30">
        <v>10180</v>
      </c>
      <c r="E105" s="30">
        <v>8647</v>
      </c>
      <c r="F105" s="30">
        <v>-1345</v>
      </c>
      <c r="G105" s="41">
        <f t="shared" si="41"/>
        <v>1590</v>
      </c>
      <c r="H105" s="41">
        <f t="shared" si="42"/>
        <v>2935</v>
      </c>
      <c r="I105" s="41">
        <f t="shared" si="43"/>
        <v>3038.3933701657456</v>
      </c>
      <c r="J105" s="41">
        <f t="shared" si="44"/>
        <v>5608.6066298342539</v>
      </c>
      <c r="K105" s="43">
        <f>VLOOKUP($A105,VIX!$A:$G,K$1,0)</f>
        <v>20.02</v>
      </c>
      <c r="L105" s="43">
        <f>VLOOKUP($A105,VIX!$A:$G,L$1,0)</f>
        <v>21.040001</v>
      </c>
      <c r="M105" s="43">
        <f>VLOOKUP($A105,VIX!$A:$G,M$1,0)</f>
        <v>16.969999000000001</v>
      </c>
      <c r="N105" s="46">
        <f t="shared" si="47"/>
        <v>-0.58000000000000185</v>
      </c>
      <c r="O105" s="41">
        <f t="shared" si="67"/>
        <v>4.0700019999999988</v>
      </c>
      <c r="P105" s="41">
        <f t="shared" si="68"/>
        <v>4.6500020000000006</v>
      </c>
      <c r="Q105" s="48">
        <f t="shared" si="48"/>
        <v>0.46674313452149779</v>
      </c>
      <c r="R105" s="48">
        <f t="shared" si="49"/>
        <v>0.53325686547850215</v>
      </c>
      <c r="S105" s="43">
        <f>VLOOKUP(A105,'S&amp;P_500'!$A:$F,6,0)</f>
        <v>2701.330078</v>
      </c>
      <c r="T105" s="43">
        <f>VLOOKUP($A105,'S&amp;P_500'!$A:$G,T$1,0)</f>
        <v>2747.75</v>
      </c>
      <c r="U105" s="43">
        <f>VLOOKUP($A105,'S&amp;P_500'!$A:$G,U$1,0)</f>
        <v>2701.290039</v>
      </c>
      <c r="V105" s="43">
        <f>VLOOKUP($A105,'S&amp;P_500'!$A:$G,V$1,0)</f>
        <v>3779400000</v>
      </c>
      <c r="W105" s="2">
        <f t="shared" si="51"/>
        <v>-14.929932000000008</v>
      </c>
      <c r="X105" s="41">
        <f t="shared" si="52"/>
        <v>46.459961000000021</v>
      </c>
      <c r="Y105" s="59">
        <f t="shared" si="66"/>
        <v>61.389893000000029</v>
      </c>
      <c r="Z105" s="41">
        <f t="shared" si="53"/>
        <v>1628103980.5895333</v>
      </c>
      <c r="AA105" s="41">
        <f t="shared" si="54"/>
        <v>2151296019.4104667</v>
      </c>
      <c r="AB105" s="43">
        <f>VLOOKUP($A105,Gold_SPDR!$A:$G,AB$1,0)</f>
        <v>125.660004</v>
      </c>
      <c r="AC105" s="43">
        <f>VLOOKUP($A105,Gold_SPDR!$A:$G,AC$1,0)</f>
        <v>126.760002</v>
      </c>
      <c r="AD105" s="43">
        <f>VLOOKUP($A105,Gold_SPDR!$A:$G,AD$1,0)</f>
        <v>125.44000200000001</v>
      </c>
      <c r="AE105" s="43">
        <f>VLOOKUP($A105,Gold_SPDR!$A:$G,AE$1,0)</f>
        <v>7908800</v>
      </c>
      <c r="AF105" s="2">
        <f t="shared" si="55"/>
        <v>-0.57999399999999923</v>
      </c>
      <c r="AG105" s="42">
        <f t="shared" si="56"/>
        <v>1.3199999999999932</v>
      </c>
      <c r="AH105" s="42">
        <f t="shared" si="57"/>
        <v>1.8999939999999924</v>
      </c>
      <c r="AI105" s="41">
        <f t="shared" si="58"/>
        <v>3242122.8114089631</v>
      </c>
      <c r="AJ105" s="41">
        <f t="shared" si="59"/>
        <v>4666677.1885910369</v>
      </c>
      <c r="AK105" s="43">
        <f>VLOOKUP($A105,Gold_Vix!$A:$G,AK$1,0)</f>
        <v>13.83</v>
      </c>
      <c r="AL105" s="43">
        <f>VLOOKUP($A105,Gold_Vix!$A:$G,AL$1,0)</f>
        <v>15.77</v>
      </c>
      <c r="AM105" s="43">
        <f>VLOOKUP($A105,Gold_Vix!$A:$G,AM$1,0)</f>
        <v>13.08</v>
      </c>
      <c r="AN105" s="43">
        <f>VLOOKUP(A105,Goog_trend!$A:$B,2,0)</f>
        <v>16</v>
      </c>
      <c r="AO105" s="43">
        <f>VLOOKUP($A105,'Updated CoinDesk'!$A:$E,AO$1,0)</f>
        <v>10456.17</v>
      </c>
      <c r="AP105" s="43">
        <f>VLOOKUP($A105,'Updated CoinDesk'!$A:$E,AP$1,0)</f>
        <v>11261.63</v>
      </c>
      <c r="AQ105" s="43">
        <f>VLOOKUP($A105,'Updated CoinDesk'!$A:$E,AQ$1,0)</f>
        <v>10244.32</v>
      </c>
      <c r="AR105" s="43">
        <f t="shared" si="60"/>
        <v>16</v>
      </c>
      <c r="AS105" s="43">
        <f t="shared" si="61"/>
        <v>-772.06999999999971</v>
      </c>
      <c r="AT105" s="42">
        <f t="shared" si="62"/>
        <v>1017.3099999999995</v>
      </c>
      <c r="AU105" s="42">
        <f t="shared" si="63"/>
        <v>1789.3799999999992</v>
      </c>
      <c r="AV105" s="41">
        <f t="shared" si="64"/>
        <v>5.7993437109192678</v>
      </c>
      <c r="AW105" s="41">
        <f t="shared" si="65"/>
        <v>10.200656289080733</v>
      </c>
      <c r="AX105" s="57">
        <f>VLOOKUP(A105,'Gold Bullion'!$A:$C,3,0)</f>
        <v>-9.3499999999999091</v>
      </c>
      <c r="BB105" s="21">
        <v>10372.049999999999</v>
      </c>
      <c r="BC105" s="21">
        <v>-1344.130000000001</v>
      </c>
      <c r="BD105" s="26">
        <f>VLOOKUP(A105,Gemni!A:D,4,0)</f>
        <v>39</v>
      </c>
      <c r="BE105" s="21">
        <v>10456.17</v>
      </c>
      <c r="BF105" s="21">
        <v>-772.06999999999971</v>
      </c>
      <c r="BG105" s="21">
        <f>VLOOKUP(A105,BitStamp!G:I,3,0)</f>
        <v>10431.009765625</v>
      </c>
      <c r="BH105" s="21">
        <f t="shared" si="50"/>
        <v>-1244.810546875</v>
      </c>
    </row>
    <row r="106" spans="1:60" x14ac:dyDescent="0.25">
      <c r="A106" s="38">
        <v>43153</v>
      </c>
      <c r="B106" s="30">
        <v>10015</v>
      </c>
      <c r="C106" s="30">
        <v>10850</v>
      </c>
      <c r="D106" s="30">
        <v>9700</v>
      </c>
      <c r="E106" s="30">
        <v>6778</v>
      </c>
      <c r="F106" s="30">
        <v>-325</v>
      </c>
      <c r="G106" s="41">
        <f t="shared" si="41"/>
        <v>1150</v>
      </c>
      <c r="H106" s="41">
        <f t="shared" si="42"/>
        <v>1475</v>
      </c>
      <c r="I106" s="41">
        <f t="shared" si="43"/>
        <v>2969.4095238095238</v>
      </c>
      <c r="J106" s="41">
        <f t="shared" si="44"/>
        <v>3808.5904761904762</v>
      </c>
      <c r="K106" s="43">
        <f>VLOOKUP($A106,VIX!$A:$G,K$1,0)</f>
        <v>18.719999000000001</v>
      </c>
      <c r="L106" s="43">
        <f>VLOOKUP($A106,VIX!$A:$G,L$1,0)</f>
        <v>20.610001</v>
      </c>
      <c r="M106" s="43">
        <f>VLOOKUP($A106,VIX!$A:$G,M$1,0)</f>
        <v>18.07</v>
      </c>
      <c r="N106" s="46">
        <f t="shared" si="47"/>
        <v>-1.3000009999999982</v>
      </c>
      <c r="O106" s="41">
        <f t="shared" si="67"/>
        <v>2.5400010000000002</v>
      </c>
      <c r="P106" s="41">
        <f t="shared" si="68"/>
        <v>3.8400019999999984</v>
      </c>
      <c r="Q106" s="48">
        <f t="shared" si="48"/>
        <v>0.39811909179353061</v>
      </c>
      <c r="R106" s="48">
        <f t="shared" si="49"/>
        <v>0.60188090820646933</v>
      </c>
      <c r="S106" s="43">
        <f>VLOOKUP(A106,'S&amp;P_500'!$A:$F,6,0)</f>
        <v>2703.959961</v>
      </c>
      <c r="T106" s="43">
        <f>VLOOKUP($A106,'S&amp;P_500'!$A:$G,T$1,0)</f>
        <v>2731.26001</v>
      </c>
      <c r="U106" s="43">
        <f>VLOOKUP($A106,'S&amp;P_500'!$A:$G,U$1,0)</f>
        <v>2697.7700199999999</v>
      </c>
      <c r="V106" s="43">
        <f>VLOOKUP($A106,'S&amp;P_500'!$A:$G,V$1,0)</f>
        <v>3701270000</v>
      </c>
      <c r="W106" s="2">
        <f t="shared" si="51"/>
        <v>2.6298830000000635</v>
      </c>
      <c r="X106" s="41">
        <f t="shared" si="52"/>
        <v>33.489990000000034</v>
      </c>
      <c r="Y106" s="59">
        <f t="shared" si="66"/>
        <v>30.860106999999971</v>
      </c>
      <c r="Z106" s="41">
        <f t="shared" si="53"/>
        <v>1926267419.4150805</v>
      </c>
      <c r="AA106" s="41">
        <f t="shared" si="54"/>
        <v>1775002580.5849195</v>
      </c>
      <c r="AB106" s="43">
        <f>VLOOKUP($A106,Gold_SPDR!$A:$G,AB$1,0)</f>
        <v>126.300003</v>
      </c>
      <c r="AC106" s="43">
        <f>VLOOKUP($A106,Gold_SPDR!$A:$G,AC$1,0)</f>
        <v>126.370003</v>
      </c>
      <c r="AD106" s="43">
        <f>VLOOKUP($A106,Gold_SPDR!$A:$G,AD$1,0)</f>
        <v>125.879997</v>
      </c>
      <c r="AE106" s="43">
        <f>VLOOKUP($A106,Gold_SPDR!$A:$G,AE$1,0)</f>
        <v>5346300</v>
      </c>
      <c r="AF106" s="2">
        <f t="shared" si="55"/>
        <v>0.63999900000000309</v>
      </c>
      <c r="AG106" s="42">
        <f t="shared" si="56"/>
        <v>0.70999899999999627</v>
      </c>
      <c r="AH106" s="42">
        <f t="shared" si="57"/>
        <v>6.9999999999993179E-2</v>
      </c>
      <c r="AI106" s="41">
        <f t="shared" si="58"/>
        <v>4866503.2310298234</v>
      </c>
      <c r="AJ106" s="41">
        <f t="shared" si="59"/>
        <v>479796.76897017634</v>
      </c>
      <c r="AK106" s="43">
        <f>VLOOKUP($A106,Gold_Vix!$A:$G,AK$1,0)</f>
        <v>13.47</v>
      </c>
      <c r="AL106" s="43">
        <f>VLOOKUP($A106,Gold_Vix!$A:$G,AL$1,0)</f>
        <v>13.48</v>
      </c>
      <c r="AM106" s="43">
        <f>VLOOKUP($A106,Gold_Vix!$A:$G,AM$1,0)</f>
        <v>13.16</v>
      </c>
      <c r="AN106" s="43">
        <f>VLOOKUP(A106,Goog_trend!$A:$B,2,0)</f>
        <v>15</v>
      </c>
      <c r="AO106" s="43">
        <f>VLOOKUP($A106,'Updated CoinDesk'!$A:$E,AO$1,0)</f>
        <v>9830.43</v>
      </c>
      <c r="AP106" s="43">
        <f>VLOOKUP($A106,'Updated CoinDesk'!$A:$E,AP$1,0)</f>
        <v>10913.65</v>
      </c>
      <c r="AQ106" s="43">
        <f>VLOOKUP($A106,'Updated CoinDesk'!$A:$E,AQ$1,0)</f>
        <v>9730.9699999999993</v>
      </c>
      <c r="AR106" s="43">
        <f t="shared" si="60"/>
        <v>15</v>
      </c>
      <c r="AS106" s="43">
        <f t="shared" si="61"/>
        <v>-625.73999999999978</v>
      </c>
      <c r="AT106" s="42">
        <f t="shared" si="62"/>
        <v>1182.6800000000003</v>
      </c>
      <c r="AU106" s="42">
        <f t="shared" si="63"/>
        <v>1808.42</v>
      </c>
      <c r="AV106" s="41">
        <f t="shared" si="64"/>
        <v>5.9309952860151789</v>
      </c>
      <c r="AW106" s="41">
        <f t="shared" si="65"/>
        <v>9.0690047139848211</v>
      </c>
      <c r="AX106" s="57">
        <f>VLOOKUP(A106,'Gold Bullion'!$A:$C,3,0)</f>
        <v>-2.1500000000000909</v>
      </c>
      <c r="BB106" s="21">
        <v>10089.5</v>
      </c>
      <c r="BC106" s="21">
        <v>-282.54999999999927</v>
      </c>
      <c r="BD106" s="26">
        <f>VLOOKUP(A106,Gemni!A:D,4,0)</f>
        <v>70</v>
      </c>
      <c r="BE106" s="21">
        <v>9830.43</v>
      </c>
      <c r="BF106" s="21">
        <v>-625.73999999999978</v>
      </c>
      <c r="BG106" s="21">
        <f>VLOOKUP(A106,BitStamp!G:I,3,0)</f>
        <v>10049.0703125</v>
      </c>
      <c r="BH106" s="21">
        <f t="shared" si="50"/>
        <v>-381.939453125</v>
      </c>
    </row>
    <row r="107" spans="1:60" x14ac:dyDescent="0.25">
      <c r="A107" s="38">
        <v>43154</v>
      </c>
      <c r="B107" s="30">
        <v>9920</v>
      </c>
      <c r="C107" s="30">
        <v>10340</v>
      </c>
      <c r="D107" s="30">
        <v>9530</v>
      </c>
      <c r="E107" s="30">
        <v>6593</v>
      </c>
      <c r="F107" s="30">
        <v>-95</v>
      </c>
      <c r="G107" s="41">
        <f t="shared" si="41"/>
        <v>810</v>
      </c>
      <c r="H107" s="41">
        <f t="shared" si="42"/>
        <v>905</v>
      </c>
      <c r="I107" s="41">
        <f t="shared" si="43"/>
        <v>3113.8950437317785</v>
      </c>
      <c r="J107" s="41">
        <f t="shared" si="44"/>
        <v>3479.1049562682215</v>
      </c>
      <c r="K107" s="43">
        <f>VLOOKUP($A107,VIX!$A:$G,K$1,0)</f>
        <v>16.489999999999998</v>
      </c>
      <c r="L107" s="43">
        <f>VLOOKUP($A107,VIX!$A:$G,L$1,0)</f>
        <v>18.799999</v>
      </c>
      <c r="M107" s="43">
        <f>VLOOKUP($A107,VIX!$A:$G,M$1,0)</f>
        <v>16.469999000000001</v>
      </c>
      <c r="N107" s="46">
        <f t="shared" si="47"/>
        <v>-2.229999000000003</v>
      </c>
      <c r="O107" s="41">
        <f t="shared" si="67"/>
        <v>2.3299999999999983</v>
      </c>
      <c r="P107" s="41">
        <f t="shared" si="68"/>
        <v>4.5599990000000012</v>
      </c>
      <c r="Q107" s="48">
        <f t="shared" si="48"/>
        <v>0.33817131178103199</v>
      </c>
      <c r="R107" s="48">
        <f t="shared" si="49"/>
        <v>0.66182868821896801</v>
      </c>
      <c r="S107" s="43">
        <f>VLOOKUP(A107,'S&amp;P_500'!$A:$F,6,0)</f>
        <v>2747.3000489999999</v>
      </c>
      <c r="T107" s="43">
        <f>VLOOKUP($A107,'S&amp;P_500'!$A:$G,T$1,0)</f>
        <v>2747.76001</v>
      </c>
      <c r="U107" s="43">
        <f>VLOOKUP($A107,'S&amp;P_500'!$A:$G,U$1,0)</f>
        <v>2713.73999</v>
      </c>
      <c r="V107" s="43">
        <f>VLOOKUP($A107,'S&amp;P_500'!$A:$G,V$1,0)</f>
        <v>3189190000</v>
      </c>
      <c r="W107" s="2">
        <f t="shared" si="51"/>
        <v>43.340087999999923</v>
      </c>
      <c r="X107" s="41">
        <f t="shared" si="52"/>
        <v>43.800048999999944</v>
      </c>
      <c r="Y107" s="59">
        <f t="shared" si="66"/>
        <v>0.45996100000002116</v>
      </c>
      <c r="Z107" s="41">
        <f t="shared" si="53"/>
        <v>3156047146.6298795</v>
      </c>
      <c r="AA107" s="41">
        <f t="shared" si="54"/>
        <v>33142853.370120533</v>
      </c>
      <c r="AB107" s="43">
        <f>VLOOKUP($A107,Gold_SPDR!$A:$G,AB$1,0)</f>
        <v>126.139999</v>
      </c>
      <c r="AC107" s="43">
        <f>VLOOKUP($A107,Gold_SPDR!$A:$G,AC$1,0)</f>
        <v>126.300003</v>
      </c>
      <c r="AD107" s="43">
        <f>VLOOKUP($A107,Gold_SPDR!$A:$G,AD$1,0)</f>
        <v>125.849998</v>
      </c>
      <c r="AE107" s="43">
        <f>VLOOKUP($A107,Gold_SPDR!$A:$G,AE$1,0)</f>
        <v>4239700</v>
      </c>
      <c r="AF107" s="2">
        <f t="shared" si="55"/>
        <v>-0.1600040000000007</v>
      </c>
      <c r="AG107" s="42">
        <f t="shared" si="56"/>
        <v>0.45000500000000443</v>
      </c>
      <c r="AH107" s="42">
        <f t="shared" si="57"/>
        <v>0.61000900000000513</v>
      </c>
      <c r="AI107" s="41">
        <f t="shared" si="58"/>
        <v>1799868.8682413644</v>
      </c>
      <c r="AJ107" s="41">
        <f t="shared" si="59"/>
        <v>2439831.1317586359</v>
      </c>
      <c r="AK107" s="43">
        <f>VLOOKUP($A107,Gold_Vix!$A:$G,AK$1,0)</f>
        <v>11.97</v>
      </c>
      <c r="AL107" s="43">
        <f>VLOOKUP($A107,Gold_Vix!$A:$G,AL$1,0)</f>
        <v>13.47</v>
      </c>
      <c r="AM107" s="43">
        <f>VLOOKUP($A107,Gold_Vix!$A:$G,AM$1,0)</f>
        <v>11.91</v>
      </c>
      <c r="AN107" s="43">
        <f>VLOOKUP(A107,Goog_trend!$A:$B,2,0)</f>
        <v>13</v>
      </c>
      <c r="AO107" s="43">
        <f>VLOOKUP($A107,'Updated CoinDesk'!$A:$E,AO$1,0)</f>
        <v>10149.459999999999</v>
      </c>
      <c r="AP107" s="43">
        <f>VLOOKUP($A107,'Updated CoinDesk'!$A:$E,AP$1,0)</f>
        <v>10397.68</v>
      </c>
      <c r="AQ107" s="43">
        <f>VLOOKUP($A107,'Updated CoinDesk'!$A:$E,AQ$1,0)</f>
        <v>9592.9599999999991</v>
      </c>
      <c r="AR107" s="43">
        <f t="shared" si="60"/>
        <v>13</v>
      </c>
      <c r="AS107" s="43">
        <f t="shared" si="61"/>
        <v>319.02999999999884</v>
      </c>
      <c r="AT107" s="42">
        <f t="shared" si="62"/>
        <v>804.72000000000116</v>
      </c>
      <c r="AU107" s="42">
        <f t="shared" si="63"/>
        <v>485.69000000000233</v>
      </c>
      <c r="AV107" s="41">
        <f t="shared" si="64"/>
        <v>8.1070047504281479</v>
      </c>
      <c r="AW107" s="41">
        <f t="shared" si="65"/>
        <v>4.8929952495718521</v>
      </c>
      <c r="AX107" s="57">
        <f>VLOOKUP(A107,'Gold Bullion'!$A:$C,3,0)</f>
        <v>-0.39999999999986358</v>
      </c>
      <c r="BB107" s="21">
        <v>9959.32</v>
      </c>
      <c r="BC107" s="21">
        <v>-130.18000000000029</v>
      </c>
      <c r="BD107" s="26">
        <f>VLOOKUP(A107,Gemni!A:D,4,0)</f>
        <v>136.09559999999999</v>
      </c>
      <c r="BE107" s="21">
        <v>10149.459999999999</v>
      </c>
      <c r="BF107" s="21">
        <v>319.02999999999884</v>
      </c>
      <c r="BG107" s="21">
        <f>VLOOKUP(A107,BitStamp!G:I,3,0)</f>
        <v>10040</v>
      </c>
      <c r="BH107" s="21">
        <f t="shared" si="50"/>
        <v>-9.0703125</v>
      </c>
    </row>
    <row r="108" spans="1:60" x14ac:dyDescent="0.25">
      <c r="A108" s="38">
        <v>43157</v>
      </c>
      <c r="B108" s="30">
        <v>10330</v>
      </c>
      <c r="C108" s="30">
        <v>10400</v>
      </c>
      <c r="D108" s="30">
        <v>9290</v>
      </c>
      <c r="E108" s="30">
        <v>2674</v>
      </c>
      <c r="F108" s="30">
        <v>410</v>
      </c>
      <c r="G108" s="41">
        <f t="shared" si="41"/>
        <v>1110</v>
      </c>
      <c r="H108" s="41">
        <f t="shared" si="42"/>
        <v>700</v>
      </c>
      <c r="I108" s="41">
        <f t="shared" si="43"/>
        <v>1639.8563535911603</v>
      </c>
      <c r="J108" s="41">
        <f t="shared" si="44"/>
        <v>1034.1436464088397</v>
      </c>
      <c r="K108" s="43">
        <f>VLOOKUP($A108,VIX!$A:$G,K$1,0)</f>
        <v>15.8</v>
      </c>
      <c r="L108" s="43">
        <f>VLOOKUP($A108,VIX!$A:$G,L$1,0)</f>
        <v>16.940000999999999</v>
      </c>
      <c r="M108" s="43">
        <f>VLOOKUP($A108,VIX!$A:$G,M$1,0)</f>
        <v>15.8</v>
      </c>
      <c r="N108" s="46">
        <f t="shared" si="47"/>
        <v>-0.68999999999999773</v>
      </c>
      <c r="O108" s="41">
        <f t="shared" si="67"/>
        <v>1.140000999999998</v>
      </c>
      <c r="P108" s="41">
        <f t="shared" si="68"/>
        <v>1.8300009999999958</v>
      </c>
      <c r="Q108" s="48">
        <f t="shared" si="48"/>
        <v>0.38383846206164185</v>
      </c>
      <c r="R108" s="48">
        <f t="shared" si="49"/>
        <v>0.61616153793835815</v>
      </c>
      <c r="S108" s="43">
        <f>VLOOKUP(A108,'S&amp;P_500'!$A:$F,6,0)</f>
        <v>2779.6000979999999</v>
      </c>
      <c r="T108" s="43">
        <f>VLOOKUP($A108,'S&amp;P_500'!$A:$G,T$1,0)</f>
        <v>2780.639893</v>
      </c>
      <c r="U108" s="43">
        <f>VLOOKUP($A108,'S&amp;P_500'!$A:$G,U$1,0)</f>
        <v>2753.780029</v>
      </c>
      <c r="V108" s="43">
        <f>VLOOKUP($A108,'S&amp;P_500'!$A:$G,V$1,0)</f>
        <v>3424650000</v>
      </c>
      <c r="W108" s="2">
        <f t="shared" si="51"/>
        <v>32.300048999999944</v>
      </c>
      <c r="X108" s="41">
        <f t="shared" si="52"/>
        <v>33.339844000000085</v>
      </c>
      <c r="Y108" s="59">
        <f t="shared" si="66"/>
        <v>1.0397950000001401</v>
      </c>
      <c r="Z108" s="41">
        <f t="shared" si="53"/>
        <v>3321073172.2517376</v>
      </c>
      <c r="AA108" s="41">
        <f t="shared" si="54"/>
        <v>103576827.74826276</v>
      </c>
      <c r="AB108" s="43">
        <f>VLOOKUP($A108,Gold_SPDR!$A:$G,AB$1,0)</f>
        <v>126.449997</v>
      </c>
      <c r="AC108" s="43">
        <f>VLOOKUP($A108,Gold_SPDR!$A:$G,AC$1,0)</f>
        <v>126.620003</v>
      </c>
      <c r="AD108" s="43">
        <f>VLOOKUP($A108,Gold_SPDR!$A:$G,AD$1,0)</f>
        <v>126.18</v>
      </c>
      <c r="AE108" s="43">
        <f>VLOOKUP($A108,Gold_SPDR!$A:$G,AE$1,0)</f>
        <v>3194300</v>
      </c>
      <c r="AF108" s="2">
        <f t="shared" si="55"/>
        <v>0.30999799999999311</v>
      </c>
      <c r="AG108" s="42">
        <f t="shared" si="56"/>
        <v>0.48000399999999388</v>
      </c>
      <c r="AH108" s="42">
        <f t="shared" si="57"/>
        <v>0.17000600000000077</v>
      </c>
      <c r="AI108" s="41">
        <f t="shared" si="58"/>
        <v>2358851.0595221506</v>
      </c>
      <c r="AJ108" s="41">
        <f t="shared" si="59"/>
        <v>835448.94047784933</v>
      </c>
      <c r="AK108" s="43">
        <f>VLOOKUP($A108,Gold_Vix!$A:$G,AK$1,0)</f>
        <v>11.89</v>
      </c>
      <c r="AL108" s="43">
        <f>VLOOKUP($A108,Gold_Vix!$A:$G,AL$1,0)</f>
        <v>12.48</v>
      </c>
      <c r="AM108" s="43">
        <f>VLOOKUP($A108,Gold_Vix!$A:$G,AM$1,0)</f>
        <v>11.83</v>
      </c>
      <c r="AN108" s="43">
        <f>VLOOKUP(A108,Goog_trend!$A:$B,2,0)</f>
        <v>13</v>
      </c>
      <c r="AO108" s="43">
        <f>VLOOKUP($A108,'Updated CoinDesk'!$A:$E,AO$1,0)</f>
        <v>10313.08</v>
      </c>
      <c r="AP108" s="43">
        <f>VLOOKUP($A108,'Updated CoinDesk'!$A:$E,AP$1,0)</f>
        <v>10443.280000000001</v>
      </c>
      <c r="AQ108" s="43">
        <f>VLOOKUP($A108,'Updated CoinDesk'!$A:$E,AQ$1,0)</f>
        <v>9386.49</v>
      </c>
      <c r="AR108" s="43">
        <f t="shared" si="60"/>
        <v>13</v>
      </c>
      <c r="AS108" s="43">
        <f t="shared" si="61"/>
        <v>163.6200000000008</v>
      </c>
      <c r="AT108" s="42">
        <f t="shared" si="62"/>
        <v>1056.7900000000009</v>
      </c>
      <c r="AU108" s="42">
        <f t="shared" si="63"/>
        <v>893.17000000000007</v>
      </c>
      <c r="AV108" s="41">
        <f t="shared" si="64"/>
        <v>7.0454111879218058</v>
      </c>
      <c r="AW108" s="41">
        <f t="shared" si="65"/>
        <v>5.9545888120781942</v>
      </c>
      <c r="AX108" s="57">
        <f>VLOOKUP(A108,'Gold Bullion'!$A:$C,3,0)</f>
        <v>5.5499999999999545</v>
      </c>
      <c r="BB108" s="21">
        <v>10254</v>
      </c>
      <c r="BC108" s="21">
        <v>294.68000000000029</v>
      </c>
      <c r="BD108" s="26">
        <f>VLOOKUP(A108,Gemni!A:D,4,0)</f>
        <v>115.9633</v>
      </c>
      <c r="BE108" s="21">
        <v>10313.08</v>
      </c>
      <c r="BF108" s="21">
        <v>163.6200000000008</v>
      </c>
      <c r="BG108" s="21">
        <f>VLOOKUP(A108,BitStamp!G:I,3,0)</f>
        <v>10240.8701171875</v>
      </c>
      <c r="BH108" s="21">
        <f t="shared" si="50"/>
        <v>200.8701171875</v>
      </c>
    </row>
    <row r="109" spans="1:60" x14ac:dyDescent="0.25">
      <c r="A109" s="38">
        <v>43158</v>
      </c>
      <c r="B109" s="30">
        <v>10675</v>
      </c>
      <c r="C109" s="30">
        <v>10850</v>
      </c>
      <c r="D109" s="30">
        <v>10120</v>
      </c>
      <c r="E109" s="30">
        <v>3034</v>
      </c>
      <c r="F109" s="30">
        <v>345</v>
      </c>
      <c r="G109" s="41">
        <f t="shared" si="41"/>
        <v>730</v>
      </c>
      <c r="H109" s="41">
        <f t="shared" si="42"/>
        <v>385</v>
      </c>
      <c r="I109" s="41">
        <f t="shared" si="43"/>
        <v>1986.3856502242152</v>
      </c>
      <c r="J109" s="41">
        <f t="shared" si="44"/>
        <v>1047.6143497757848</v>
      </c>
      <c r="K109" s="43">
        <f>VLOOKUP($A109,VIX!$A:$G,K$1,0)</f>
        <v>18.59</v>
      </c>
      <c r="L109" s="43">
        <f>VLOOKUP($A109,VIX!$A:$G,L$1,0)</f>
        <v>18.98</v>
      </c>
      <c r="M109" s="43">
        <f>VLOOKUP($A109,VIX!$A:$G,M$1,0)</f>
        <v>15.29</v>
      </c>
      <c r="N109" s="46">
        <f t="shared" si="47"/>
        <v>2.7899999999999991</v>
      </c>
      <c r="O109" s="41">
        <f t="shared" si="67"/>
        <v>3.6900000000000013</v>
      </c>
      <c r="P109" s="41">
        <f t="shared" si="68"/>
        <v>0.90000000000000213</v>
      </c>
      <c r="Q109" s="48">
        <f t="shared" si="48"/>
        <v>0.80392156862745068</v>
      </c>
      <c r="R109" s="48">
        <f t="shared" si="49"/>
        <v>0.19607843137254935</v>
      </c>
      <c r="S109" s="43">
        <f>VLOOKUP(A109,'S&amp;P_500'!$A:$F,6,0)</f>
        <v>2744.280029</v>
      </c>
      <c r="T109" s="43">
        <f>VLOOKUP($A109,'S&amp;P_500'!$A:$G,T$1,0)</f>
        <v>2789.1499020000001</v>
      </c>
      <c r="U109" s="43">
        <f>VLOOKUP($A109,'S&amp;P_500'!$A:$G,U$1,0)</f>
        <v>2744.219971</v>
      </c>
      <c r="V109" s="43">
        <f>VLOOKUP($A109,'S&amp;P_500'!$A:$G,V$1,0)</f>
        <v>3745080000</v>
      </c>
      <c r="W109" s="2">
        <f t="shared" si="51"/>
        <v>-35.320068999999876</v>
      </c>
      <c r="X109" s="41">
        <f t="shared" si="52"/>
        <v>44.929931000000124</v>
      </c>
      <c r="Y109" s="59">
        <f t="shared" si="66"/>
        <v>80.25</v>
      </c>
      <c r="Z109" s="41">
        <f t="shared" si="53"/>
        <v>1344194589.702085</v>
      </c>
      <c r="AA109" s="41">
        <f t="shared" si="54"/>
        <v>2400885410.297915</v>
      </c>
      <c r="AB109" s="43">
        <f>VLOOKUP($A109,Gold_SPDR!$A:$G,AB$1,0)</f>
        <v>125.129997</v>
      </c>
      <c r="AC109" s="43">
        <f>VLOOKUP($A109,Gold_SPDR!$A:$G,AC$1,0)</f>
        <v>126.150002</v>
      </c>
      <c r="AD109" s="43">
        <f>VLOOKUP($A109,Gold_SPDR!$A:$G,AD$1,0)</f>
        <v>124.589996</v>
      </c>
      <c r="AE109" s="43">
        <f>VLOOKUP($A109,Gold_SPDR!$A:$G,AE$1,0)</f>
        <v>7082300</v>
      </c>
      <c r="AF109" s="2">
        <f t="shared" si="55"/>
        <v>-1.3199999999999932</v>
      </c>
      <c r="AG109" s="42">
        <f t="shared" si="56"/>
        <v>1.5600060000000013</v>
      </c>
      <c r="AH109" s="42">
        <f t="shared" si="57"/>
        <v>2.8800059999999945</v>
      </c>
      <c r="AI109" s="41">
        <f t="shared" si="58"/>
        <v>2488378.5210040016</v>
      </c>
      <c r="AJ109" s="41">
        <f t="shared" si="59"/>
        <v>4593921.4789959984</v>
      </c>
      <c r="AK109" s="43">
        <f>VLOOKUP($A109,Gold_Vix!$A:$G,AK$1,0)</f>
        <v>11.76</v>
      </c>
      <c r="AL109" s="43">
        <f>VLOOKUP($A109,Gold_Vix!$A:$G,AL$1,0)</f>
        <v>12.57</v>
      </c>
      <c r="AM109" s="43">
        <f>VLOOKUP($A109,Gold_Vix!$A:$G,AM$1,0)</f>
        <v>11.59</v>
      </c>
      <c r="AN109" s="43">
        <f>VLOOKUP(A109,Goog_trend!$A:$B,2,0)</f>
        <v>13</v>
      </c>
      <c r="AO109" s="43">
        <f>VLOOKUP($A109,'Updated CoinDesk'!$A:$E,AO$1,0)</f>
        <v>10564.42</v>
      </c>
      <c r="AP109" s="43">
        <f>VLOOKUP($A109,'Updated CoinDesk'!$A:$E,AP$1,0)</f>
        <v>10852.01</v>
      </c>
      <c r="AQ109" s="43">
        <f>VLOOKUP($A109,'Updated CoinDesk'!$A:$E,AQ$1,0)</f>
        <v>10146.99</v>
      </c>
      <c r="AR109" s="43">
        <f t="shared" si="60"/>
        <v>13</v>
      </c>
      <c r="AS109" s="43">
        <f t="shared" si="61"/>
        <v>251.34000000000015</v>
      </c>
      <c r="AT109" s="42">
        <f t="shared" si="62"/>
        <v>705.02000000000044</v>
      </c>
      <c r="AU109" s="42">
        <f t="shared" si="63"/>
        <v>453.68000000000029</v>
      </c>
      <c r="AV109" s="41">
        <f t="shared" si="64"/>
        <v>7.9099508069388103</v>
      </c>
      <c r="AW109" s="41">
        <f t="shared" si="65"/>
        <v>5.0900491930611897</v>
      </c>
      <c r="AX109" s="57">
        <f>VLOOKUP(A109,'Gold Bullion'!$A:$C,3,0)</f>
        <v>-7.75</v>
      </c>
      <c r="BB109" s="21">
        <v>10650</v>
      </c>
      <c r="BC109" s="21">
        <v>396</v>
      </c>
      <c r="BD109" s="26">
        <f>VLOOKUP(A109,Gemni!A:D,4,0)</f>
        <v>100</v>
      </c>
      <c r="BE109" s="21">
        <v>10564.42</v>
      </c>
      <c r="BF109" s="21">
        <v>251.34000000000015</v>
      </c>
      <c r="BG109" s="21">
        <f>VLOOKUP(A109,BitStamp!G:I,3,0)</f>
        <v>10671.5400390625</v>
      </c>
      <c r="BH109" s="21">
        <f t="shared" si="50"/>
        <v>430.669921875</v>
      </c>
    </row>
    <row r="110" spans="1:60" x14ac:dyDescent="0.25">
      <c r="A110" s="38">
        <v>43159</v>
      </c>
      <c r="B110" s="30">
        <v>10695</v>
      </c>
      <c r="C110" s="30">
        <v>11040</v>
      </c>
      <c r="D110" s="30">
        <v>10340</v>
      </c>
      <c r="E110" s="30">
        <v>5433</v>
      </c>
      <c r="F110" s="30">
        <v>20</v>
      </c>
      <c r="G110" s="41">
        <f t="shared" si="41"/>
        <v>700</v>
      </c>
      <c r="H110" s="41">
        <f t="shared" si="42"/>
        <v>680</v>
      </c>
      <c r="I110" s="41">
        <f t="shared" si="43"/>
        <v>2755.8695652173915</v>
      </c>
      <c r="J110" s="41">
        <f t="shared" si="44"/>
        <v>2677.1304347826085</v>
      </c>
      <c r="K110" s="43">
        <f>VLOOKUP($A110,VIX!$A:$G,K$1,0)</f>
        <v>19.850000000000001</v>
      </c>
      <c r="L110" s="43">
        <f>VLOOKUP($A110,VIX!$A:$G,L$1,0)</f>
        <v>20.440000999999999</v>
      </c>
      <c r="M110" s="43">
        <f>VLOOKUP($A110,VIX!$A:$G,M$1,0)</f>
        <v>15.65</v>
      </c>
      <c r="N110" s="46">
        <f t="shared" si="47"/>
        <v>1.2600000000000016</v>
      </c>
      <c r="O110" s="41">
        <f t="shared" si="67"/>
        <v>4.7900009999999984</v>
      </c>
      <c r="P110" s="41">
        <f t="shared" si="68"/>
        <v>3.5300009999999968</v>
      </c>
      <c r="Q110" s="48">
        <f t="shared" si="48"/>
        <v>0.57572113564395788</v>
      </c>
      <c r="R110" s="48">
        <f t="shared" si="49"/>
        <v>0.42427886435604206</v>
      </c>
      <c r="S110" s="43">
        <f>VLOOKUP(A110,'S&amp;P_500'!$A:$F,6,0)</f>
        <v>2713.830078</v>
      </c>
      <c r="T110" s="43">
        <f>VLOOKUP($A110,'S&amp;P_500'!$A:$G,T$1,0)</f>
        <v>2761.5200199999999</v>
      </c>
      <c r="U110" s="43">
        <f>VLOOKUP($A110,'S&amp;P_500'!$A:$G,U$1,0)</f>
        <v>2713.540039</v>
      </c>
      <c r="V110" s="43">
        <f>VLOOKUP($A110,'S&amp;P_500'!$A:$G,V$1,0)</f>
        <v>4230660000</v>
      </c>
      <c r="W110" s="2">
        <f t="shared" si="51"/>
        <v>-30.449951000000056</v>
      </c>
      <c r="X110" s="41">
        <f t="shared" si="52"/>
        <v>47.979980999999952</v>
      </c>
      <c r="Y110" s="59">
        <f t="shared" si="66"/>
        <v>78.429932000000008</v>
      </c>
      <c r="Z110" s="41">
        <f t="shared" si="53"/>
        <v>1605783768.0614483</v>
      </c>
      <c r="AA110" s="41">
        <f t="shared" si="54"/>
        <v>2624876231.9385519</v>
      </c>
      <c r="AB110" s="43">
        <f>VLOOKUP($A110,Gold_SPDR!$A:$G,AB$1,0)</f>
        <v>125</v>
      </c>
      <c r="AC110" s="43">
        <f>VLOOKUP($A110,Gold_SPDR!$A:$G,AC$1,0)</f>
        <v>125.459999</v>
      </c>
      <c r="AD110" s="43">
        <f>VLOOKUP($A110,Gold_SPDR!$A:$G,AD$1,0)</f>
        <v>124.80999799999999</v>
      </c>
      <c r="AE110" s="43">
        <f>VLOOKUP($A110,Gold_SPDR!$A:$G,AE$1,0)</f>
        <v>4534900</v>
      </c>
      <c r="AF110" s="2">
        <f t="shared" si="55"/>
        <v>-0.12999700000000303</v>
      </c>
      <c r="AG110" s="42">
        <f t="shared" si="56"/>
        <v>0.65000100000000316</v>
      </c>
      <c r="AH110" s="42">
        <f t="shared" si="57"/>
        <v>0.77999800000000619</v>
      </c>
      <c r="AI110" s="41">
        <f t="shared" si="58"/>
        <v>2061322.7945613912</v>
      </c>
      <c r="AJ110" s="41">
        <f t="shared" si="59"/>
        <v>2473577.2054386088</v>
      </c>
      <c r="AK110" s="43">
        <f>VLOOKUP($A110,Gold_Vix!$A:$G,AK$1,0)</f>
        <v>11.74</v>
      </c>
      <c r="AL110" s="43">
        <f>VLOOKUP($A110,Gold_Vix!$A:$G,AL$1,0)</f>
        <v>11.83</v>
      </c>
      <c r="AM110" s="43">
        <f>VLOOKUP($A110,Gold_Vix!$A:$G,AM$1,0)</f>
        <v>11.44</v>
      </c>
      <c r="AN110" s="43">
        <f>VLOOKUP(A110,Goog_trend!$A:$B,2,0)</f>
        <v>12</v>
      </c>
      <c r="AO110" s="43">
        <f>VLOOKUP($A110,'Updated CoinDesk'!$A:$E,AO$1,0)</f>
        <v>10309.64</v>
      </c>
      <c r="AP110" s="43">
        <f>VLOOKUP($A110,'Updated CoinDesk'!$A:$E,AP$1,0)</f>
        <v>11044.16</v>
      </c>
      <c r="AQ110" s="43">
        <f>VLOOKUP($A110,'Updated CoinDesk'!$A:$E,AQ$1,0)</f>
        <v>10280.64</v>
      </c>
      <c r="AR110" s="43">
        <f t="shared" si="60"/>
        <v>12</v>
      </c>
      <c r="AS110" s="43">
        <f t="shared" si="61"/>
        <v>-254.78000000000065</v>
      </c>
      <c r="AT110" s="42">
        <f t="shared" si="62"/>
        <v>763.52000000000044</v>
      </c>
      <c r="AU110" s="42">
        <f t="shared" si="63"/>
        <v>1018.3000000000011</v>
      </c>
      <c r="AV110" s="41">
        <f t="shared" si="64"/>
        <v>5.142068222379363</v>
      </c>
      <c r="AW110" s="41">
        <f t="shared" si="65"/>
        <v>6.857931777620637</v>
      </c>
      <c r="AX110" s="57">
        <f>VLOOKUP(A110,'Gold Bullion'!$A:$C,3,0)</f>
        <v>-7.9000000000000909</v>
      </c>
      <c r="BB110" s="21">
        <v>10632.88</v>
      </c>
      <c r="BC110" s="21">
        <v>-17.1200000000008</v>
      </c>
      <c r="BD110" s="26">
        <f>VLOOKUP(A110,Gemni!A:D,4,0)</f>
        <v>100.1917</v>
      </c>
      <c r="BE110" s="21">
        <v>10309.64</v>
      </c>
      <c r="BF110" s="21">
        <v>-254.78000000000065</v>
      </c>
      <c r="BG110" s="21">
        <f>VLOOKUP(A110,BitStamp!G:I,3,0)</f>
        <v>10566</v>
      </c>
      <c r="BH110" s="21">
        <f t="shared" si="50"/>
        <v>-105.5400390625</v>
      </c>
    </row>
    <row r="111" spans="1:60" x14ac:dyDescent="0.25">
      <c r="A111" s="38">
        <v>43160</v>
      </c>
      <c r="B111" s="30">
        <v>11025</v>
      </c>
      <c r="C111" s="30">
        <v>11110</v>
      </c>
      <c r="D111" s="30">
        <v>10200</v>
      </c>
      <c r="E111" s="30">
        <v>5885</v>
      </c>
      <c r="F111" s="30">
        <v>330</v>
      </c>
      <c r="G111" s="41">
        <f t="shared" si="41"/>
        <v>910</v>
      </c>
      <c r="H111" s="41">
        <f t="shared" si="42"/>
        <v>580</v>
      </c>
      <c r="I111" s="41">
        <f t="shared" si="43"/>
        <v>3594.1946308724832</v>
      </c>
      <c r="J111" s="41">
        <f t="shared" si="44"/>
        <v>2290.8053691275168</v>
      </c>
      <c r="K111" s="43">
        <f>VLOOKUP($A111,VIX!$A:$G,K$1,0)</f>
        <v>22.469999000000001</v>
      </c>
      <c r="L111" s="43">
        <f>VLOOKUP($A111,VIX!$A:$G,L$1,0)</f>
        <v>25.299999</v>
      </c>
      <c r="M111" s="43">
        <f>VLOOKUP($A111,VIX!$A:$G,M$1,0)</f>
        <v>19.57</v>
      </c>
      <c r="N111" s="46">
        <f t="shared" si="47"/>
        <v>2.619999</v>
      </c>
      <c r="O111" s="41">
        <f t="shared" si="67"/>
        <v>5.7299989999999994</v>
      </c>
      <c r="P111" s="41">
        <f t="shared" si="68"/>
        <v>3.1099999999999994</v>
      </c>
      <c r="Q111" s="48">
        <f t="shared" si="48"/>
        <v>0.64819000545135808</v>
      </c>
      <c r="R111" s="48">
        <f t="shared" si="49"/>
        <v>0.35180999454864192</v>
      </c>
      <c r="S111" s="43">
        <f>VLOOKUP(A111,'S&amp;P_500'!$A:$F,6,0)</f>
        <v>2677.669922</v>
      </c>
      <c r="T111" s="43">
        <f>VLOOKUP($A111,'S&amp;P_500'!$A:$G,T$1,0)</f>
        <v>2730.889893</v>
      </c>
      <c r="U111" s="43">
        <f>VLOOKUP($A111,'S&amp;P_500'!$A:$G,U$1,0)</f>
        <v>2659.6499020000001</v>
      </c>
      <c r="V111" s="43">
        <f>VLOOKUP($A111,'S&amp;P_500'!$A:$G,V$1,0)</f>
        <v>4503970000</v>
      </c>
      <c r="W111" s="2">
        <f t="shared" si="51"/>
        <v>-36.160155999999915</v>
      </c>
      <c r="X111" s="41">
        <f t="shared" si="52"/>
        <v>71.239990999999918</v>
      </c>
      <c r="Y111" s="59">
        <f t="shared" si="66"/>
        <v>107.40014699999983</v>
      </c>
      <c r="Z111" s="41">
        <f t="shared" si="53"/>
        <v>1796140474.6802764</v>
      </c>
      <c r="AA111" s="41">
        <f t="shared" si="54"/>
        <v>2707829525.3197236</v>
      </c>
      <c r="AB111" s="43">
        <f>VLOOKUP($A111,Gold_SPDR!$A:$G,AB$1,0)</f>
        <v>124.720001</v>
      </c>
      <c r="AC111" s="43">
        <f>VLOOKUP($A111,Gold_SPDR!$A:$G,AC$1,0)</f>
        <v>125.30999799999999</v>
      </c>
      <c r="AD111" s="43">
        <f>VLOOKUP($A111,Gold_SPDR!$A:$G,AD$1,0)</f>
        <v>123.58000199999999</v>
      </c>
      <c r="AE111" s="43">
        <f>VLOOKUP($A111,Gold_SPDR!$A:$G,AE$1,0)</f>
        <v>12910100</v>
      </c>
      <c r="AF111" s="2">
        <f t="shared" si="55"/>
        <v>-0.27999900000000366</v>
      </c>
      <c r="AG111" s="42">
        <f t="shared" si="56"/>
        <v>1.7299959999999999</v>
      </c>
      <c r="AH111" s="42">
        <f t="shared" si="57"/>
        <v>2.0099950000000035</v>
      </c>
      <c r="AI111" s="41">
        <f t="shared" si="58"/>
        <v>5971784.7876104461</v>
      </c>
      <c r="AJ111" s="41">
        <f t="shared" si="59"/>
        <v>6938315.2123895548</v>
      </c>
      <c r="AK111" s="43">
        <f>VLOOKUP($A111,Gold_Vix!$A:$G,AK$1,0)</f>
        <v>12.07</v>
      </c>
      <c r="AL111" s="43">
        <f>VLOOKUP($A111,Gold_Vix!$A:$G,AL$1,0)</f>
        <v>12.61</v>
      </c>
      <c r="AM111" s="43">
        <f>VLOOKUP($A111,Gold_Vix!$A:$G,AM$1,0)</f>
        <v>11.48</v>
      </c>
      <c r="AN111" s="43">
        <f>VLOOKUP(A111,Goog_trend!$A:$B,2,0)</f>
        <v>11</v>
      </c>
      <c r="AO111" s="43">
        <f>VLOOKUP($A111,'Updated CoinDesk'!$A:$E,AO$1,0)</f>
        <v>10907.59</v>
      </c>
      <c r="AP111" s="43">
        <f>VLOOKUP($A111,'Updated CoinDesk'!$A:$E,AP$1,0)</f>
        <v>11074.22</v>
      </c>
      <c r="AQ111" s="43">
        <f>VLOOKUP($A111,'Updated CoinDesk'!$A:$E,AQ$1,0)</f>
        <v>10222.43</v>
      </c>
      <c r="AR111" s="43">
        <f t="shared" si="60"/>
        <v>11</v>
      </c>
      <c r="AS111" s="43">
        <f t="shared" si="61"/>
        <v>597.95000000000073</v>
      </c>
      <c r="AT111" s="42">
        <f t="shared" si="62"/>
        <v>851.78999999999905</v>
      </c>
      <c r="AU111" s="42">
        <f t="shared" si="63"/>
        <v>253.83999999999833</v>
      </c>
      <c r="AV111" s="41">
        <f t="shared" si="64"/>
        <v>8.4745258359487465</v>
      </c>
      <c r="AW111" s="41">
        <f t="shared" si="65"/>
        <v>2.5254741640512544</v>
      </c>
      <c r="AX111" s="57">
        <f>VLOOKUP(A111,'Gold Bullion'!$A:$C,3,0)</f>
        <v>-10.099999999999909</v>
      </c>
      <c r="BB111" s="21">
        <v>11045</v>
      </c>
      <c r="BC111" s="21">
        <v>412.1200000000008</v>
      </c>
      <c r="BD111" s="26">
        <f>VLOOKUP(A111,Gemni!A:D,4,0)</f>
        <v>148.018</v>
      </c>
      <c r="BE111" s="21">
        <v>10907.59</v>
      </c>
      <c r="BF111" s="21">
        <v>597.95000000000073</v>
      </c>
      <c r="BG111" s="21">
        <f>VLOOKUP(A111,BitStamp!G:I,3,0)</f>
        <v>10909.2900390625</v>
      </c>
      <c r="BH111" s="21">
        <f t="shared" si="50"/>
        <v>343.2900390625</v>
      </c>
    </row>
    <row r="112" spans="1:60" x14ac:dyDescent="0.25">
      <c r="A112" s="38">
        <v>43161</v>
      </c>
      <c r="B112" s="30">
        <v>11015</v>
      </c>
      <c r="C112" s="30">
        <v>11220</v>
      </c>
      <c r="D112" s="30">
        <v>10770</v>
      </c>
      <c r="E112" s="30">
        <v>4037</v>
      </c>
      <c r="F112" s="30">
        <v>-10</v>
      </c>
      <c r="G112" s="41">
        <f t="shared" si="41"/>
        <v>450</v>
      </c>
      <c r="H112" s="41">
        <f t="shared" si="42"/>
        <v>460</v>
      </c>
      <c r="I112" s="41">
        <f t="shared" si="43"/>
        <v>1996.3186813186812</v>
      </c>
      <c r="J112" s="41">
        <f t="shared" si="44"/>
        <v>2040.6813186813188</v>
      </c>
      <c r="K112" s="43">
        <f>VLOOKUP($A112,VIX!$A:$G,K$1,0)</f>
        <v>19.59</v>
      </c>
      <c r="L112" s="43">
        <f>VLOOKUP($A112,VIX!$A:$G,L$1,0)</f>
        <v>26.219999000000001</v>
      </c>
      <c r="M112" s="43">
        <f>VLOOKUP($A112,VIX!$A:$G,M$1,0)</f>
        <v>19.360001</v>
      </c>
      <c r="N112" s="46">
        <f t="shared" si="47"/>
        <v>-2.8799990000000015</v>
      </c>
      <c r="O112" s="41">
        <f t="shared" si="67"/>
        <v>6.8599980000000009</v>
      </c>
      <c r="P112" s="41">
        <f t="shared" si="68"/>
        <v>9.7399970000000025</v>
      </c>
      <c r="Q112" s="48">
        <f t="shared" si="48"/>
        <v>0.41325301604006504</v>
      </c>
      <c r="R112" s="48">
        <f t="shared" si="49"/>
        <v>0.58674698395993496</v>
      </c>
      <c r="S112" s="43">
        <f>VLOOKUP(A112,'S&amp;P_500'!$A:$F,6,0)</f>
        <v>2691.25</v>
      </c>
      <c r="T112" s="43">
        <f>VLOOKUP($A112,'S&amp;P_500'!$A:$G,T$1,0)</f>
        <v>2696.25</v>
      </c>
      <c r="U112" s="43">
        <f>VLOOKUP($A112,'S&amp;P_500'!$A:$G,U$1,0)</f>
        <v>2647.320068</v>
      </c>
      <c r="V112" s="43">
        <f>VLOOKUP($A112,'S&amp;P_500'!$A:$G,V$1,0)</f>
        <v>3882450000</v>
      </c>
      <c r="W112" s="2">
        <f t="shared" si="51"/>
        <v>13.580077999999958</v>
      </c>
      <c r="X112" s="41">
        <f t="shared" si="52"/>
        <v>48.929932000000008</v>
      </c>
      <c r="Y112" s="59">
        <f t="shared" si="66"/>
        <v>35.34985400000005</v>
      </c>
      <c r="Z112" s="41">
        <f t="shared" si="53"/>
        <v>2254016336.6504025</v>
      </c>
      <c r="AA112" s="41">
        <f t="shared" si="54"/>
        <v>1628433663.3495972</v>
      </c>
      <c r="AB112" s="43">
        <f>VLOOKUP($A112,Gold_SPDR!$A:$G,AB$1,0)</f>
        <v>125.389999</v>
      </c>
      <c r="AC112" s="43">
        <f>VLOOKUP($A112,Gold_SPDR!$A:$G,AC$1,0)</f>
        <v>125.69000200000001</v>
      </c>
      <c r="AD112" s="43">
        <f>VLOOKUP($A112,Gold_SPDR!$A:$G,AD$1,0)</f>
        <v>124.970001</v>
      </c>
      <c r="AE112" s="43">
        <f>VLOOKUP($A112,Gold_SPDR!$A:$G,AE$1,0)</f>
        <v>9994300</v>
      </c>
      <c r="AF112" s="2">
        <f t="shared" si="55"/>
        <v>0.66999800000000675</v>
      </c>
      <c r="AG112" s="42">
        <f t="shared" si="56"/>
        <v>0.97000100000001055</v>
      </c>
      <c r="AH112" s="42">
        <f t="shared" si="57"/>
        <v>0.30000300000000379</v>
      </c>
      <c r="AI112" s="41">
        <f t="shared" si="58"/>
        <v>7633425.5595257934</v>
      </c>
      <c r="AJ112" s="41">
        <f t="shared" si="59"/>
        <v>2360874.4404742066</v>
      </c>
      <c r="AK112" s="43">
        <f>VLOOKUP($A112,Gold_Vix!$A:$G,AK$1,0)</f>
        <v>11.97</v>
      </c>
      <c r="AL112" s="43">
        <f>VLOOKUP($A112,Gold_Vix!$A:$G,AL$1,0)</f>
        <v>12.78</v>
      </c>
      <c r="AM112" s="43">
        <f>VLOOKUP($A112,Gold_Vix!$A:$G,AM$1,0)</f>
        <v>11.6</v>
      </c>
      <c r="AN112" s="43">
        <f>VLOOKUP(A112,Goog_trend!$A:$B,2,0)</f>
        <v>11</v>
      </c>
      <c r="AO112" s="43">
        <f>VLOOKUP($A112,'Updated CoinDesk'!$A:$E,AO$1,0)</f>
        <v>11019.52</v>
      </c>
      <c r="AP112" s="43">
        <f>VLOOKUP($A112,'Updated CoinDesk'!$A:$E,AP$1,0)</f>
        <v>11165.66</v>
      </c>
      <c r="AQ112" s="43">
        <f>VLOOKUP($A112,'Updated CoinDesk'!$A:$E,AQ$1,0)</f>
        <v>10784.22</v>
      </c>
      <c r="AR112" s="43">
        <f t="shared" si="60"/>
        <v>11</v>
      </c>
      <c r="AS112" s="43">
        <f t="shared" si="61"/>
        <v>111.93000000000029</v>
      </c>
      <c r="AT112" s="42">
        <f t="shared" si="62"/>
        <v>381.44000000000051</v>
      </c>
      <c r="AU112" s="42">
        <f t="shared" si="63"/>
        <v>269.51000000000022</v>
      </c>
      <c r="AV112" s="41">
        <f t="shared" si="64"/>
        <v>6.4457177970658286</v>
      </c>
      <c r="AW112" s="41">
        <f t="shared" si="65"/>
        <v>4.5542822029341714</v>
      </c>
      <c r="AX112" s="57">
        <f>VLOOKUP(A112,'Gold Bullion'!$A:$C,3,0)</f>
        <v>14.549999999999955</v>
      </c>
      <c r="BB112" s="21">
        <v>11047.28</v>
      </c>
      <c r="BC112" s="21">
        <v>2.2800000000006548</v>
      </c>
      <c r="BD112" s="26">
        <f>VLOOKUP(A112,Gemni!A:D,4,0)</f>
        <v>246</v>
      </c>
      <c r="BE112" s="21">
        <v>11019.52</v>
      </c>
      <c r="BF112" s="21">
        <v>111.93000000000029</v>
      </c>
      <c r="BG112" s="21">
        <f>VLOOKUP(A112,BitStamp!G:I,3,0)</f>
        <v>10929</v>
      </c>
      <c r="BH112" s="21">
        <f t="shared" si="50"/>
        <v>19.7099609375</v>
      </c>
    </row>
    <row r="113" spans="1:60" x14ac:dyDescent="0.25">
      <c r="A113" s="38">
        <v>43164</v>
      </c>
      <c r="B113" s="30">
        <v>11570</v>
      </c>
      <c r="C113" s="30">
        <v>11710</v>
      </c>
      <c r="D113" s="30">
        <v>11350</v>
      </c>
      <c r="E113" s="30">
        <v>2635</v>
      </c>
      <c r="F113" s="30">
        <v>555</v>
      </c>
      <c r="G113" s="41">
        <f t="shared" si="41"/>
        <v>695</v>
      </c>
      <c r="H113" s="41">
        <f t="shared" si="42"/>
        <v>140</v>
      </c>
      <c r="I113" s="41">
        <f t="shared" si="43"/>
        <v>2193.2035928143714</v>
      </c>
      <c r="J113" s="41">
        <f t="shared" si="44"/>
        <v>441.79640718562877</v>
      </c>
      <c r="K113" s="43">
        <f>VLOOKUP($A113,VIX!$A:$G,K$1,0)</f>
        <v>18.73</v>
      </c>
      <c r="L113" s="43">
        <f>VLOOKUP($A113,VIX!$A:$G,L$1,0)</f>
        <v>21.57</v>
      </c>
      <c r="M113" s="43">
        <f>VLOOKUP($A113,VIX!$A:$G,M$1,0)</f>
        <v>17.940000999999999</v>
      </c>
      <c r="N113" s="46">
        <f t="shared" si="47"/>
        <v>-0.85999999999999943</v>
      </c>
      <c r="O113" s="41">
        <f t="shared" si="67"/>
        <v>3.6299990000000015</v>
      </c>
      <c r="P113" s="41">
        <f t="shared" si="68"/>
        <v>4.489999000000001</v>
      </c>
      <c r="Q113" s="48">
        <f t="shared" si="48"/>
        <v>0.44704432193209903</v>
      </c>
      <c r="R113" s="48">
        <f t="shared" si="49"/>
        <v>0.55295567806790091</v>
      </c>
      <c r="S113" s="43">
        <f>VLOOKUP(A113,'S&amp;P_500'!$A:$F,6,0)</f>
        <v>2720.9399410000001</v>
      </c>
      <c r="T113" s="43">
        <f>VLOOKUP($A113,'S&amp;P_500'!$A:$G,T$1,0)</f>
        <v>2728.0900879999999</v>
      </c>
      <c r="U113" s="43">
        <f>VLOOKUP($A113,'S&amp;P_500'!$A:$G,U$1,0)</f>
        <v>2675.75</v>
      </c>
      <c r="V113" s="43">
        <f>VLOOKUP($A113,'S&amp;P_500'!$A:$G,V$1,0)</f>
        <v>3710810000</v>
      </c>
      <c r="W113" s="2">
        <f t="shared" si="51"/>
        <v>29.68994100000009</v>
      </c>
      <c r="X113" s="41">
        <f t="shared" si="52"/>
        <v>52.340087999999923</v>
      </c>
      <c r="Y113" s="59">
        <f t="shared" si="66"/>
        <v>22.650146999999833</v>
      </c>
      <c r="Z113" s="41">
        <f t="shared" si="53"/>
        <v>2589992176.3317633</v>
      </c>
      <c r="AA113" s="41">
        <f t="shared" si="54"/>
        <v>1120817823.668237</v>
      </c>
      <c r="AB113" s="43">
        <f>VLOOKUP($A113,Gold_SPDR!$A:$G,AB$1,0)</f>
        <v>125.18</v>
      </c>
      <c r="AC113" s="43">
        <f>VLOOKUP($A113,Gold_SPDR!$A:$G,AC$1,0)</f>
        <v>125.480003</v>
      </c>
      <c r="AD113" s="43">
        <f>VLOOKUP($A113,Gold_SPDR!$A:$G,AD$1,0)</f>
        <v>124.959999</v>
      </c>
      <c r="AE113" s="43">
        <f>VLOOKUP($A113,Gold_SPDR!$A:$G,AE$1,0)</f>
        <v>5778300</v>
      </c>
      <c r="AF113" s="2">
        <f t="shared" si="55"/>
        <v>-0.20999899999999627</v>
      </c>
      <c r="AG113" s="42">
        <f t="shared" si="56"/>
        <v>0.52000400000000013</v>
      </c>
      <c r="AH113" s="42">
        <f t="shared" si="57"/>
        <v>0.7300029999999964</v>
      </c>
      <c r="AI113" s="41">
        <f t="shared" si="58"/>
        <v>2403777.8294041627</v>
      </c>
      <c r="AJ113" s="41">
        <f t="shared" si="59"/>
        <v>3374522.1705958378</v>
      </c>
      <c r="AK113" s="43">
        <f>VLOOKUP($A113,Gold_Vix!$A:$G,AK$1,0)</f>
        <v>11.89</v>
      </c>
      <c r="AL113" s="43">
        <f>VLOOKUP($A113,Gold_Vix!$A:$G,AL$1,0)</f>
        <v>12.22</v>
      </c>
      <c r="AM113" s="43">
        <f>VLOOKUP($A113,Gold_Vix!$A:$G,AM$1,0)</f>
        <v>11.86</v>
      </c>
      <c r="AN113" s="43">
        <f>VLOOKUP(A113,Goog_trend!$A:$B,2,0)</f>
        <v>11</v>
      </c>
      <c r="AO113" s="43">
        <f>VLOOKUP($A113,'Updated CoinDesk'!$A:$E,AO$1,0)</f>
        <v>11432.98</v>
      </c>
      <c r="AP113" s="43">
        <f>VLOOKUP($A113,'Updated CoinDesk'!$A:$E,AP$1,0)</f>
        <v>11660.24</v>
      </c>
      <c r="AQ113" s="43">
        <f>VLOOKUP($A113,'Updated CoinDesk'!$A:$E,AQ$1,0)</f>
        <v>11411.97</v>
      </c>
      <c r="AR113" s="43">
        <f t="shared" si="60"/>
        <v>11</v>
      </c>
      <c r="AS113" s="43">
        <f t="shared" si="61"/>
        <v>413.45999999999913</v>
      </c>
      <c r="AT113" s="42">
        <f t="shared" si="62"/>
        <v>640.71999999999935</v>
      </c>
      <c r="AU113" s="42">
        <f t="shared" si="63"/>
        <v>227.26000000000022</v>
      </c>
      <c r="AV113" s="41">
        <f t="shared" si="64"/>
        <v>8.1199105970183609</v>
      </c>
      <c r="AW113" s="41">
        <f t="shared" si="65"/>
        <v>2.88008940298164</v>
      </c>
      <c r="AX113" s="57">
        <f>VLOOKUP(A113,'Gold Bullion'!$A:$C,3,0)</f>
        <v>-1.8999999999998636</v>
      </c>
      <c r="BB113" s="21">
        <v>11570</v>
      </c>
      <c r="BC113" s="21">
        <v>522.71999999999935</v>
      </c>
      <c r="BD113" s="26">
        <f>VLOOKUP(A113,Gemni!A:D,4,0)</f>
        <v>137.3039</v>
      </c>
      <c r="BE113" s="21">
        <v>11432.98</v>
      </c>
      <c r="BF113" s="21">
        <v>413.45999999999913</v>
      </c>
      <c r="BG113" s="21">
        <f>VLOOKUP(A113,BitStamp!G:I,3,0)</f>
        <v>11635.8896484375</v>
      </c>
      <c r="BH113" s="21">
        <f t="shared" si="50"/>
        <v>706.8896484375</v>
      </c>
    </row>
    <row r="114" spans="1:60" x14ac:dyDescent="0.25">
      <c r="A114" s="38">
        <v>43165</v>
      </c>
      <c r="B114" s="30">
        <v>10735</v>
      </c>
      <c r="C114" s="30">
        <v>11650</v>
      </c>
      <c r="D114" s="30">
        <v>10550</v>
      </c>
      <c r="E114" s="30">
        <v>4123</v>
      </c>
      <c r="F114" s="30">
        <v>-835</v>
      </c>
      <c r="G114" s="41">
        <f t="shared" si="41"/>
        <v>1100</v>
      </c>
      <c r="H114" s="41">
        <f t="shared" si="42"/>
        <v>1935</v>
      </c>
      <c r="I114" s="41">
        <f t="shared" si="43"/>
        <v>1494.3327841845139</v>
      </c>
      <c r="J114" s="41">
        <f t="shared" si="44"/>
        <v>2628.6672158154861</v>
      </c>
      <c r="K114" s="43">
        <f>VLOOKUP($A114,VIX!$A:$G,K$1,0)</f>
        <v>18.360001</v>
      </c>
      <c r="L114" s="43">
        <f>VLOOKUP($A114,VIX!$A:$G,L$1,0)</f>
        <v>19.639999</v>
      </c>
      <c r="M114" s="43">
        <f>VLOOKUP($A114,VIX!$A:$G,M$1,0)</f>
        <v>17.68</v>
      </c>
      <c r="N114" s="46">
        <f t="shared" si="47"/>
        <v>-0.36999899999999997</v>
      </c>
      <c r="O114" s="41">
        <f t="shared" si="67"/>
        <v>1.9599989999999998</v>
      </c>
      <c r="P114" s="41">
        <f t="shared" si="68"/>
        <v>2.3299979999999998</v>
      </c>
      <c r="Q114" s="48">
        <f t="shared" si="48"/>
        <v>0.45687654327030996</v>
      </c>
      <c r="R114" s="48">
        <f t="shared" si="49"/>
        <v>0.54312345672968998</v>
      </c>
      <c r="S114" s="43">
        <f>VLOOKUP(A114,'S&amp;P_500'!$A:$F,6,0)</f>
        <v>2728.1201169999999</v>
      </c>
      <c r="T114" s="43">
        <f>VLOOKUP($A114,'S&amp;P_500'!$A:$G,T$1,0)</f>
        <v>2732.080078</v>
      </c>
      <c r="U114" s="43">
        <f>VLOOKUP($A114,'S&amp;P_500'!$A:$G,U$1,0)</f>
        <v>2711.26001</v>
      </c>
      <c r="V114" s="43">
        <f>VLOOKUP($A114,'S&amp;P_500'!$A:$G,V$1,0)</f>
        <v>3370690000</v>
      </c>
      <c r="W114" s="2">
        <f t="shared" si="51"/>
        <v>7.1801759999998467</v>
      </c>
      <c r="X114" s="41">
        <f t="shared" si="52"/>
        <v>20.820067999999992</v>
      </c>
      <c r="Y114" s="59">
        <f t="shared" si="66"/>
        <v>13.639892000000145</v>
      </c>
      <c r="Z114" s="41">
        <f t="shared" si="53"/>
        <v>2036508313.0369184</v>
      </c>
      <c r="AA114" s="41">
        <f t="shared" si="54"/>
        <v>1334181686.9630814</v>
      </c>
      <c r="AB114" s="43">
        <f>VLOOKUP($A114,Gold_SPDR!$A:$G,AB$1,0)</f>
        <v>126.529999</v>
      </c>
      <c r="AC114" s="43">
        <f>VLOOKUP($A114,Gold_SPDR!$A:$G,AC$1,0)</f>
        <v>126.959999</v>
      </c>
      <c r="AD114" s="43">
        <f>VLOOKUP($A114,Gold_SPDR!$A:$G,AD$1,0)</f>
        <v>126.129997</v>
      </c>
      <c r="AE114" s="43">
        <f>VLOOKUP($A114,Gold_SPDR!$A:$G,AE$1,0)</f>
        <v>8676800</v>
      </c>
      <c r="AF114" s="2">
        <f t="shared" si="55"/>
        <v>1.3499989999999968</v>
      </c>
      <c r="AG114" s="42">
        <f t="shared" si="56"/>
        <v>1.7799989999999895</v>
      </c>
      <c r="AH114" s="42">
        <f t="shared" si="57"/>
        <v>0.42999999999999261</v>
      </c>
      <c r="AI114" s="41">
        <f t="shared" si="58"/>
        <v>6988553.0822412297</v>
      </c>
      <c r="AJ114" s="41">
        <f t="shared" si="59"/>
        <v>1688246.917758771</v>
      </c>
      <c r="AK114" s="43">
        <f>VLOOKUP($A114,Gold_Vix!$A:$G,AK$1,0)</f>
        <v>12.33</v>
      </c>
      <c r="AL114" s="43">
        <f>VLOOKUP($A114,Gold_Vix!$A:$G,AL$1,0)</f>
        <v>12.94</v>
      </c>
      <c r="AM114" s="43">
        <f>VLOOKUP($A114,Gold_Vix!$A:$G,AM$1,0)</f>
        <v>12.01</v>
      </c>
      <c r="AN114" s="43">
        <f>VLOOKUP(A114,Goog_trend!$A:$B,2,0)</f>
        <v>11</v>
      </c>
      <c r="AO114" s="43">
        <f>VLOOKUP($A114,'Updated CoinDesk'!$A:$E,AO$1,0)</f>
        <v>10709.53</v>
      </c>
      <c r="AP114" s="43">
        <f>VLOOKUP($A114,'Updated CoinDesk'!$A:$E,AP$1,0)</f>
        <v>11432.98</v>
      </c>
      <c r="AQ114" s="43">
        <f>VLOOKUP($A114,'Updated CoinDesk'!$A:$E,AQ$1,0)</f>
        <v>10584.96</v>
      </c>
      <c r="AR114" s="43">
        <f t="shared" si="60"/>
        <v>11</v>
      </c>
      <c r="AS114" s="43">
        <f t="shared" si="61"/>
        <v>-723.44999999999891</v>
      </c>
      <c r="AT114" s="42">
        <f t="shared" si="62"/>
        <v>848.02000000000044</v>
      </c>
      <c r="AU114" s="42">
        <f t="shared" si="63"/>
        <v>1571.4699999999993</v>
      </c>
      <c r="AV114" s="41">
        <f t="shared" si="64"/>
        <v>3.8554488755894862</v>
      </c>
      <c r="AW114" s="41">
        <f t="shared" si="65"/>
        <v>7.1445511244105129</v>
      </c>
      <c r="AX114" s="57">
        <f>VLOOKUP(A114,'Gold Bullion'!$A:$C,3,0)</f>
        <v>11</v>
      </c>
      <c r="BB114" s="21">
        <v>10632.31</v>
      </c>
      <c r="BC114" s="21">
        <v>-937.69000000000051</v>
      </c>
      <c r="BD114" s="26">
        <f>VLOOKUP(A114,Gemni!A:D,4,0)</f>
        <v>75</v>
      </c>
      <c r="BE114" s="21">
        <v>10709.53</v>
      </c>
      <c r="BF114" s="21">
        <v>-723.44999999999891</v>
      </c>
      <c r="BG114" s="21">
        <f>VLOOKUP(A114,BitStamp!G:I,3,0)</f>
        <v>10697.4501953125</v>
      </c>
      <c r="BH114" s="21">
        <f t="shared" si="50"/>
        <v>-938.439453125</v>
      </c>
    </row>
    <row r="115" spans="1:60" x14ac:dyDescent="0.25">
      <c r="A115" s="38">
        <v>43166</v>
      </c>
      <c r="B115" s="30">
        <v>9835</v>
      </c>
      <c r="C115" s="30">
        <v>10900</v>
      </c>
      <c r="D115" s="30">
        <v>9370</v>
      </c>
      <c r="E115" s="30">
        <v>8780</v>
      </c>
      <c r="F115" s="30">
        <v>-900</v>
      </c>
      <c r="G115" s="41">
        <f t="shared" si="41"/>
        <v>1530</v>
      </c>
      <c r="H115" s="41">
        <f t="shared" si="42"/>
        <v>2430</v>
      </c>
      <c r="I115" s="41">
        <f t="shared" si="43"/>
        <v>3392.2727272727275</v>
      </c>
      <c r="J115" s="41">
        <f t="shared" si="44"/>
        <v>5387.727272727273</v>
      </c>
      <c r="K115" s="43">
        <f>VLOOKUP($A115,VIX!$A:$G,K$1,0)</f>
        <v>17.760000000000002</v>
      </c>
      <c r="L115" s="43">
        <f>VLOOKUP($A115,VIX!$A:$G,L$1,0)</f>
        <v>20.49</v>
      </c>
      <c r="M115" s="43">
        <f>VLOOKUP($A115,VIX!$A:$G,M$1,0)</f>
        <v>17.52</v>
      </c>
      <c r="N115" s="46">
        <f t="shared" si="47"/>
        <v>-0.6000009999999989</v>
      </c>
      <c r="O115" s="41">
        <f t="shared" si="67"/>
        <v>2.9699999999999989</v>
      </c>
      <c r="P115" s="41">
        <f t="shared" si="68"/>
        <v>3.5700009999999978</v>
      </c>
      <c r="Q115" s="48">
        <f t="shared" si="48"/>
        <v>0.45412837092838371</v>
      </c>
      <c r="R115" s="48">
        <f t="shared" si="49"/>
        <v>0.54587162907161624</v>
      </c>
      <c r="S115" s="43">
        <f>VLOOKUP(A115,'S&amp;P_500'!$A:$F,6,0)</f>
        <v>2726.8000489999999</v>
      </c>
      <c r="T115" s="43">
        <f>VLOOKUP($A115,'S&amp;P_500'!$A:$G,T$1,0)</f>
        <v>2730.6000979999999</v>
      </c>
      <c r="U115" s="43">
        <f>VLOOKUP($A115,'S&amp;P_500'!$A:$G,U$1,0)</f>
        <v>2701.73999</v>
      </c>
      <c r="V115" s="43">
        <f>VLOOKUP($A115,'S&amp;P_500'!$A:$G,V$1,0)</f>
        <v>3393270000</v>
      </c>
      <c r="W115" s="2">
        <f t="shared" si="51"/>
        <v>-1.320067999999992</v>
      </c>
      <c r="X115" s="41">
        <f t="shared" si="52"/>
        <v>28.860107999999855</v>
      </c>
      <c r="Y115" s="59">
        <f t="shared" si="66"/>
        <v>30.180175999999847</v>
      </c>
      <c r="Z115" s="41">
        <f t="shared" si="53"/>
        <v>1658700332.0166955</v>
      </c>
      <c r="AA115" s="41">
        <f t="shared" si="54"/>
        <v>1734569667.9833045</v>
      </c>
      <c r="AB115" s="43">
        <f>VLOOKUP($A115,Gold_SPDR!$A:$G,AB$1,0)</f>
        <v>125.720001</v>
      </c>
      <c r="AC115" s="43">
        <f>VLOOKUP($A115,Gold_SPDR!$A:$G,AC$1,0)</f>
        <v>126.290001</v>
      </c>
      <c r="AD115" s="43">
        <f>VLOOKUP($A115,Gold_SPDR!$A:$G,AD$1,0)</f>
        <v>125.41999800000001</v>
      </c>
      <c r="AE115" s="43">
        <f>VLOOKUP($A115,Gold_SPDR!$A:$G,AE$1,0)</f>
        <v>5158700</v>
      </c>
      <c r="AF115" s="2">
        <f t="shared" si="55"/>
        <v>-0.80999800000000732</v>
      </c>
      <c r="AG115" s="42">
        <f t="shared" si="56"/>
        <v>0.87000299999999697</v>
      </c>
      <c r="AH115" s="42">
        <f t="shared" si="57"/>
        <v>1.6800010000000043</v>
      </c>
      <c r="AI115" s="41">
        <f t="shared" si="58"/>
        <v>1760030.3670503977</v>
      </c>
      <c r="AJ115" s="41">
        <f t="shared" si="59"/>
        <v>3398669.6329496028</v>
      </c>
      <c r="AK115" s="43">
        <f>VLOOKUP($A115,Gold_Vix!$A:$G,AK$1,0)</f>
        <v>12.37</v>
      </c>
      <c r="AL115" s="43">
        <f>VLOOKUP($A115,Gold_Vix!$A:$G,AL$1,0)</f>
        <v>12.67</v>
      </c>
      <c r="AM115" s="43">
        <f>VLOOKUP($A115,Gold_Vix!$A:$G,AM$1,0)</f>
        <v>12.13</v>
      </c>
      <c r="AN115" s="43">
        <f>VLOOKUP(A115,Goog_trend!$A:$B,2,0)</f>
        <v>12</v>
      </c>
      <c r="AO115" s="43">
        <f>VLOOKUP($A115,'Updated CoinDesk'!$A:$E,AO$1,0)</f>
        <v>9906.7999999999993</v>
      </c>
      <c r="AP115" s="43">
        <f>VLOOKUP($A115,'Updated CoinDesk'!$A:$E,AP$1,0)</f>
        <v>10888.41</v>
      </c>
      <c r="AQ115" s="43">
        <f>VLOOKUP($A115,'Updated CoinDesk'!$A:$E,AQ$1,0)</f>
        <v>9468.4500000000007</v>
      </c>
      <c r="AR115" s="43">
        <f t="shared" si="60"/>
        <v>12</v>
      </c>
      <c r="AS115" s="43">
        <f t="shared" si="61"/>
        <v>-802.73000000000138</v>
      </c>
      <c r="AT115" s="42">
        <f t="shared" si="62"/>
        <v>1419.9599999999991</v>
      </c>
      <c r="AU115" s="42">
        <f t="shared" si="63"/>
        <v>2222.6900000000005</v>
      </c>
      <c r="AV115" s="41">
        <f t="shared" si="64"/>
        <v>4.6777812856025118</v>
      </c>
      <c r="AW115" s="41">
        <f t="shared" si="65"/>
        <v>7.3222187143974882</v>
      </c>
      <c r="AX115" s="57">
        <f>VLOOKUP(A115,'Gold Bullion'!$A:$C,3,0)</f>
        <v>-2</v>
      </c>
      <c r="BB115" s="21">
        <v>9770</v>
      </c>
      <c r="BC115" s="21">
        <v>-862.30999999999949</v>
      </c>
      <c r="BD115" s="26">
        <f>VLOOKUP(A115,Gemni!A:D,4,0)</f>
        <v>124.167</v>
      </c>
      <c r="BE115" s="21">
        <v>9906.7999999999993</v>
      </c>
      <c r="BF115" s="21">
        <v>-802.73000000000138</v>
      </c>
      <c r="BG115" s="21">
        <f>VLOOKUP(A115,BitStamp!G:I,3,0)</f>
        <v>9827.919921875</v>
      </c>
      <c r="BH115" s="21">
        <f t="shared" si="50"/>
        <v>-869.5302734375</v>
      </c>
    </row>
    <row r="116" spans="1:60" x14ac:dyDescent="0.25">
      <c r="A116" s="38">
        <v>43167</v>
      </c>
      <c r="B116" s="30">
        <v>9440</v>
      </c>
      <c r="C116" s="30">
        <v>10140</v>
      </c>
      <c r="D116" s="30">
        <v>9070</v>
      </c>
      <c r="E116" s="30">
        <v>7754</v>
      </c>
      <c r="F116" s="30">
        <v>-395</v>
      </c>
      <c r="G116" s="41">
        <f t="shared" si="41"/>
        <v>1070</v>
      </c>
      <c r="H116" s="41">
        <f t="shared" si="42"/>
        <v>1465</v>
      </c>
      <c r="I116" s="41">
        <f t="shared" si="43"/>
        <v>3272.8915187376724</v>
      </c>
      <c r="J116" s="41">
        <f t="shared" si="44"/>
        <v>4481.1084812623276</v>
      </c>
      <c r="K116" s="43">
        <f>VLOOKUP($A116,VIX!$A:$G,K$1,0)</f>
        <v>16.540001</v>
      </c>
      <c r="L116" s="43">
        <f>VLOOKUP($A116,VIX!$A:$G,L$1,0)</f>
        <v>17.68</v>
      </c>
      <c r="M116" s="43">
        <f>VLOOKUP($A116,VIX!$A:$G,M$1,0)</f>
        <v>14.91</v>
      </c>
      <c r="N116" s="46">
        <f t="shared" si="47"/>
        <v>-1.2199990000000014</v>
      </c>
      <c r="O116" s="41">
        <f t="shared" si="67"/>
        <v>2.7699999999999996</v>
      </c>
      <c r="P116" s="41">
        <f t="shared" si="68"/>
        <v>3.989999000000001</v>
      </c>
      <c r="Q116" s="48">
        <f t="shared" si="48"/>
        <v>0.40976337422535114</v>
      </c>
      <c r="R116" s="48">
        <f t="shared" si="49"/>
        <v>0.59023662577464886</v>
      </c>
      <c r="S116" s="43">
        <f>VLOOKUP(A116,'S&amp;P_500'!$A:$F,6,0)</f>
        <v>2738.969971</v>
      </c>
      <c r="T116" s="43">
        <f>VLOOKUP($A116,'S&amp;P_500'!$A:$G,T$1,0)</f>
        <v>2740.4499510000001</v>
      </c>
      <c r="U116" s="43">
        <f>VLOOKUP($A116,'S&amp;P_500'!$A:$G,U$1,0)</f>
        <v>2722.6499020000001</v>
      </c>
      <c r="V116" s="43">
        <f>VLOOKUP($A116,'S&amp;P_500'!$A:$G,V$1,0)</f>
        <v>3212320000</v>
      </c>
      <c r="W116" s="2">
        <f t="shared" si="51"/>
        <v>12.169922000000042</v>
      </c>
      <c r="X116" s="41">
        <f t="shared" si="52"/>
        <v>17.800048999999944</v>
      </c>
      <c r="Y116" s="59">
        <f t="shared" si="66"/>
        <v>5.6301269999999022</v>
      </c>
      <c r="Z116" s="41">
        <f t="shared" si="53"/>
        <v>2440419286.8069024</v>
      </c>
      <c r="AA116" s="41">
        <f t="shared" si="54"/>
        <v>771900713.19309783</v>
      </c>
      <c r="AB116" s="43">
        <f>VLOOKUP($A116,Gold_SPDR!$A:$G,AB$1,0)</f>
        <v>125.41999800000001</v>
      </c>
      <c r="AC116" s="43">
        <f>VLOOKUP($A116,Gold_SPDR!$A:$G,AC$1,0)</f>
        <v>125.699997</v>
      </c>
      <c r="AD116" s="43">
        <f>VLOOKUP($A116,Gold_SPDR!$A:$G,AD$1,0)</f>
        <v>125.129997</v>
      </c>
      <c r="AE116" s="43">
        <f>VLOOKUP($A116,Gold_SPDR!$A:$G,AE$1,0)</f>
        <v>3474900</v>
      </c>
      <c r="AF116" s="2">
        <f t="shared" si="55"/>
        <v>-0.30000299999998958</v>
      </c>
      <c r="AG116" s="42">
        <f t="shared" si="56"/>
        <v>0.56999999999999318</v>
      </c>
      <c r="AH116" s="42">
        <f t="shared" si="57"/>
        <v>0.87000299999998276</v>
      </c>
      <c r="AI116" s="41">
        <f t="shared" si="58"/>
        <v>1375478.3844200389</v>
      </c>
      <c r="AJ116" s="41">
        <f t="shared" si="59"/>
        <v>2099421.6155799613</v>
      </c>
      <c r="AK116" s="43">
        <f>VLOOKUP($A116,Gold_Vix!$A:$G,AK$1,0)</f>
        <v>11.57</v>
      </c>
      <c r="AL116" s="43">
        <f>VLOOKUP($A116,Gold_Vix!$A:$G,AL$1,0)</f>
        <v>12.13</v>
      </c>
      <c r="AM116" s="43">
        <f>VLOOKUP($A116,Gold_Vix!$A:$G,AM$1,0)</f>
        <v>11.5</v>
      </c>
      <c r="AN116" s="43">
        <f>VLOOKUP(A116,Goog_trend!$A:$B,2,0)</f>
        <v>12</v>
      </c>
      <c r="AO116" s="43">
        <f>VLOOKUP($A116,'Updated CoinDesk'!$A:$E,AO$1,0)</f>
        <v>9299.2800000000007</v>
      </c>
      <c r="AP116" s="43">
        <f>VLOOKUP($A116,'Updated CoinDesk'!$A:$E,AP$1,0)</f>
        <v>10101.280000000001</v>
      </c>
      <c r="AQ116" s="43">
        <f>VLOOKUP($A116,'Updated CoinDesk'!$A:$E,AQ$1,0)</f>
        <v>9075.8700000000008</v>
      </c>
      <c r="AR116" s="43">
        <f t="shared" si="60"/>
        <v>12</v>
      </c>
      <c r="AS116" s="43">
        <f t="shared" si="61"/>
        <v>-607.51999999999862</v>
      </c>
      <c r="AT116" s="42">
        <f t="shared" si="62"/>
        <v>1025.4099999999999</v>
      </c>
      <c r="AU116" s="42">
        <f t="shared" si="63"/>
        <v>1632.9299999999985</v>
      </c>
      <c r="AV116" s="41">
        <f t="shared" si="64"/>
        <v>4.6287984230760575</v>
      </c>
      <c r="AW116" s="41">
        <f t="shared" si="65"/>
        <v>7.3712015769239425</v>
      </c>
      <c r="AX116" s="57">
        <f>VLOOKUP(A116,'Gold Bullion'!$A:$C,3,0)</f>
        <v>-8.4000000000000909</v>
      </c>
      <c r="BB116" s="21">
        <v>9381.35</v>
      </c>
      <c r="BC116" s="21">
        <v>-388.64999999999964</v>
      </c>
      <c r="BD116" s="26">
        <f>VLOOKUP(A116,Gemni!A:D,4,0)</f>
        <v>160.2646</v>
      </c>
      <c r="BE116" s="21">
        <v>9299.2800000000007</v>
      </c>
      <c r="BF116" s="21">
        <v>-607.51999999999862</v>
      </c>
      <c r="BG116" s="21">
        <f>VLOOKUP(A116,BitStamp!G:I,3,0)</f>
        <v>9392.16015625</v>
      </c>
      <c r="BH116" s="21">
        <f t="shared" si="50"/>
        <v>-435.759765625</v>
      </c>
    </row>
    <row r="117" spans="1:60" x14ac:dyDescent="0.25">
      <c r="A117" s="38">
        <v>43168</v>
      </c>
      <c r="B117" s="30">
        <v>9135</v>
      </c>
      <c r="C117" s="30">
        <v>9450</v>
      </c>
      <c r="D117" s="30">
        <v>8380</v>
      </c>
      <c r="E117" s="30">
        <v>8201</v>
      </c>
      <c r="F117" s="30">
        <v>-305</v>
      </c>
      <c r="G117" s="41">
        <f t="shared" si="41"/>
        <v>1070</v>
      </c>
      <c r="H117" s="41">
        <f t="shared" si="42"/>
        <v>1375</v>
      </c>
      <c r="I117" s="41">
        <f t="shared" si="43"/>
        <v>3588.9856850715746</v>
      </c>
      <c r="J117" s="41">
        <f t="shared" si="44"/>
        <v>4612.0143149284249</v>
      </c>
      <c r="K117" s="43">
        <f>VLOOKUP($A117,VIX!$A:$G,K$1,0)</f>
        <v>14.64</v>
      </c>
      <c r="L117" s="43">
        <f>VLOOKUP($A117,VIX!$A:$G,L$1,0)</f>
        <v>16.75</v>
      </c>
      <c r="M117" s="43">
        <f>VLOOKUP($A117,VIX!$A:$G,M$1,0)</f>
        <v>13.31</v>
      </c>
      <c r="N117" s="46">
        <f t="shared" si="47"/>
        <v>-1.9000009999999996</v>
      </c>
      <c r="O117" s="41">
        <f t="shared" si="67"/>
        <v>3.4399999999999995</v>
      </c>
      <c r="P117" s="41">
        <f t="shared" si="68"/>
        <v>5.3400009999999991</v>
      </c>
      <c r="Q117" s="48">
        <f t="shared" si="48"/>
        <v>0.39179949979504558</v>
      </c>
      <c r="R117" s="48">
        <f t="shared" si="49"/>
        <v>0.60820050020495442</v>
      </c>
      <c r="S117" s="43">
        <f>VLOOKUP(A117,'S&amp;P_500'!$A:$F,6,0)</f>
        <v>2786.570068</v>
      </c>
      <c r="T117" s="43">
        <f>VLOOKUP($A117,'S&amp;P_500'!$A:$G,T$1,0)</f>
        <v>2786.570068</v>
      </c>
      <c r="U117" s="43">
        <f>VLOOKUP($A117,'S&amp;P_500'!$A:$G,U$1,0)</f>
        <v>2751.540039</v>
      </c>
      <c r="V117" s="43">
        <f>VLOOKUP($A117,'S&amp;P_500'!$A:$G,V$1,0)</f>
        <v>3364100000</v>
      </c>
      <c r="W117" s="2">
        <f t="shared" si="51"/>
        <v>47.600097000000005</v>
      </c>
      <c r="X117" s="41">
        <f t="shared" si="52"/>
        <v>47.600097000000005</v>
      </c>
      <c r="Y117" s="59">
        <f t="shared" si="66"/>
        <v>0</v>
      </c>
      <c r="Z117" s="41">
        <f t="shared" si="53"/>
        <v>3364100000</v>
      </c>
      <c r="AA117" s="41">
        <f t="shared" si="54"/>
        <v>0</v>
      </c>
      <c r="AB117" s="43">
        <f>VLOOKUP($A117,Gold_SPDR!$A:$G,AB$1,0)</f>
        <v>125.540001</v>
      </c>
      <c r="AC117" s="43">
        <f>VLOOKUP($A117,Gold_SPDR!$A:$G,AC$1,0)</f>
        <v>125.69000200000001</v>
      </c>
      <c r="AD117" s="43">
        <f>VLOOKUP($A117,Gold_SPDR!$A:$G,AD$1,0)</f>
        <v>124.779999</v>
      </c>
      <c r="AE117" s="43">
        <f>VLOOKUP($A117,Gold_SPDR!$A:$G,AE$1,0)</f>
        <v>5066800</v>
      </c>
      <c r="AF117" s="2">
        <f t="shared" si="55"/>
        <v>0.12000299999999697</v>
      </c>
      <c r="AG117" s="42">
        <f t="shared" si="56"/>
        <v>0.91000300000000323</v>
      </c>
      <c r="AH117" s="42">
        <f t="shared" si="57"/>
        <v>0.79000000000000625</v>
      </c>
      <c r="AI117" s="41">
        <f t="shared" si="58"/>
        <v>2712232.3904134231</v>
      </c>
      <c r="AJ117" s="41">
        <f t="shared" si="59"/>
        <v>2354567.6095865769</v>
      </c>
      <c r="AK117" s="43">
        <f>VLOOKUP($A117,Gold_Vix!$A:$G,AK$1,0)</f>
        <v>10.94</v>
      </c>
      <c r="AL117" s="43">
        <f>VLOOKUP($A117,Gold_Vix!$A:$G,AL$1,0)</f>
        <v>11.57</v>
      </c>
      <c r="AM117" s="43">
        <f>VLOOKUP($A117,Gold_Vix!$A:$G,AM$1,0)</f>
        <v>10.81</v>
      </c>
      <c r="AN117" s="43">
        <f>VLOOKUP(A117,Goog_trend!$A:$B,2,0)</f>
        <v>14</v>
      </c>
      <c r="AO117" s="43">
        <f>VLOOKUP($A117,'Updated CoinDesk'!$A:$E,AO$1,0)</f>
        <v>9237.0499999999993</v>
      </c>
      <c r="AP117" s="43">
        <f>VLOOKUP($A117,'Updated CoinDesk'!$A:$E,AP$1,0)</f>
        <v>9409.2900000000009</v>
      </c>
      <c r="AQ117" s="43">
        <f>VLOOKUP($A117,'Updated CoinDesk'!$A:$E,AQ$1,0)</f>
        <v>8370.7999999999993</v>
      </c>
      <c r="AR117" s="43">
        <f t="shared" si="60"/>
        <v>14</v>
      </c>
      <c r="AS117" s="43">
        <f t="shared" si="61"/>
        <v>-62.230000000001382</v>
      </c>
      <c r="AT117" s="42">
        <f t="shared" si="62"/>
        <v>1038.4900000000016</v>
      </c>
      <c r="AU117" s="42">
        <f t="shared" si="63"/>
        <v>1100.720000000003</v>
      </c>
      <c r="AV117" s="41">
        <f t="shared" si="64"/>
        <v>6.7963687529508512</v>
      </c>
      <c r="AW117" s="41">
        <f t="shared" si="65"/>
        <v>7.2036312470491488</v>
      </c>
      <c r="AX117" s="57">
        <f>VLOOKUP(A117,'Gold Bullion'!$A:$C,3,0)</f>
        <v>-0.40000000000009095</v>
      </c>
      <c r="BB117" s="21">
        <v>9012.0400000000009</v>
      </c>
      <c r="BC117" s="21">
        <v>-369.30999999999949</v>
      </c>
      <c r="BD117" s="26">
        <f>VLOOKUP(A117,Gemni!A:D,4,0)</f>
        <v>71.533799999999999</v>
      </c>
      <c r="BE117" s="21">
        <v>9237.0499999999993</v>
      </c>
      <c r="BF117" s="21">
        <v>-62.230000000001382</v>
      </c>
      <c r="BG117" s="21">
        <f>VLOOKUP(A117,BitStamp!G:I,3,0)</f>
        <v>8812.41015625</v>
      </c>
      <c r="BH117" s="21">
        <f t="shared" si="50"/>
        <v>-579.75</v>
      </c>
    </row>
    <row r="118" spans="1:60" x14ac:dyDescent="0.25">
      <c r="A118" s="38">
        <v>43171</v>
      </c>
      <c r="B118" s="30">
        <v>8855</v>
      </c>
      <c r="C118" s="30">
        <v>9960</v>
      </c>
      <c r="D118" s="30">
        <v>8740</v>
      </c>
      <c r="E118" s="30">
        <v>8150</v>
      </c>
      <c r="F118" s="30">
        <v>-280</v>
      </c>
      <c r="G118" s="41">
        <f t="shared" si="41"/>
        <v>1220</v>
      </c>
      <c r="H118" s="41">
        <f t="shared" si="42"/>
        <v>1500</v>
      </c>
      <c r="I118" s="41">
        <f t="shared" si="43"/>
        <v>3655.5147058823532</v>
      </c>
      <c r="J118" s="41">
        <f t="shared" si="44"/>
        <v>4494.4852941176468</v>
      </c>
      <c r="K118" s="43">
        <f>VLOOKUP($A118,VIX!$A:$G,K$1,0)</f>
        <v>15.78</v>
      </c>
      <c r="L118" s="43">
        <f>VLOOKUP($A118,VIX!$A:$G,L$1,0)</f>
        <v>16.350000000000001</v>
      </c>
      <c r="M118" s="43">
        <f>VLOOKUP($A118,VIX!$A:$G,M$1,0)</f>
        <v>15.18</v>
      </c>
      <c r="N118" s="46">
        <f t="shared" si="47"/>
        <v>1.1399999999999988</v>
      </c>
      <c r="O118" s="41">
        <f t="shared" si="67"/>
        <v>1.7100000000000009</v>
      </c>
      <c r="P118" s="41">
        <f t="shared" si="68"/>
        <v>0.57000000000000206</v>
      </c>
      <c r="Q118" s="48">
        <f t="shared" si="48"/>
        <v>0.74999999999999944</v>
      </c>
      <c r="R118" s="48">
        <f t="shared" si="49"/>
        <v>0.25000000000000061</v>
      </c>
      <c r="S118" s="43">
        <f>VLOOKUP(A118,'S&amp;P_500'!$A:$F,6,0)</f>
        <v>2783.0200199999999</v>
      </c>
      <c r="T118" s="43">
        <f>VLOOKUP($A118,'S&amp;P_500'!$A:$G,T$1,0)</f>
        <v>2796.9799800000001</v>
      </c>
      <c r="U118" s="43">
        <f>VLOOKUP($A118,'S&amp;P_500'!$A:$G,U$1,0)</f>
        <v>2779.26001</v>
      </c>
      <c r="V118" s="43">
        <f>VLOOKUP($A118,'S&amp;P_500'!$A:$G,V$1,0)</f>
        <v>3185020000</v>
      </c>
      <c r="W118" s="2">
        <f t="shared" si="51"/>
        <v>-3.5500480000000607</v>
      </c>
      <c r="X118" s="41">
        <f t="shared" si="52"/>
        <v>17.719970000000103</v>
      </c>
      <c r="Y118" s="59">
        <f t="shared" si="66"/>
        <v>21.270018000000164</v>
      </c>
      <c r="Z118" s="41">
        <f t="shared" si="53"/>
        <v>1447511572.6991231</v>
      </c>
      <c r="AA118" s="41">
        <f t="shared" si="54"/>
        <v>1737508427.3008766</v>
      </c>
      <c r="AB118" s="43">
        <f>VLOOKUP($A118,Gold_SPDR!$A:$G,AB$1,0)</f>
        <v>125.540001</v>
      </c>
      <c r="AC118" s="43">
        <f>VLOOKUP($A118,Gold_SPDR!$A:$G,AC$1,0)</f>
        <v>125.57</v>
      </c>
      <c r="AD118" s="43">
        <f>VLOOKUP($A118,Gold_SPDR!$A:$G,AD$1,0)</f>
        <v>124.839996</v>
      </c>
      <c r="AE118" s="43">
        <f>VLOOKUP($A118,Gold_SPDR!$A:$G,AE$1,0)</f>
        <v>2884300</v>
      </c>
      <c r="AF118" s="2">
        <f t="shared" si="55"/>
        <v>0</v>
      </c>
      <c r="AG118" s="42">
        <f t="shared" si="56"/>
        <v>0.73000399999999388</v>
      </c>
      <c r="AH118" s="42">
        <f t="shared" si="57"/>
        <v>0.73000399999999388</v>
      </c>
      <c r="AI118" s="41">
        <f t="shared" si="58"/>
        <v>1442150</v>
      </c>
      <c r="AJ118" s="41">
        <f t="shared" si="59"/>
        <v>1442150</v>
      </c>
      <c r="AK118" s="43">
        <f>VLOOKUP($A118,Gold_Vix!$A:$G,AK$1,0)</f>
        <v>11.01</v>
      </c>
      <c r="AL118" s="43">
        <f>VLOOKUP($A118,Gold_Vix!$A:$G,AL$1,0)</f>
        <v>11.08</v>
      </c>
      <c r="AM118" s="43">
        <f>VLOOKUP($A118,Gold_Vix!$A:$G,AM$1,0)</f>
        <v>10.86</v>
      </c>
      <c r="AN118" s="43">
        <f>VLOOKUP(A118,Goog_trend!$A:$B,2,0)</f>
        <v>12</v>
      </c>
      <c r="AO118" s="43">
        <f>VLOOKUP($A118,'Updated CoinDesk'!$A:$E,AO$1,0)</f>
        <v>9118.27</v>
      </c>
      <c r="AP118" s="43">
        <f>VLOOKUP($A118,'Updated CoinDesk'!$A:$E,AP$1,0)</f>
        <v>9885.2199999999993</v>
      </c>
      <c r="AQ118" s="43">
        <f>VLOOKUP($A118,'Updated CoinDesk'!$A:$E,AQ$1,0)</f>
        <v>8778.2099999999991</v>
      </c>
      <c r="AR118" s="43">
        <f t="shared" si="60"/>
        <v>12</v>
      </c>
      <c r="AS118" s="43">
        <f t="shared" si="61"/>
        <v>-118.77999999999884</v>
      </c>
      <c r="AT118" s="42">
        <f t="shared" si="62"/>
        <v>1107.0100000000002</v>
      </c>
      <c r="AU118" s="42">
        <f t="shared" si="63"/>
        <v>1225.7899999999991</v>
      </c>
      <c r="AV118" s="41">
        <f t="shared" si="64"/>
        <v>5.6944958847736658</v>
      </c>
      <c r="AW118" s="41">
        <f t="shared" si="65"/>
        <v>6.3055041152263342</v>
      </c>
      <c r="AX118" s="57">
        <f>VLOOKUP(A118,'Gold Bullion'!$A:$C,3,0)</f>
        <v>-1.4499999999998181</v>
      </c>
      <c r="BB118" s="21">
        <v>8947.69</v>
      </c>
      <c r="BC118" s="21">
        <v>-64.350000000000364</v>
      </c>
      <c r="BD118" s="26">
        <f>VLOOKUP(A118,Gemni!A:D,4,0)</f>
        <v>160.01</v>
      </c>
      <c r="BE118" s="21">
        <v>9118.27</v>
      </c>
      <c r="BF118" s="21">
        <v>-118.77999999999884</v>
      </c>
      <c r="BG118" s="21">
        <f>VLOOKUP(A118,BitStamp!G:I,3,0)</f>
        <v>8934.6396484375</v>
      </c>
      <c r="BH118" s="21">
        <f t="shared" si="50"/>
        <v>122.2294921875</v>
      </c>
    </row>
    <row r="119" spans="1:60" x14ac:dyDescent="0.25">
      <c r="A119" s="38">
        <v>43172</v>
      </c>
      <c r="B119" s="30">
        <v>9075</v>
      </c>
      <c r="C119" s="30">
        <v>9500</v>
      </c>
      <c r="D119" s="30">
        <v>8820</v>
      </c>
      <c r="E119" s="30">
        <v>11442</v>
      </c>
      <c r="F119" s="30">
        <v>220</v>
      </c>
      <c r="G119" s="41">
        <f t="shared" si="41"/>
        <v>680</v>
      </c>
      <c r="H119" s="41">
        <f t="shared" si="42"/>
        <v>460</v>
      </c>
      <c r="I119" s="41">
        <f t="shared" si="43"/>
        <v>6825.0526315789475</v>
      </c>
      <c r="J119" s="41">
        <f t="shared" si="44"/>
        <v>4616.9473684210525</v>
      </c>
      <c r="K119" s="43">
        <f>VLOOKUP($A119,VIX!$A:$G,K$1,0)</f>
        <v>16.350000000000001</v>
      </c>
      <c r="L119" s="43">
        <f>VLOOKUP($A119,VIX!$A:$G,L$1,0)</f>
        <v>16.98</v>
      </c>
      <c r="M119" s="43">
        <f>VLOOKUP($A119,VIX!$A:$G,M$1,0)</f>
        <v>15.03</v>
      </c>
      <c r="N119" s="46">
        <f t="shared" si="47"/>
        <v>0.57000000000000206</v>
      </c>
      <c r="O119" s="41">
        <f t="shared" si="67"/>
        <v>1.9500000000000011</v>
      </c>
      <c r="P119" s="41">
        <f t="shared" si="68"/>
        <v>1.379999999999999</v>
      </c>
      <c r="Q119" s="48">
        <f t="shared" si="48"/>
        <v>0.58558558558558593</v>
      </c>
      <c r="R119" s="48">
        <f t="shared" si="49"/>
        <v>0.41441441441441412</v>
      </c>
      <c r="S119" s="43">
        <f>VLOOKUP(A119,'S&amp;P_500'!$A:$F,6,0)</f>
        <v>2765.3100589999999</v>
      </c>
      <c r="T119" s="43">
        <f>VLOOKUP($A119,'S&amp;P_500'!$A:$G,T$1,0)</f>
        <v>2801.8999020000001</v>
      </c>
      <c r="U119" s="43">
        <f>VLOOKUP($A119,'S&amp;P_500'!$A:$G,U$1,0)</f>
        <v>2758.679932</v>
      </c>
      <c r="V119" s="43">
        <f>VLOOKUP($A119,'S&amp;P_500'!$A:$G,V$1,0)</f>
        <v>3301650000</v>
      </c>
      <c r="W119" s="2">
        <f t="shared" si="51"/>
        <v>-17.709961000000021</v>
      </c>
      <c r="X119" s="41">
        <f t="shared" si="52"/>
        <v>43.219970000000103</v>
      </c>
      <c r="Y119" s="59">
        <f t="shared" si="66"/>
        <v>60.929931000000124</v>
      </c>
      <c r="Z119" s="41">
        <f t="shared" si="53"/>
        <v>1370113774.284817</v>
      </c>
      <c r="AA119" s="41">
        <f t="shared" si="54"/>
        <v>1931536225.7151833</v>
      </c>
      <c r="AB119" s="43">
        <f>VLOOKUP($A119,Gold_SPDR!$A:$G,AB$1,0)</f>
        <v>125.779999</v>
      </c>
      <c r="AC119" s="43">
        <f>VLOOKUP($A119,Gold_SPDR!$A:$G,AC$1,0)</f>
        <v>125.989998</v>
      </c>
      <c r="AD119" s="43">
        <f>VLOOKUP($A119,Gold_SPDR!$A:$G,AD$1,0)</f>
        <v>125.050003</v>
      </c>
      <c r="AE119" s="43">
        <f>VLOOKUP($A119,Gold_SPDR!$A:$G,AE$1,0)</f>
        <v>4798300</v>
      </c>
      <c r="AF119" s="2">
        <f t="shared" si="55"/>
        <v>0.23999799999999993</v>
      </c>
      <c r="AG119" s="42">
        <f t="shared" si="56"/>
        <v>0.93999499999999614</v>
      </c>
      <c r="AH119" s="42">
        <f t="shared" si="57"/>
        <v>0.69999699999999621</v>
      </c>
      <c r="AI119" s="41">
        <f t="shared" si="58"/>
        <v>2750243.9088117522</v>
      </c>
      <c r="AJ119" s="41">
        <f t="shared" si="59"/>
        <v>2048056.091188248</v>
      </c>
      <c r="AK119" s="43">
        <f>VLOOKUP($A119,Gold_Vix!$A:$G,AK$1,0)</f>
        <v>10.7</v>
      </c>
      <c r="AL119" s="43">
        <f>VLOOKUP($A119,Gold_Vix!$A:$G,AL$1,0)</f>
        <v>11.01</v>
      </c>
      <c r="AM119" s="43">
        <f>VLOOKUP($A119,Gold_Vix!$A:$G,AM$1,0)</f>
        <v>10.43</v>
      </c>
      <c r="AN119" s="43">
        <f>VLOOKUP(A119,Goog_trend!$A:$B,2,0)</f>
        <v>11</v>
      </c>
      <c r="AO119" s="43">
        <f>VLOOKUP($A119,'Updated CoinDesk'!$A:$E,AO$1,0)</f>
        <v>9144.15</v>
      </c>
      <c r="AP119" s="43">
        <f>VLOOKUP($A119,'Updated CoinDesk'!$A:$E,AP$1,0)</f>
        <v>9474.68</v>
      </c>
      <c r="AQ119" s="43">
        <f>VLOOKUP($A119,'Updated CoinDesk'!$A:$E,AQ$1,0)</f>
        <v>8860.8700000000008</v>
      </c>
      <c r="AR119" s="43">
        <f t="shared" si="60"/>
        <v>11</v>
      </c>
      <c r="AS119" s="43">
        <f t="shared" si="61"/>
        <v>25.8799999999992</v>
      </c>
      <c r="AT119" s="42">
        <f t="shared" si="62"/>
        <v>613.80999999999949</v>
      </c>
      <c r="AU119" s="42">
        <f t="shared" si="63"/>
        <v>587.93000000000029</v>
      </c>
      <c r="AV119" s="41">
        <f t="shared" si="64"/>
        <v>5.6184449215304442</v>
      </c>
      <c r="AW119" s="41">
        <f t="shared" si="65"/>
        <v>5.3815550784695558</v>
      </c>
      <c r="AX119" s="57">
        <f>VLOOKUP(A119,'Gold Bullion'!$A:$C,3,0)</f>
        <v>3.5999999999999091</v>
      </c>
      <c r="BB119" s="21">
        <v>9074.99</v>
      </c>
      <c r="BC119" s="21">
        <v>127.29999999999927</v>
      </c>
      <c r="BD119" s="26">
        <f>VLOOKUP(A119,Gemni!A:D,4,0)</f>
        <v>129.27629999999999</v>
      </c>
      <c r="BE119" s="21">
        <v>9144.15</v>
      </c>
      <c r="BF119" s="21">
        <v>25.8799999999992</v>
      </c>
      <c r="BG119" s="21">
        <f>VLOOKUP(A119,BitStamp!G:I,3,0)</f>
        <v>9046.419921875</v>
      </c>
      <c r="BH119" s="21">
        <f t="shared" si="50"/>
        <v>111.7802734375</v>
      </c>
    </row>
    <row r="120" spans="1:60" x14ac:dyDescent="0.25">
      <c r="A120" s="38">
        <v>43173</v>
      </c>
      <c r="B120" s="30">
        <v>8236.11</v>
      </c>
      <c r="C120" s="30">
        <v>8470</v>
      </c>
      <c r="D120" s="30">
        <v>8200</v>
      </c>
      <c r="E120" s="30">
        <v>2027</v>
      </c>
      <c r="F120" s="30">
        <v>-838.88999999999942</v>
      </c>
      <c r="G120" s="41">
        <f t="shared" si="41"/>
        <v>270</v>
      </c>
      <c r="H120" s="41">
        <f t="shared" si="42"/>
        <v>1108.8899999999994</v>
      </c>
      <c r="I120" s="41">
        <f t="shared" si="43"/>
        <v>396.9062071666342</v>
      </c>
      <c r="J120" s="41">
        <f t="shared" si="44"/>
        <v>1630.0937928333658</v>
      </c>
      <c r="K120" s="43">
        <f>VLOOKUP($A120,VIX!$A:$G,K$1,0)</f>
        <v>17.23</v>
      </c>
      <c r="L120" s="43">
        <f>VLOOKUP($A120,VIX!$A:$G,L$1,0)</f>
        <v>17.59</v>
      </c>
      <c r="M120" s="43">
        <f>VLOOKUP($A120,VIX!$A:$G,M$1,0)</f>
        <v>14.94</v>
      </c>
      <c r="N120" s="46">
        <f t="shared" si="47"/>
        <v>0.87999999999999901</v>
      </c>
      <c r="O120" s="41">
        <f t="shared" si="67"/>
        <v>2.6500000000000004</v>
      </c>
      <c r="P120" s="41">
        <f t="shared" si="68"/>
        <v>1.7700000000000014</v>
      </c>
      <c r="Q120" s="48">
        <f t="shared" si="48"/>
        <v>0.59954751131221706</v>
      </c>
      <c r="R120" s="48">
        <f t="shared" si="49"/>
        <v>0.40045248868778294</v>
      </c>
      <c r="S120" s="43">
        <f>VLOOKUP(A120,'S&amp;P_500'!$A:$F,6,0)</f>
        <v>2749.4799800000001</v>
      </c>
      <c r="T120" s="43">
        <f>VLOOKUP($A120,'S&amp;P_500'!$A:$G,T$1,0)</f>
        <v>2777.110107</v>
      </c>
      <c r="U120" s="43">
        <f>VLOOKUP($A120,'S&amp;P_500'!$A:$G,U$1,0)</f>
        <v>2744.3798830000001</v>
      </c>
      <c r="V120" s="43">
        <f>VLOOKUP($A120,'S&amp;P_500'!$A:$G,V$1,0)</f>
        <v>3391360000</v>
      </c>
      <c r="W120" s="2">
        <f t="shared" si="51"/>
        <v>-15.830078999999841</v>
      </c>
      <c r="X120" s="41">
        <f t="shared" si="52"/>
        <v>32.730223999999907</v>
      </c>
      <c r="Y120" s="59">
        <f t="shared" si="66"/>
        <v>48.560302999999749</v>
      </c>
      <c r="Z120" s="41">
        <f t="shared" si="53"/>
        <v>1365472418.0179093</v>
      </c>
      <c r="AA120" s="41">
        <f t="shared" si="54"/>
        <v>2025887581.9820907</v>
      </c>
      <c r="AB120" s="43">
        <f>VLOOKUP($A120,Gold_SPDR!$A:$G,AB$1,0)</f>
        <v>125.699997</v>
      </c>
      <c r="AC120" s="43">
        <f>VLOOKUP($A120,Gold_SPDR!$A:$G,AC$1,0)</f>
        <v>125.760002</v>
      </c>
      <c r="AD120" s="43">
        <f>VLOOKUP($A120,Gold_SPDR!$A:$G,AD$1,0)</f>
        <v>125.339996</v>
      </c>
      <c r="AE120" s="43">
        <f>VLOOKUP($A120,Gold_SPDR!$A:$G,AE$1,0)</f>
        <v>3777000</v>
      </c>
      <c r="AF120" s="2">
        <f t="shared" si="55"/>
        <v>-8.0002000000007456E-2</v>
      </c>
      <c r="AG120" s="42">
        <f t="shared" si="56"/>
        <v>0.42000600000000077</v>
      </c>
      <c r="AH120" s="42">
        <f t="shared" si="57"/>
        <v>0.50000800000000822</v>
      </c>
      <c r="AI120" s="41">
        <f t="shared" si="58"/>
        <v>1724281.0022456043</v>
      </c>
      <c r="AJ120" s="41">
        <f t="shared" si="59"/>
        <v>2052718.9977543957</v>
      </c>
      <c r="AK120" s="43">
        <f>VLOOKUP($A120,Gold_Vix!$A:$G,AK$1,0)</f>
        <v>10.41</v>
      </c>
      <c r="AL120" s="43">
        <f>VLOOKUP($A120,Gold_Vix!$A:$G,AL$1,0)</f>
        <v>10.53</v>
      </c>
      <c r="AM120" s="43">
        <f>VLOOKUP($A120,Gold_Vix!$A:$G,AM$1,0)</f>
        <v>10.36</v>
      </c>
      <c r="AN120" s="43">
        <f>VLOOKUP(A120,Goog_trend!$A:$B,2,0)</f>
        <v>12</v>
      </c>
      <c r="AO120" s="43">
        <f>VLOOKUP($A120,'Updated CoinDesk'!$A:$E,AO$1,0)</f>
        <v>8196.9</v>
      </c>
      <c r="AP120" s="43">
        <f>VLOOKUP($A120,'Updated CoinDesk'!$A:$E,AP$1,0)</f>
        <v>9313.0300000000007</v>
      </c>
      <c r="AQ120" s="43">
        <f>VLOOKUP($A120,'Updated CoinDesk'!$A:$E,AQ$1,0)</f>
        <v>7955.06</v>
      </c>
      <c r="AR120" s="43">
        <f t="shared" si="60"/>
        <v>12</v>
      </c>
      <c r="AS120" s="43">
        <f t="shared" si="61"/>
        <v>-947.25</v>
      </c>
      <c r="AT120" s="42">
        <f t="shared" si="62"/>
        <v>1357.9700000000003</v>
      </c>
      <c r="AU120" s="42">
        <f t="shared" si="63"/>
        <v>2305.2200000000003</v>
      </c>
      <c r="AV120" s="41">
        <f t="shared" si="64"/>
        <v>4.4484834256481376</v>
      </c>
      <c r="AW120" s="41">
        <f t="shared" si="65"/>
        <v>7.5515165743518624</v>
      </c>
      <c r="AX120" s="57">
        <f>VLOOKUP(A120,'Gold Bullion'!$A:$C,3,0)</f>
        <v>0.79999999999995453</v>
      </c>
      <c r="BB120" s="21">
        <v>8236.11</v>
      </c>
      <c r="BC120" s="21">
        <v>-838.8799999999992</v>
      </c>
      <c r="BD120" s="26">
        <f>VLOOKUP(A120,Gemni!A:D,4,0)</f>
        <v>685.27300000000002</v>
      </c>
      <c r="BE120" s="21">
        <v>8196.9</v>
      </c>
      <c r="BF120" s="21">
        <v>-947.25</v>
      </c>
      <c r="BG120" s="21">
        <f>VLOOKUP(A120,BitStamp!G:I,3,0)</f>
        <v>8265</v>
      </c>
      <c r="BH120" s="21">
        <f t="shared" si="50"/>
        <v>-781.419921875</v>
      </c>
    </row>
    <row r="121" spans="1:60" x14ac:dyDescent="0.25">
      <c r="A121" s="38">
        <v>43174</v>
      </c>
      <c r="B121" s="30">
        <v>8290</v>
      </c>
      <c r="C121" s="30">
        <v>8470</v>
      </c>
      <c r="D121" s="30">
        <v>7680</v>
      </c>
      <c r="E121" s="30">
        <v>14139</v>
      </c>
      <c r="F121" s="30">
        <v>53.889999999999418</v>
      </c>
      <c r="G121" s="41">
        <f t="shared" si="41"/>
        <v>790</v>
      </c>
      <c r="H121" s="41">
        <f t="shared" si="42"/>
        <v>736.11000000000058</v>
      </c>
      <c r="I121" s="41">
        <f t="shared" si="43"/>
        <v>7319.1382010471043</v>
      </c>
      <c r="J121" s="41">
        <f t="shared" si="44"/>
        <v>6819.8617989528966</v>
      </c>
      <c r="K121" s="43">
        <f>VLOOKUP($A121,VIX!$A:$G,K$1,0)</f>
        <v>16.59</v>
      </c>
      <c r="L121" s="43">
        <f>VLOOKUP($A121,VIX!$A:$G,L$1,0)</f>
        <v>17.41</v>
      </c>
      <c r="M121" s="43">
        <f>VLOOKUP($A121,VIX!$A:$G,M$1,0)</f>
        <v>15.96</v>
      </c>
      <c r="N121" s="46">
        <f t="shared" si="47"/>
        <v>-0.64000000000000057</v>
      </c>
      <c r="O121" s="41">
        <f t="shared" si="67"/>
        <v>1.4499999999999993</v>
      </c>
      <c r="P121" s="41">
        <f t="shared" si="68"/>
        <v>2.09</v>
      </c>
      <c r="Q121" s="48">
        <f t="shared" si="48"/>
        <v>0.40960451977401119</v>
      </c>
      <c r="R121" s="48">
        <f t="shared" si="49"/>
        <v>0.59039548022598876</v>
      </c>
      <c r="S121" s="43">
        <f>VLOOKUP(A121,'S&amp;P_500'!$A:$F,6,0)</f>
        <v>2747.330078</v>
      </c>
      <c r="T121" s="43">
        <f>VLOOKUP($A121,'S&amp;P_500'!$A:$G,T$1,0)</f>
        <v>2763.030029</v>
      </c>
      <c r="U121" s="43">
        <f>VLOOKUP($A121,'S&amp;P_500'!$A:$G,U$1,0)</f>
        <v>2741.469971</v>
      </c>
      <c r="V121" s="43">
        <f>VLOOKUP($A121,'S&amp;P_500'!$A:$G,V$1,0)</f>
        <v>3500330000</v>
      </c>
      <c r="W121" s="2">
        <f t="shared" si="51"/>
        <v>-2.149902000000111</v>
      </c>
      <c r="X121" s="41">
        <f t="shared" si="52"/>
        <v>21.560058000000026</v>
      </c>
      <c r="Y121" s="59">
        <f t="shared" si="66"/>
        <v>23.709960000000137</v>
      </c>
      <c r="Z121" s="41">
        <f t="shared" si="53"/>
        <v>1667048548.9787042</v>
      </c>
      <c r="AA121" s="41">
        <f t="shared" si="54"/>
        <v>1833281451.0212958</v>
      </c>
      <c r="AB121" s="43">
        <f>VLOOKUP($A121,Gold_SPDR!$A:$G,AB$1,0)</f>
        <v>124.900002</v>
      </c>
      <c r="AC121" s="43">
        <f>VLOOKUP($A121,Gold_SPDR!$A:$G,AC$1,0)</f>
        <v>125.209999</v>
      </c>
      <c r="AD121" s="43">
        <f>VLOOKUP($A121,Gold_SPDR!$A:$G,AD$1,0)</f>
        <v>124.720001</v>
      </c>
      <c r="AE121" s="43">
        <f>VLOOKUP($A121,Gold_SPDR!$A:$G,AE$1,0)</f>
        <v>6130100</v>
      </c>
      <c r="AF121" s="2">
        <f t="shared" si="55"/>
        <v>-0.79999499999999557</v>
      </c>
      <c r="AG121" s="42">
        <f t="shared" si="56"/>
        <v>0.48999799999999993</v>
      </c>
      <c r="AH121" s="42">
        <f t="shared" si="57"/>
        <v>1.2899929999999955</v>
      </c>
      <c r="AI121" s="41">
        <f t="shared" si="58"/>
        <v>1687501.0827582877</v>
      </c>
      <c r="AJ121" s="41">
        <f t="shared" si="59"/>
        <v>4442598.9172417121</v>
      </c>
      <c r="AK121" s="43">
        <f>VLOOKUP($A121,Gold_Vix!$A:$G,AK$1,0)</f>
        <v>10.4</v>
      </c>
      <c r="AL121" s="43">
        <f>VLOOKUP($A121,Gold_Vix!$A:$G,AL$1,0)</f>
        <v>10.54</v>
      </c>
      <c r="AM121" s="43">
        <f>VLOOKUP($A121,Gold_Vix!$A:$G,AM$1,0)</f>
        <v>10.16</v>
      </c>
      <c r="AN121" s="43">
        <f>VLOOKUP(A121,Goog_trend!$A:$B,2,0)</f>
        <v>14</v>
      </c>
      <c r="AO121" s="43">
        <f>VLOOKUP($A121,'Updated CoinDesk'!$A:$E,AO$1,0)</f>
        <v>8256.99</v>
      </c>
      <c r="AP121" s="43">
        <f>VLOOKUP($A121,'Updated CoinDesk'!$A:$E,AP$1,0)</f>
        <v>8413.11</v>
      </c>
      <c r="AQ121" s="43">
        <f>VLOOKUP($A121,'Updated CoinDesk'!$A:$E,AQ$1,0)</f>
        <v>7676.52</v>
      </c>
      <c r="AR121" s="43">
        <f t="shared" si="60"/>
        <v>14</v>
      </c>
      <c r="AS121" s="43">
        <f t="shared" si="61"/>
        <v>60.090000000000146</v>
      </c>
      <c r="AT121" s="42">
        <f t="shared" si="62"/>
        <v>736.59000000000015</v>
      </c>
      <c r="AU121" s="42">
        <f t="shared" si="63"/>
        <v>676.5</v>
      </c>
      <c r="AV121" s="41">
        <f t="shared" si="64"/>
        <v>7.2976668152771591</v>
      </c>
      <c r="AW121" s="41">
        <f t="shared" si="65"/>
        <v>6.7023331847228409</v>
      </c>
      <c r="AX121" s="57">
        <f>VLOOKUP(A121,'Gold Bullion'!$A:$C,3,0)</f>
        <v>-4.7999999999999545</v>
      </c>
      <c r="BB121" s="21">
        <v>8225</v>
      </c>
      <c r="BC121" s="21">
        <v>-11.110000000000582</v>
      </c>
      <c r="BD121" s="26">
        <f>VLOOKUP(A121,Gemni!A:D,4,0)</f>
        <v>101.3584</v>
      </c>
      <c r="BE121" s="21">
        <v>8256.99</v>
      </c>
      <c r="BF121" s="21">
        <v>60.090000000000146</v>
      </c>
      <c r="BG121" s="21">
        <f>VLOOKUP(A121,BitStamp!G:I,3,0)</f>
        <v>8239.5400390625</v>
      </c>
      <c r="BH121" s="21">
        <f t="shared" si="50"/>
        <v>-25.4599609375</v>
      </c>
    </row>
    <row r="122" spans="1:60" x14ac:dyDescent="0.25">
      <c r="A122" s="38">
        <v>43175</v>
      </c>
      <c r="B122" s="30">
        <v>8585</v>
      </c>
      <c r="C122" s="30">
        <v>8660</v>
      </c>
      <c r="D122" s="30">
        <v>7910</v>
      </c>
      <c r="E122" s="30">
        <v>9415</v>
      </c>
      <c r="F122" s="30">
        <v>295</v>
      </c>
      <c r="G122" s="41">
        <f t="shared" ref="G122:G185" si="69">C122-D122+MAX(0,D122-B121)</f>
        <v>750</v>
      </c>
      <c r="H122" s="41">
        <f t="shared" ref="H122:H185" si="70">C122-B122+MAX(0,B121-D122)</f>
        <v>455</v>
      </c>
      <c r="I122" s="41">
        <f t="shared" ref="I122:I185" si="71">E122*G122/(G122+H122)</f>
        <v>5859.9585062240667</v>
      </c>
      <c r="J122" s="41">
        <f t="shared" ref="J122:J185" si="72">+E122*H122/(G122+H122)</f>
        <v>3555.0414937759338</v>
      </c>
      <c r="K122" s="43">
        <f>VLOOKUP($A122,VIX!$A:$G,K$1,0)</f>
        <v>15.8</v>
      </c>
      <c r="L122" s="43">
        <f>VLOOKUP($A122,VIX!$A:$G,L$1,0)</f>
        <v>16.719999000000001</v>
      </c>
      <c r="M122" s="43">
        <f>VLOOKUP($A122,VIX!$A:$G,M$1,0)</f>
        <v>15.23</v>
      </c>
      <c r="N122" s="46">
        <f t="shared" si="47"/>
        <v>-0.78999999999999915</v>
      </c>
      <c r="O122" s="41">
        <f t="shared" ref="O122:O153" si="73">L122-M122+MAX(0,M122-K121)</f>
        <v>1.489999000000001</v>
      </c>
      <c r="P122" s="41">
        <f t="shared" ref="P122:P153" si="74">L122-K122+MAX(0,K121-M122)</f>
        <v>2.2799990000000001</v>
      </c>
      <c r="Q122" s="48">
        <f t="shared" si="48"/>
        <v>0.39522540860764399</v>
      </c>
      <c r="R122" s="48">
        <f t="shared" si="49"/>
        <v>0.60477459139235601</v>
      </c>
      <c r="S122" s="43">
        <f>VLOOKUP(A122,'S&amp;P_500'!$A:$F,6,0)</f>
        <v>2752.01001</v>
      </c>
      <c r="T122" s="43">
        <f>VLOOKUP($A122,'S&amp;P_500'!$A:$G,T$1,0)</f>
        <v>2761.8500979999999</v>
      </c>
      <c r="U122" s="43">
        <f>VLOOKUP($A122,'S&amp;P_500'!$A:$G,U$1,0)</f>
        <v>2749.969971</v>
      </c>
      <c r="V122" s="43">
        <f>VLOOKUP($A122,'S&amp;P_500'!$A:$G,V$1,0)</f>
        <v>5372340000</v>
      </c>
      <c r="W122" s="2">
        <f t="shared" si="51"/>
        <v>4.679932000000008</v>
      </c>
      <c r="X122" s="41">
        <f t="shared" si="52"/>
        <v>14.520019999999931</v>
      </c>
      <c r="Y122" s="59">
        <f t="shared" si="66"/>
        <v>9.8400879999999233</v>
      </c>
      <c r="Z122" s="41">
        <f t="shared" si="53"/>
        <v>3202222430.4916916</v>
      </c>
      <c r="AA122" s="41">
        <f t="shared" si="54"/>
        <v>2170117569.5083084</v>
      </c>
      <c r="AB122" s="43">
        <f>VLOOKUP($A122,Gold_SPDR!$A:$G,AB$1,0)</f>
        <v>124.599998</v>
      </c>
      <c r="AC122" s="43">
        <f>VLOOKUP($A122,Gold_SPDR!$A:$G,AC$1,0)</f>
        <v>124.870003</v>
      </c>
      <c r="AD122" s="43">
        <f>VLOOKUP($A122,Gold_SPDR!$A:$G,AD$1,0)</f>
        <v>124.209999</v>
      </c>
      <c r="AE122" s="43">
        <f>VLOOKUP($A122,Gold_SPDR!$A:$G,AE$1,0)</f>
        <v>7402200</v>
      </c>
      <c r="AF122" s="2">
        <f t="shared" si="55"/>
        <v>-0.30000400000000127</v>
      </c>
      <c r="AG122" s="42">
        <f t="shared" si="56"/>
        <v>0.6600040000000007</v>
      </c>
      <c r="AH122" s="42">
        <f t="shared" si="57"/>
        <v>0.96000800000000197</v>
      </c>
      <c r="AI122" s="41">
        <f t="shared" si="58"/>
        <v>3015707.0495774089</v>
      </c>
      <c r="AJ122" s="41">
        <f t="shared" si="59"/>
        <v>4386492.9504225915</v>
      </c>
      <c r="AK122" s="43">
        <f>VLOOKUP($A122,Gold_Vix!$A:$G,AK$1,0)</f>
        <v>9.8800000000000008</v>
      </c>
      <c r="AL122" s="43">
        <f>VLOOKUP($A122,Gold_Vix!$A:$G,AL$1,0)</f>
        <v>10.55</v>
      </c>
      <c r="AM122" s="43">
        <f>VLOOKUP($A122,Gold_Vix!$A:$G,AM$1,0)</f>
        <v>9.86</v>
      </c>
      <c r="AN122" s="43">
        <f>VLOOKUP(A122,Goog_trend!$A:$B,2,0)</f>
        <v>11</v>
      </c>
      <c r="AO122" s="43">
        <f>VLOOKUP($A122,'Updated CoinDesk'!$A:$E,AO$1,0)</f>
        <v>8269.33</v>
      </c>
      <c r="AP122" s="43">
        <f>VLOOKUP($A122,'Updated CoinDesk'!$A:$E,AP$1,0)</f>
        <v>8599.5400000000009</v>
      </c>
      <c r="AQ122" s="43">
        <f>VLOOKUP($A122,'Updated CoinDesk'!$A:$E,AQ$1,0)</f>
        <v>7924.2</v>
      </c>
      <c r="AR122" s="43">
        <f t="shared" si="60"/>
        <v>11</v>
      </c>
      <c r="AS122" s="43">
        <f t="shared" si="61"/>
        <v>12.340000000000146</v>
      </c>
      <c r="AT122" s="42">
        <f t="shared" si="62"/>
        <v>675.34000000000106</v>
      </c>
      <c r="AU122" s="42">
        <f t="shared" si="63"/>
        <v>663.00000000000091</v>
      </c>
      <c r="AV122" s="41">
        <f t="shared" si="64"/>
        <v>5.5507120761540421</v>
      </c>
      <c r="AW122" s="41">
        <f t="shared" si="65"/>
        <v>5.4492879238459579</v>
      </c>
      <c r="AX122" s="57">
        <f>VLOOKUP(A122,'Gold Bullion'!$A:$C,3,0)</f>
        <v>-8.6500000000000909</v>
      </c>
      <c r="BB122" s="21">
        <v>8570</v>
      </c>
      <c r="BC122" s="21">
        <v>345</v>
      </c>
      <c r="BD122" s="26">
        <f>VLOOKUP(A122,Gemni!A:D,4,0)</f>
        <v>20.558700000000002</v>
      </c>
      <c r="BE122" s="21">
        <v>8269.33</v>
      </c>
      <c r="BF122" s="21">
        <v>12.340000000000146</v>
      </c>
      <c r="BG122" s="21">
        <f>VLOOKUP(A122,BitStamp!G:I,3,0)</f>
        <v>8525</v>
      </c>
      <c r="BH122" s="21">
        <f t="shared" si="50"/>
        <v>285.4599609375</v>
      </c>
    </row>
    <row r="123" spans="1:60" x14ac:dyDescent="0.25">
      <c r="A123" s="38">
        <v>43178</v>
      </c>
      <c r="B123" s="30">
        <v>8445</v>
      </c>
      <c r="C123" s="30">
        <v>8730</v>
      </c>
      <c r="D123" s="30">
        <v>8100</v>
      </c>
      <c r="E123" s="30">
        <v>7529</v>
      </c>
      <c r="F123" s="30">
        <v>-140</v>
      </c>
      <c r="G123" s="41">
        <f t="shared" si="69"/>
        <v>630</v>
      </c>
      <c r="H123" s="41">
        <f t="shared" si="70"/>
        <v>770</v>
      </c>
      <c r="I123" s="41">
        <f t="shared" si="71"/>
        <v>3388.05</v>
      </c>
      <c r="J123" s="41">
        <f t="shared" si="72"/>
        <v>4140.95</v>
      </c>
      <c r="K123" s="43">
        <f>VLOOKUP($A123,VIX!$A:$G,K$1,0)</f>
        <v>19.02</v>
      </c>
      <c r="L123" s="43">
        <f>VLOOKUP($A123,VIX!$A:$G,L$1,0)</f>
        <v>21.870000999999998</v>
      </c>
      <c r="M123" s="43">
        <f>VLOOKUP($A123,VIX!$A:$G,M$1,0)</f>
        <v>16.559999000000001</v>
      </c>
      <c r="N123" s="46">
        <f t="shared" ref="N123:N186" si="75">K123-K122</f>
        <v>3.2199999999999989</v>
      </c>
      <c r="O123" s="41">
        <f t="shared" si="73"/>
        <v>6.0700009999999978</v>
      </c>
      <c r="P123" s="41">
        <f t="shared" si="74"/>
        <v>2.8500009999999989</v>
      </c>
      <c r="Q123" s="48">
        <f t="shared" ref="Q123:Q186" si="76">O123/(O123+P123)</f>
        <v>0.68049323307326615</v>
      </c>
      <c r="R123" s="48">
        <f t="shared" ref="R123:R186" si="77">P123/(O123+P123)</f>
        <v>0.31950676692673385</v>
      </c>
      <c r="S123" s="43">
        <f>VLOOKUP(A123,'S&amp;P_500'!$A:$F,6,0)</f>
        <v>2712.919922</v>
      </c>
      <c r="T123" s="43">
        <f>VLOOKUP($A123,'S&amp;P_500'!$A:$G,T$1,0)</f>
        <v>2741.3798830000001</v>
      </c>
      <c r="U123" s="43">
        <f>VLOOKUP($A123,'S&amp;P_500'!$A:$G,U$1,0)</f>
        <v>2694.5900879999999</v>
      </c>
      <c r="V123" s="43">
        <f>VLOOKUP($A123,'S&amp;P_500'!$A:$G,V$1,0)</f>
        <v>3302130000</v>
      </c>
      <c r="W123" s="2">
        <f t="shared" si="51"/>
        <v>-39.090087999999923</v>
      </c>
      <c r="X123" s="41">
        <f t="shared" si="52"/>
        <v>46.78979500000014</v>
      </c>
      <c r="Y123" s="59">
        <f t="shared" si="66"/>
        <v>85.879883000000063</v>
      </c>
      <c r="Z123" s="41">
        <f t="shared" si="53"/>
        <v>1164591548.6683416</v>
      </c>
      <c r="AA123" s="41">
        <f t="shared" si="54"/>
        <v>2137538451.3316584</v>
      </c>
      <c r="AB123" s="43">
        <f>VLOOKUP($A123,Gold_SPDR!$A:$G,AB$1,0)</f>
        <v>124.870003</v>
      </c>
      <c r="AC123" s="43">
        <f>VLOOKUP($A123,Gold_SPDR!$A:$G,AC$1,0)</f>
        <v>125.160004</v>
      </c>
      <c r="AD123" s="43">
        <f>VLOOKUP($A123,Gold_SPDR!$A:$G,AD$1,0)</f>
        <v>124.41999800000001</v>
      </c>
      <c r="AE123" s="43">
        <f>VLOOKUP($A123,Gold_SPDR!$A:$G,AE$1,0)</f>
        <v>4335400</v>
      </c>
      <c r="AF123" s="2">
        <f t="shared" si="55"/>
        <v>0.27000499999999761</v>
      </c>
      <c r="AG123" s="42">
        <f t="shared" si="56"/>
        <v>0.74000599999999395</v>
      </c>
      <c r="AH123" s="42">
        <f t="shared" si="57"/>
        <v>0.47000099999999634</v>
      </c>
      <c r="AI123" s="41">
        <f t="shared" si="58"/>
        <v>2651407.8120209216</v>
      </c>
      <c r="AJ123" s="41">
        <f t="shared" si="59"/>
        <v>1683992.1879790782</v>
      </c>
      <c r="AK123" s="43">
        <f>VLOOKUP($A123,Gold_Vix!$A:$G,AK$1,0)</f>
        <v>10.99</v>
      </c>
      <c r="AL123" s="43">
        <f>VLOOKUP($A123,Gold_Vix!$A:$G,AL$1,0)</f>
        <v>11.13</v>
      </c>
      <c r="AM123" s="43">
        <f>VLOOKUP($A123,Gold_Vix!$A:$G,AM$1,0)</f>
        <v>10.27</v>
      </c>
      <c r="AN123" s="43">
        <f>VLOOKUP(A123,Goog_trend!$A:$B,2,0)</f>
        <v>12</v>
      </c>
      <c r="AO123" s="43">
        <f>VLOOKUP($A123,'Updated CoinDesk'!$A:$E,AO$1,0)</f>
        <v>8594.19</v>
      </c>
      <c r="AP123" s="43">
        <f>VLOOKUP($A123,'Updated CoinDesk'!$A:$E,AP$1,0)</f>
        <v>8702.4599999999991</v>
      </c>
      <c r="AQ123" s="43">
        <f>VLOOKUP($A123,'Updated CoinDesk'!$A:$E,AQ$1,0)</f>
        <v>8129.48</v>
      </c>
      <c r="AR123" s="43">
        <f t="shared" si="60"/>
        <v>12</v>
      </c>
      <c r="AS123" s="43">
        <f t="shared" si="61"/>
        <v>324.86000000000058</v>
      </c>
      <c r="AT123" s="42">
        <f t="shared" si="62"/>
        <v>572.97999999999956</v>
      </c>
      <c r="AU123" s="42">
        <f t="shared" si="63"/>
        <v>248.11999999999898</v>
      </c>
      <c r="AV123" s="41">
        <f t="shared" si="64"/>
        <v>8.3738399707709252</v>
      </c>
      <c r="AW123" s="41">
        <f t="shared" si="65"/>
        <v>3.6261600292290743</v>
      </c>
      <c r="AX123" s="57">
        <f>VLOOKUP(A123,'Gold Bullion'!$A:$C,3,0)</f>
        <v>2.3000000000001819</v>
      </c>
      <c r="BB123" s="21">
        <v>8390.39</v>
      </c>
      <c r="BC123" s="21">
        <v>-179.61000000000058</v>
      </c>
      <c r="BD123" s="26">
        <f>VLOOKUP(A123,Gemni!A:D,4,0)</f>
        <v>100.5855</v>
      </c>
      <c r="BE123" s="21">
        <v>8594.19</v>
      </c>
      <c r="BF123" s="21">
        <v>324.86000000000058</v>
      </c>
      <c r="BG123" s="21">
        <f>VLOOKUP(A123,BitStamp!G:I,3,0)</f>
        <v>8424.099609375</v>
      </c>
      <c r="BH123" s="21">
        <f t="shared" ref="BH123:BH154" si="78">BG123-BG122</f>
        <v>-100.900390625</v>
      </c>
    </row>
    <row r="124" spans="1:60" x14ac:dyDescent="0.25">
      <c r="A124" s="38">
        <v>43179</v>
      </c>
      <c r="B124" s="30">
        <v>9020</v>
      </c>
      <c r="C124" s="30">
        <v>9040</v>
      </c>
      <c r="D124" s="30">
        <v>8330</v>
      </c>
      <c r="E124" s="30">
        <v>6244</v>
      </c>
      <c r="F124" s="30">
        <v>575</v>
      </c>
      <c r="G124" s="41">
        <f t="shared" si="69"/>
        <v>710</v>
      </c>
      <c r="H124" s="41">
        <f t="shared" si="70"/>
        <v>135</v>
      </c>
      <c r="I124" s="41">
        <f t="shared" si="71"/>
        <v>5246.4378698224855</v>
      </c>
      <c r="J124" s="41">
        <f t="shared" si="72"/>
        <v>997.56213017751475</v>
      </c>
      <c r="K124" s="43">
        <f>VLOOKUP($A124,VIX!$A:$G,K$1,0)</f>
        <v>18.200001</v>
      </c>
      <c r="L124" s="43">
        <f>VLOOKUP($A124,VIX!$A:$G,L$1,0)</f>
        <v>19.309999000000001</v>
      </c>
      <c r="M124" s="43">
        <f>VLOOKUP($A124,VIX!$A:$G,M$1,0)</f>
        <v>18.09</v>
      </c>
      <c r="N124" s="46">
        <f t="shared" si="75"/>
        <v>-0.81999899999999926</v>
      </c>
      <c r="O124" s="41">
        <f t="shared" si="73"/>
        <v>1.2199990000000014</v>
      </c>
      <c r="P124" s="41">
        <f t="shared" si="74"/>
        <v>2.0399980000000006</v>
      </c>
      <c r="Q124" s="48">
        <f t="shared" si="76"/>
        <v>0.37423316647223925</v>
      </c>
      <c r="R124" s="48">
        <f t="shared" si="77"/>
        <v>0.62576683352776075</v>
      </c>
      <c r="S124" s="43">
        <f>VLOOKUP(A124,'S&amp;P_500'!$A:$F,6,0)</f>
        <v>2716.9399410000001</v>
      </c>
      <c r="T124" s="43">
        <f>VLOOKUP($A124,'S&amp;P_500'!$A:$G,T$1,0)</f>
        <v>2724.219971</v>
      </c>
      <c r="U124" s="43">
        <f>VLOOKUP($A124,'S&amp;P_500'!$A:$G,U$1,0)</f>
        <v>2710.0500489999999</v>
      </c>
      <c r="V124" s="43">
        <f>VLOOKUP($A124,'S&amp;P_500'!$A:$G,V$1,0)</f>
        <v>3261030000</v>
      </c>
      <c r="W124" s="2">
        <f t="shared" si="51"/>
        <v>4.0200190000000475</v>
      </c>
      <c r="X124" s="41">
        <f t="shared" si="52"/>
        <v>14.169922000000042</v>
      </c>
      <c r="Y124" s="59">
        <f t="shared" si="66"/>
        <v>10.149902999999995</v>
      </c>
      <c r="Z124" s="41">
        <f t="shared" si="53"/>
        <v>1900035906.4943957</v>
      </c>
      <c r="AA124" s="41">
        <f t="shared" si="54"/>
        <v>1360994093.5056043</v>
      </c>
      <c r="AB124" s="43">
        <f>VLOOKUP($A124,Gold_SPDR!$A:$G,AB$1,0)</f>
        <v>124.30999799999999</v>
      </c>
      <c r="AC124" s="43">
        <f>VLOOKUP($A124,Gold_SPDR!$A:$G,AC$1,0)</f>
        <v>124.550003</v>
      </c>
      <c r="AD124" s="43">
        <f>VLOOKUP($A124,Gold_SPDR!$A:$G,AD$1,0)</f>
        <v>123.959999</v>
      </c>
      <c r="AE124" s="43">
        <f>VLOOKUP($A124,Gold_SPDR!$A:$G,AE$1,0)</f>
        <v>3399400</v>
      </c>
      <c r="AF124" s="2">
        <f t="shared" si="55"/>
        <v>-0.56000500000000386</v>
      </c>
      <c r="AG124" s="42">
        <f t="shared" si="56"/>
        <v>0.59000400000000752</v>
      </c>
      <c r="AH124" s="42">
        <f t="shared" si="57"/>
        <v>1.1500090000000114</v>
      </c>
      <c r="AI124" s="41">
        <f t="shared" si="58"/>
        <v>1152669.317757973</v>
      </c>
      <c r="AJ124" s="41">
        <f t="shared" si="59"/>
        <v>2246730.682242027</v>
      </c>
      <c r="AK124" s="43">
        <f>VLOOKUP($A124,Gold_Vix!$A:$G,AK$1,0)</f>
        <v>11.01</v>
      </c>
      <c r="AL124" s="43">
        <f>VLOOKUP($A124,Gold_Vix!$A:$G,AL$1,0)</f>
        <v>11.7</v>
      </c>
      <c r="AM124" s="43">
        <f>VLOOKUP($A124,Gold_Vix!$A:$G,AM$1,0)</f>
        <v>10.68</v>
      </c>
      <c r="AN124" s="43">
        <f>VLOOKUP(A124,Goog_trend!$A:$B,2,0)</f>
        <v>12</v>
      </c>
      <c r="AO124" s="43">
        <f>VLOOKUP($A124,'Updated CoinDesk'!$A:$E,AO$1,0)</f>
        <v>8915.9</v>
      </c>
      <c r="AP124" s="43">
        <f>VLOOKUP($A124,'Updated CoinDesk'!$A:$E,AP$1,0)</f>
        <v>9035.35</v>
      </c>
      <c r="AQ124" s="43">
        <f>VLOOKUP($A124,'Updated CoinDesk'!$A:$E,AQ$1,0)</f>
        <v>8324.26</v>
      </c>
      <c r="AR124" s="43">
        <f t="shared" si="60"/>
        <v>12</v>
      </c>
      <c r="AS124" s="43">
        <f t="shared" si="61"/>
        <v>321.70999999999913</v>
      </c>
      <c r="AT124" s="42">
        <f t="shared" si="62"/>
        <v>711.09000000000015</v>
      </c>
      <c r="AU124" s="42">
        <f t="shared" si="63"/>
        <v>389.38000000000102</v>
      </c>
      <c r="AV124" s="41">
        <f t="shared" si="64"/>
        <v>7.7540323679882164</v>
      </c>
      <c r="AW124" s="41">
        <f t="shared" si="65"/>
        <v>4.2459676320117836</v>
      </c>
      <c r="AX124" s="57">
        <f>VLOOKUP(A124,'Gold Bullion'!$A:$C,3,0)</f>
        <v>-1.4000000000000909</v>
      </c>
      <c r="BB124" s="21">
        <v>8950</v>
      </c>
      <c r="BC124" s="21">
        <v>559.61000000000058</v>
      </c>
      <c r="BD124" s="26">
        <f>VLOOKUP(A124,Gemni!A:D,4,0)</f>
        <v>102</v>
      </c>
      <c r="BE124" s="21">
        <v>8915.9</v>
      </c>
      <c r="BF124" s="21">
        <v>321.70999999999913</v>
      </c>
      <c r="BG124" s="21">
        <f>VLOOKUP(A124,BitStamp!G:I,3,0)</f>
        <v>8934</v>
      </c>
      <c r="BH124" s="21">
        <f t="shared" si="78"/>
        <v>509.900390625</v>
      </c>
    </row>
    <row r="125" spans="1:60" x14ac:dyDescent="0.25">
      <c r="A125" s="38">
        <v>43180</v>
      </c>
      <c r="B125" s="30">
        <v>8910</v>
      </c>
      <c r="C125" s="30">
        <v>9190</v>
      </c>
      <c r="D125" s="30">
        <v>8790</v>
      </c>
      <c r="E125" s="30">
        <v>4237</v>
      </c>
      <c r="F125" s="30">
        <v>-110</v>
      </c>
      <c r="G125" s="41">
        <f t="shared" si="69"/>
        <v>400</v>
      </c>
      <c r="H125" s="41">
        <f t="shared" si="70"/>
        <v>510</v>
      </c>
      <c r="I125" s="41">
        <f t="shared" si="71"/>
        <v>1862.4175824175825</v>
      </c>
      <c r="J125" s="41">
        <f t="shared" si="72"/>
        <v>2374.5824175824177</v>
      </c>
      <c r="K125" s="43">
        <f>VLOOKUP($A125,VIX!$A:$G,K$1,0)</f>
        <v>17.860001</v>
      </c>
      <c r="L125" s="43">
        <f>VLOOKUP($A125,VIX!$A:$G,L$1,0)</f>
        <v>18.370000999999998</v>
      </c>
      <c r="M125" s="43">
        <f>VLOOKUP($A125,VIX!$A:$G,M$1,0)</f>
        <v>16.260000000000002</v>
      </c>
      <c r="N125" s="46">
        <f t="shared" si="75"/>
        <v>-0.33999999999999986</v>
      </c>
      <c r="O125" s="41">
        <f t="shared" si="73"/>
        <v>2.1100009999999969</v>
      </c>
      <c r="P125" s="41">
        <f t="shared" si="74"/>
        <v>2.4500009999999968</v>
      </c>
      <c r="Q125" s="48">
        <f t="shared" si="76"/>
        <v>0.46271931459679183</v>
      </c>
      <c r="R125" s="48">
        <f t="shared" si="77"/>
        <v>0.53728068540320817</v>
      </c>
      <c r="S125" s="43">
        <f>VLOOKUP(A125,'S&amp;P_500'!$A:$F,6,0)</f>
        <v>2711.929932</v>
      </c>
      <c r="T125" s="43">
        <f>VLOOKUP($A125,'S&amp;P_500'!$A:$G,T$1,0)</f>
        <v>2739.139893</v>
      </c>
      <c r="U125" s="43">
        <f>VLOOKUP($A125,'S&amp;P_500'!$A:$G,U$1,0)</f>
        <v>2709.790039</v>
      </c>
      <c r="V125" s="43">
        <f>VLOOKUP($A125,'S&amp;P_500'!$A:$G,V$1,0)</f>
        <v>3415510000</v>
      </c>
      <c r="W125" s="2">
        <f t="shared" si="51"/>
        <v>-5.0100090000000819</v>
      </c>
      <c r="X125" s="41">
        <f t="shared" si="52"/>
        <v>29.34985400000005</v>
      </c>
      <c r="Y125" s="59">
        <f t="shared" si="66"/>
        <v>34.359863000000132</v>
      </c>
      <c r="Z125" s="41">
        <f t="shared" si="53"/>
        <v>1573460447.7295024</v>
      </c>
      <c r="AA125" s="41">
        <f t="shared" si="54"/>
        <v>1842049552.2704976</v>
      </c>
      <c r="AB125" s="43">
        <f>VLOOKUP($A125,Gold_SPDR!$A:$G,AB$1,0)</f>
        <v>126.480003</v>
      </c>
      <c r="AC125" s="43">
        <f>VLOOKUP($A125,Gold_SPDR!$A:$G,AC$1,0)</f>
        <v>126.760002</v>
      </c>
      <c r="AD125" s="43">
        <f>VLOOKUP($A125,Gold_SPDR!$A:$G,AD$1,0)</f>
        <v>125.029999</v>
      </c>
      <c r="AE125" s="43">
        <f>VLOOKUP($A125,Gold_SPDR!$A:$G,AE$1,0)</f>
        <v>12532000</v>
      </c>
      <c r="AF125" s="2">
        <f t="shared" si="55"/>
        <v>2.1700050000000033</v>
      </c>
      <c r="AG125" s="42">
        <f t="shared" si="56"/>
        <v>2.450004000000007</v>
      </c>
      <c r="AH125" s="42">
        <f t="shared" si="57"/>
        <v>0.27999900000000366</v>
      </c>
      <c r="AI125" s="41">
        <f t="shared" si="58"/>
        <v>11246672.669590462</v>
      </c>
      <c r="AJ125" s="41">
        <f t="shared" si="59"/>
        <v>1285327.3304095389</v>
      </c>
      <c r="AK125" s="43">
        <f>VLOOKUP($A125,Gold_Vix!$A:$G,AK$1,0)</f>
        <v>10.91</v>
      </c>
      <c r="AL125" s="43">
        <f>VLOOKUP($A125,Gold_Vix!$A:$G,AL$1,0)</f>
        <v>11.58</v>
      </c>
      <c r="AM125" s="43">
        <f>VLOOKUP($A125,Gold_Vix!$A:$G,AM$1,0)</f>
        <v>8.9</v>
      </c>
      <c r="AN125" s="43">
        <f>VLOOKUP(A125,Goog_trend!$A:$B,2,0)</f>
        <v>10</v>
      </c>
      <c r="AO125" s="43">
        <f>VLOOKUP($A125,'Updated CoinDesk'!$A:$E,AO$1,0)</f>
        <v>8895.4</v>
      </c>
      <c r="AP125" s="43">
        <f>VLOOKUP($A125,'Updated CoinDesk'!$A:$E,AP$1,0)</f>
        <v>9159.9</v>
      </c>
      <c r="AQ125" s="43">
        <f>VLOOKUP($A125,'Updated CoinDesk'!$A:$E,AQ$1,0)</f>
        <v>8765.57</v>
      </c>
      <c r="AR125" s="43">
        <f t="shared" si="60"/>
        <v>10</v>
      </c>
      <c r="AS125" s="43">
        <f t="shared" si="61"/>
        <v>-20.5</v>
      </c>
      <c r="AT125" s="42">
        <f t="shared" si="62"/>
        <v>394.32999999999993</v>
      </c>
      <c r="AU125" s="42">
        <f t="shared" si="63"/>
        <v>414.82999999999993</v>
      </c>
      <c r="AV125" s="41">
        <f t="shared" si="64"/>
        <v>4.8733254238963868</v>
      </c>
      <c r="AW125" s="41">
        <f t="shared" si="65"/>
        <v>5.1266745761036132</v>
      </c>
      <c r="AX125" s="57">
        <f>VLOOKUP(A125,'Gold Bullion'!$A:$C,3,0)</f>
        <v>10.349999999999909</v>
      </c>
      <c r="BB125" s="21">
        <v>8910</v>
      </c>
      <c r="BC125" s="21">
        <v>-40</v>
      </c>
      <c r="BD125" s="26">
        <f>VLOOKUP(A125,Gemni!A:D,4,0)</f>
        <v>207.0033</v>
      </c>
      <c r="BE125" s="21">
        <v>8895.4</v>
      </c>
      <c r="BF125" s="21">
        <v>-20.5</v>
      </c>
      <c r="BG125" s="21">
        <f>VLOOKUP(A125,BitStamp!G:I,3,0)</f>
        <v>8880</v>
      </c>
      <c r="BH125" s="21">
        <f t="shared" si="78"/>
        <v>-54</v>
      </c>
    </row>
    <row r="126" spans="1:60" x14ac:dyDescent="0.25">
      <c r="A126" s="38">
        <v>43181</v>
      </c>
      <c r="B126" s="30">
        <v>8600</v>
      </c>
      <c r="C126" s="30">
        <v>9110</v>
      </c>
      <c r="D126" s="30">
        <v>8500</v>
      </c>
      <c r="E126" s="30">
        <v>4210</v>
      </c>
      <c r="F126" s="30">
        <v>-310</v>
      </c>
      <c r="G126" s="41">
        <f t="shared" si="69"/>
        <v>610</v>
      </c>
      <c r="H126" s="41">
        <f t="shared" si="70"/>
        <v>920</v>
      </c>
      <c r="I126" s="41">
        <f t="shared" si="71"/>
        <v>1678.4967320261437</v>
      </c>
      <c r="J126" s="41">
        <f t="shared" si="72"/>
        <v>2531.5032679738561</v>
      </c>
      <c r="K126" s="43">
        <f>VLOOKUP($A126,VIX!$A:$G,K$1,0)</f>
        <v>23.34</v>
      </c>
      <c r="L126" s="43">
        <f>VLOOKUP($A126,VIX!$A:$G,L$1,0)</f>
        <v>23.809999000000001</v>
      </c>
      <c r="M126" s="43">
        <f>VLOOKUP($A126,VIX!$A:$G,M$1,0)</f>
        <v>18.120000999999998</v>
      </c>
      <c r="N126" s="46">
        <f t="shared" si="75"/>
        <v>5.4799989999999994</v>
      </c>
      <c r="O126" s="41">
        <f t="shared" si="73"/>
        <v>5.9499980000000008</v>
      </c>
      <c r="P126" s="41">
        <f t="shared" si="74"/>
        <v>0.46999900000000139</v>
      </c>
      <c r="Q126" s="48">
        <f t="shared" si="76"/>
        <v>0.92679139881217998</v>
      </c>
      <c r="R126" s="48">
        <f t="shared" si="77"/>
        <v>7.3208601187820063E-2</v>
      </c>
      <c r="S126" s="43">
        <f>VLOOKUP(A126,'S&amp;P_500'!$A:$F,6,0)</f>
        <v>2643.6899410000001</v>
      </c>
      <c r="T126" s="43">
        <f>VLOOKUP($A126,'S&amp;P_500'!$A:$G,T$1,0)</f>
        <v>2695.679932</v>
      </c>
      <c r="U126" s="43">
        <f>VLOOKUP($A126,'S&amp;P_500'!$A:$G,U$1,0)</f>
        <v>2641.5900879999999</v>
      </c>
      <c r="V126" s="43">
        <f>VLOOKUP($A126,'S&amp;P_500'!$A:$G,V$1,0)</f>
        <v>3739800000</v>
      </c>
      <c r="W126" s="2">
        <f t="shared" si="51"/>
        <v>-68.239990999999918</v>
      </c>
      <c r="X126" s="41">
        <f t="shared" si="52"/>
        <v>54.089844000000085</v>
      </c>
      <c r="Y126" s="59">
        <f t="shared" si="66"/>
        <v>122.329835</v>
      </c>
      <c r="Z126" s="41">
        <f t="shared" si="53"/>
        <v>1146613573.5979898</v>
      </c>
      <c r="AA126" s="41">
        <f t="shared" si="54"/>
        <v>2593186426.4020104</v>
      </c>
      <c r="AB126" s="43">
        <f>VLOOKUP($A126,Gold_SPDR!$A:$G,AB$1,0)</f>
        <v>125.980003</v>
      </c>
      <c r="AC126" s="43">
        <f>VLOOKUP($A126,Gold_SPDR!$A:$G,AC$1,0)</f>
        <v>126.339996</v>
      </c>
      <c r="AD126" s="43">
        <f>VLOOKUP($A126,Gold_SPDR!$A:$G,AD$1,0)</f>
        <v>125.639999</v>
      </c>
      <c r="AE126" s="43">
        <f>VLOOKUP($A126,Gold_SPDR!$A:$G,AE$1,0)</f>
        <v>5298700</v>
      </c>
      <c r="AF126" s="2">
        <f t="shared" si="55"/>
        <v>-0.5</v>
      </c>
      <c r="AG126" s="42">
        <f t="shared" si="56"/>
        <v>0.69999699999999621</v>
      </c>
      <c r="AH126" s="42">
        <f t="shared" si="57"/>
        <v>1.1999969999999962</v>
      </c>
      <c r="AI126" s="41">
        <f t="shared" si="58"/>
        <v>1952150.4298960916</v>
      </c>
      <c r="AJ126" s="41">
        <f t="shared" si="59"/>
        <v>3346549.5701039084</v>
      </c>
      <c r="AK126" s="43">
        <f>VLOOKUP($A126,Gold_Vix!$A:$G,AK$1,0)</f>
        <v>11.24</v>
      </c>
      <c r="AL126" s="43">
        <f>VLOOKUP($A126,Gold_Vix!$A:$G,AL$1,0)</f>
        <v>11.35</v>
      </c>
      <c r="AM126" s="43">
        <f>VLOOKUP($A126,Gold_Vix!$A:$G,AM$1,0)</f>
        <v>10.81</v>
      </c>
      <c r="AN126" s="43">
        <f>VLOOKUP(A126,Goog_trend!$A:$B,2,0)</f>
        <v>10</v>
      </c>
      <c r="AO126" s="43">
        <f>VLOOKUP($A126,'Updated CoinDesk'!$A:$E,AO$1,0)</f>
        <v>8712.89</v>
      </c>
      <c r="AP126" s="43">
        <f>VLOOKUP($A126,'Updated CoinDesk'!$A:$E,AP$1,0)</f>
        <v>9084.77</v>
      </c>
      <c r="AQ126" s="43">
        <f>VLOOKUP($A126,'Updated CoinDesk'!$A:$E,AQ$1,0)</f>
        <v>8495.1</v>
      </c>
      <c r="AR126" s="43">
        <f t="shared" si="60"/>
        <v>10</v>
      </c>
      <c r="AS126" s="43">
        <f t="shared" si="61"/>
        <v>-182.51000000000022</v>
      </c>
      <c r="AT126" s="42">
        <f t="shared" si="62"/>
        <v>589.67000000000007</v>
      </c>
      <c r="AU126" s="42">
        <f t="shared" si="63"/>
        <v>772.18000000000029</v>
      </c>
      <c r="AV126" s="41">
        <f t="shared" si="64"/>
        <v>4.3299188603737555</v>
      </c>
      <c r="AW126" s="41">
        <f t="shared" si="65"/>
        <v>5.6700811396262445</v>
      </c>
      <c r="AX126" s="57">
        <f>VLOOKUP(A126,'Gold Bullion'!$A:$C,3,0)</f>
        <v>7.8000000000001819</v>
      </c>
      <c r="BB126" s="21">
        <v>8616.5</v>
      </c>
      <c r="BC126" s="21">
        <v>-293.5</v>
      </c>
      <c r="BD126" s="26">
        <f>VLOOKUP(A126,Gemni!A:D,4,0)</f>
        <v>212.2473</v>
      </c>
      <c r="BE126" s="21">
        <v>8712.89</v>
      </c>
      <c r="BF126" s="21">
        <v>-182.51000000000022</v>
      </c>
      <c r="BG126" s="21">
        <f>VLOOKUP(A126,BitStamp!G:I,3,0)</f>
        <v>8610.01953125</v>
      </c>
      <c r="BH126" s="21">
        <f t="shared" si="78"/>
        <v>-269.98046875</v>
      </c>
    </row>
    <row r="127" spans="1:60" x14ac:dyDescent="0.25">
      <c r="A127" s="38">
        <v>43182</v>
      </c>
      <c r="B127" s="30">
        <v>8605</v>
      </c>
      <c r="C127" s="30">
        <v>8780</v>
      </c>
      <c r="D127" s="30">
        <v>8280</v>
      </c>
      <c r="E127" s="30">
        <v>3769</v>
      </c>
      <c r="F127" s="30">
        <v>5</v>
      </c>
      <c r="G127" s="41">
        <f t="shared" si="69"/>
        <v>500</v>
      </c>
      <c r="H127" s="41">
        <f t="shared" si="70"/>
        <v>495</v>
      </c>
      <c r="I127" s="41">
        <f t="shared" si="71"/>
        <v>1893.9698492462312</v>
      </c>
      <c r="J127" s="41">
        <f t="shared" si="72"/>
        <v>1875.0301507537688</v>
      </c>
      <c r="K127" s="43">
        <f>VLOOKUP($A127,VIX!$A:$G,K$1,0)</f>
        <v>24.870000999999998</v>
      </c>
      <c r="L127" s="43">
        <f>VLOOKUP($A127,VIX!$A:$G,L$1,0)</f>
        <v>26.01</v>
      </c>
      <c r="M127" s="43">
        <f>VLOOKUP($A127,VIX!$A:$G,M$1,0)</f>
        <v>21.629999000000002</v>
      </c>
      <c r="N127" s="46">
        <f t="shared" si="75"/>
        <v>1.5300009999999986</v>
      </c>
      <c r="O127" s="41">
        <f t="shared" si="73"/>
        <v>4.380001</v>
      </c>
      <c r="P127" s="41">
        <f t="shared" si="74"/>
        <v>2.8500000000000014</v>
      </c>
      <c r="Q127" s="48">
        <f t="shared" si="76"/>
        <v>0.60580918315225674</v>
      </c>
      <c r="R127" s="48">
        <f t="shared" si="77"/>
        <v>0.39419081684774332</v>
      </c>
      <c r="S127" s="43">
        <f>VLOOKUP(A127,'S&amp;P_500'!$A:$F,6,0)</f>
        <v>2588.26001</v>
      </c>
      <c r="T127" s="43">
        <f>VLOOKUP($A127,'S&amp;P_500'!$A:$G,T$1,0)</f>
        <v>2657.669922</v>
      </c>
      <c r="U127" s="43">
        <f>VLOOKUP($A127,'S&amp;P_500'!$A:$G,U$1,0)</f>
        <v>2585.889893</v>
      </c>
      <c r="V127" s="43">
        <f>VLOOKUP($A127,'S&amp;P_500'!$A:$G,V$1,0)</f>
        <v>3815080000</v>
      </c>
      <c r="W127" s="2">
        <f t="shared" si="51"/>
        <v>-55.429931000000124</v>
      </c>
      <c r="X127" s="41">
        <f t="shared" si="52"/>
        <v>71.780029000000013</v>
      </c>
      <c r="Y127" s="59">
        <f t="shared" si="66"/>
        <v>127.20996000000014</v>
      </c>
      <c r="Z127" s="41">
        <f t="shared" si="53"/>
        <v>1376182562.8188753</v>
      </c>
      <c r="AA127" s="41">
        <f t="shared" si="54"/>
        <v>2438897437.1811247</v>
      </c>
      <c r="AB127" s="43">
        <f>VLOOKUP($A127,Gold_SPDR!$A:$G,AB$1,0)</f>
        <v>127.610001</v>
      </c>
      <c r="AC127" s="43">
        <f>VLOOKUP($A127,Gold_SPDR!$A:$G,AC$1,0)</f>
        <v>128.05999800000001</v>
      </c>
      <c r="AD127" s="43">
        <f>VLOOKUP($A127,Gold_SPDR!$A:$G,AD$1,0)</f>
        <v>127.610001</v>
      </c>
      <c r="AE127" s="43">
        <f>VLOOKUP($A127,Gold_SPDR!$A:$G,AE$1,0)</f>
        <v>12025900</v>
      </c>
      <c r="AF127" s="2">
        <f t="shared" si="55"/>
        <v>1.6299980000000005</v>
      </c>
      <c r="AG127" s="42">
        <f t="shared" si="56"/>
        <v>2.0799950000000109</v>
      </c>
      <c r="AH127" s="42">
        <f t="shared" si="57"/>
        <v>0.44999700000001042</v>
      </c>
      <c r="AI127" s="41">
        <f t="shared" si="58"/>
        <v>9886913.4252202865</v>
      </c>
      <c r="AJ127" s="41">
        <f t="shared" si="59"/>
        <v>2138986.5747797145</v>
      </c>
      <c r="AK127" s="43">
        <f>VLOOKUP($A127,Gold_Vix!$A:$G,AK$1,0)</f>
        <v>13.46</v>
      </c>
      <c r="AL127" s="43">
        <f>VLOOKUP($A127,Gold_Vix!$A:$G,AL$1,0)</f>
        <v>13.46</v>
      </c>
      <c r="AM127" s="43">
        <f>VLOOKUP($A127,Gold_Vix!$A:$G,AM$1,0)</f>
        <v>11.24</v>
      </c>
      <c r="AN127" s="43">
        <f>VLOOKUP(A127,Goog_trend!$A:$B,2,0)</f>
        <v>10</v>
      </c>
      <c r="AO127" s="43">
        <f>VLOOKUP($A127,'Updated CoinDesk'!$A:$E,AO$1,0)</f>
        <v>8918.74</v>
      </c>
      <c r="AP127" s="43">
        <f>VLOOKUP($A127,'Updated CoinDesk'!$A:$E,AP$1,0)</f>
        <v>8918.74</v>
      </c>
      <c r="AQ127" s="43">
        <f>VLOOKUP($A127,'Updated CoinDesk'!$A:$E,AQ$1,0)</f>
        <v>8296.33</v>
      </c>
      <c r="AR127" s="43">
        <f t="shared" si="60"/>
        <v>10</v>
      </c>
      <c r="AS127" s="43">
        <f t="shared" si="61"/>
        <v>205.85000000000036</v>
      </c>
      <c r="AT127" s="42">
        <f t="shared" si="62"/>
        <v>622.40999999999985</v>
      </c>
      <c r="AU127" s="42">
        <f t="shared" si="63"/>
        <v>416.55999999999949</v>
      </c>
      <c r="AV127" s="41">
        <f t="shared" si="64"/>
        <v>5.9906445806904935</v>
      </c>
      <c r="AW127" s="41">
        <f t="shared" si="65"/>
        <v>4.0093554193095065</v>
      </c>
      <c r="AX127" s="57">
        <f>VLOOKUP(A127,'Gold Bullion'!$A:$C,3,0)</f>
        <v>17.449999999999818</v>
      </c>
      <c r="BB127" s="21">
        <v>8646.8799999999992</v>
      </c>
      <c r="BC127" s="21">
        <v>30.3799999999992</v>
      </c>
      <c r="BD127" s="26">
        <f>VLOOKUP(A127,Gemni!A:D,4,0)</f>
        <v>163</v>
      </c>
      <c r="BE127" s="21">
        <v>8918.74</v>
      </c>
      <c r="BF127" s="21">
        <v>205.85000000000036</v>
      </c>
      <c r="BG127" s="21">
        <f>VLOOKUP(A127,BitStamp!G:I,3,0)</f>
        <v>8602</v>
      </c>
      <c r="BH127" s="21">
        <f t="shared" si="78"/>
        <v>-8.01953125</v>
      </c>
    </row>
    <row r="128" spans="1:60" x14ac:dyDescent="0.25">
      <c r="A128" s="38">
        <v>43185</v>
      </c>
      <c r="B128" s="30">
        <v>7920</v>
      </c>
      <c r="C128" s="30">
        <v>8690</v>
      </c>
      <c r="D128" s="30">
        <v>7840</v>
      </c>
      <c r="E128" s="30">
        <v>3702</v>
      </c>
      <c r="F128" s="30">
        <v>-685</v>
      </c>
      <c r="G128" s="41">
        <f t="shared" si="69"/>
        <v>850</v>
      </c>
      <c r="H128" s="41">
        <f t="shared" si="70"/>
        <v>1535</v>
      </c>
      <c r="I128" s="41">
        <f t="shared" si="71"/>
        <v>1319.3710691823899</v>
      </c>
      <c r="J128" s="41">
        <f t="shared" si="72"/>
        <v>2382.6289308176101</v>
      </c>
      <c r="K128" s="43">
        <f>VLOOKUP($A128,VIX!$A:$G,K$1,0)</f>
        <v>21.030000999999999</v>
      </c>
      <c r="L128" s="43">
        <f>VLOOKUP($A128,VIX!$A:$G,L$1,0)</f>
        <v>24.540001</v>
      </c>
      <c r="M128" s="43">
        <f>VLOOKUP($A128,VIX!$A:$G,M$1,0)</f>
        <v>20.709999</v>
      </c>
      <c r="N128" s="46">
        <f t="shared" si="75"/>
        <v>-3.84</v>
      </c>
      <c r="O128" s="41">
        <f t="shared" si="73"/>
        <v>3.8300020000000004</v>
      </c>
      <c r="P128" s="41">
        <f t="shared" si="74"/>
        <v>7.6700020000000002</v>
      </c>
      <c r="Q128" s="48">
        <f t="shared" si="76"/>
        <v>0.33304353633268302</v>
      </c>
      <c r="R128" s="48">
        <f t="shared" si="77"/>
        <v>0.66695646366731698</v>
      </c>
      <c r="S128" s="43">
        <f>VLOOKUP(A128,'S&amp;P_500'!$A:$F,6,0)</f>
        <v>2658.5500489999999</v>
      </c>
      <c r="T128" s="43">
        <f>VLOOKUP($A128,'S&amp;P_500'!$A:$G,T$1,0)</f>
        <v>2661.360107</v>
      </c>
      <c r="U128" s="43">
        <f>VLOOKUP($A128,'S&amp;P_500'!$A:$G,U$1,0)</f>
        <v>2601.8100589999999</v>
      </c>
      <c r="V128" s="43">
        <f>VLOOKUP($A128,'S&amp;P_500'!$A:$G,V$1,0)</f>
        <v>3511100000</v>
      </c>
      <c r="W128" s="2">
        <f t="shared" si="51"/>
        <v>70.290038999999979</v>
      </c>
      <c r="X128" s="41">
        <f t="shared" si="52"/>
        <v>73.100097000000005</v>
      </c>
      <c r="Y128" s="59">
        <f t="shared" si="66"/>
        <v>2.8100580000000264</v>
      </c>
      <c r="Z128" s="41">
        <f t="shared" si="53"/>
        <v>3381125365.5943651</v>
      </c>
      <c r="AA128" s="41">
        <f t="shared" si="54"/>
        <v>129974634.40563504</v>
      </c>
      <c r="AB128" s="43">
        <f>VLOOKUP($A128,Gold_SPDR!$A:$G,AB$1,0)</f>
        <v>128.279999</v>
      </c>
      <c r="AC128" s="43">
        <f>VLOOKUP($A128,Gold_SPDR!$A:$G,AC$1,0)</f>
        <v>128.58000200000001</v>
      </c>
      <c r="AD128" s="43">
        <f>VLOOKUP($A128,Gold_SPDR!$A:$G,AD$1,0)</f>
        <v>128.009995</v>
      </c>
      <c r="AE128" s="43">
        <f>VLOOKUP($A128,Gold_SPDR!$A:$G,AE$1,0)</f>
        <v>6169800</v>
      </c>
      <c r="AF128" s="2">
        <f t="shared" si="55"/>
        <v>0.66999800000000675</v>
      </c>
      <c r="AG128" s="42">
        <f t="shared" si="56"/>
        <v>0.97000100000001055</v>
      </c>
      <c r="AH128" s="42">
        <f t="shared" si="57"/>
        <v>0.30000300000000379</v>
      </c>
      <c r="AI128" s="41">
        <f t="shared" si="58"/>
        <v>4712356.9451749744</v>
      </c>
      <c r="AJ128" s="41">
        <f t="shared" si="59"/>
        <v>1457443.0548250261</v>
      </c>
      <c r="AK128" s="43">
        <f>VLOOKUP($A128,Gold_Vix!$A:$G,AK$1,0)</f>
        <v>12.95</v>
      </c>
      <c r="AL128" s="43">
        <f>VLOOKUP($A128,Gold_Vix!$A:$G,AL$1,0)</f>
        <v>13.46</v>
      </c>
      <c r="AM128" s="43">
        <f>VLOOKUP($A128,Gold_Vix!$A:$G,AM$1,0)</f>
        <v>12.75</v>
      </c>
      <c r="AN128" s="43">
        <f>VLOOKUP(A128,Goog_trend!$A:$B,2,0)</f>
        <v>12</v>
      </c>
      <c r="AO128" s="43">
        <f>VLOOKUP($A128,'Updated CoinDesk'!$A:$E,AO$1,0)</f>
        <v>8138.34</v>
      </c>
      <c r="AP128" s="43">
        <f>VLOOKUP($A128,'Updated CoinDesk'!$A:$E,AP$1,0)</f>
        <v>8489.61</v>
      </c>
      <c r="AQ128" s="43">
        <f>VLOOKUP($A128,'Updated CoinDesk'!$A:$E,AQ$1,0)</f>
        <v>7863.21</v>
      </c>
      <c r="AR128" s="43">
        <f t="shared" si="60"/>
        <v>12</v>
      </c>
      <c r="AS128" s="43">
        <f t="shared" si="61"/>
        <v>-780.39999999999964</v>
      </c>
      <c r="AT128" s="42">
        <f t="shared" si="62"/>
        <v>626.40000000000055</v>
      </c>
      <c r="AU128" s="42">
        <f t="shared" si="63"/>
        <v>1406.8000000000002</v>
      </c>
      <c r="AV128" s="41">
        <f t="shared" si="64"/>
        <v>3.6970293133976018</v>
      </c>
      <c r="AW128" s="41">
        <f t="shared" si="65"/>
        <v>8.3029706866023982</v>
      </c>
      <c r="AX128" s="57">
        <f>VLOOKUP(A128,'Gold Bullion'!$A:$C,3,0)</f>
        <v>5.8000000000001819</v>
      </c>
      <c r="BB128" s="21">
        <v>7920</v>
      </c>
      <c r="BC128" s="21">
        <v>-726.8799999999992</v>
      </c>
      <c r="BD128" s="26">
        <f>VLOOKUP(A128,Gemni!A:D,4,0)</f>
        <v>146.51259999999999</v>
      </c>
      <c r="BE128" s="21">
        <v>8138.34</v>
      </c>
      <c r="BF128" s="21">
        <v>-780.39999999999964</v>
      </c>
      <c r="BG128" s="21">
        <f>VLOOKUP(A128,BitStamp!G:I,3,0)</f>
        <v>7919.990234375</v>
      </c>
      <c r="BH128" s="21">
        <f t="shared" si="78"/>
        <v>-682.009765625</v>
      </c>
    </row>
    <row r="129" spans="1:60" x14ac:dyDescent="0.25">
      <c r="A129" s="38">
        <v>43186</v>
      </c>
      <c r="B129" s="30">
        <v>7890</v>
      </c>
      <c r="C129" s="30">
        <v>8280</v>
      </c>
      <c r="D129" s="30">
        <v>7740</v>
      </c>
      <c r="E129" s="30">
        <v>5746</v>
      </c>
      <c r="F129" s="30">
        <v>-30</v>
      </c>
      <c r="G129" s="41">
        <f t="shared" si="69"/>
        <v>540</v>
      </c>
      <c r="H129" s="41">
        <f t="shared" si="70"/>
        <v>570</v>
      </c>
      <c r="I129" s="41">
        <f t="shared" si="71"/>
        <v>2795.3513513513512</v>
      </c>
      <c r="J129" s="41">
        <f t="shared" si="72"/>
        <v>2950.6486486486488</v>
      </c>
      <c r="K129" s="43">
        <f>VLOOKUP($A129,VIX!$A:$G,K$1,0)</f>
        <v>22.5</v>
      </c>
      <c r="L129" s="43">
        <f>VLOOKUP($A129,VIX!$A:$G,L$1,0)</f>
        <v>24.059999000000001</v>
      </c>
      <c r="M129" s="43">
        <f>VLOOKUP($A129,VIX!$A:$G,M$1,0)</f>
        <v>19.84</v>
      </c>
      <c r="N129" s="46">
        <f t="shared" si="75"/>
        <v>1.4699990000000014</v>
      </c>
      <c r="O129" s="41">
        <f t="shared" si="73"/>
        <v>4.2199990000000014</v>
      </c>
      <c r="P129" s="41">
        <f t="shared" si="74"/>
        <v>2.75</v>
      </c>
      <c r="Q129" s="48">
        <f t="shared" si="76"/>
        <v>0.60545188026569308</v>
      </c>
      <c r="R129" s="48">
        <f t="shared" si="77"/>
        <v>0.39454811973430692</v>
      </c>
      <c r="S129" s="43">
        <f>VLOOKUP(A129,'S&amp;P_500'!$A:$F,6,0)</f>
        <v>2612.6201169999999</v>
      </c>
      <c r="T129" s="43">
        <f>VLOOKUP($A129,'S&amp;P_500'!$A:$G,T$1,0)</f>
        <v>2674.780029</v>
      </c>
      <c r="U129" s="43">
        <f>VLOOKUP($A129,'S&amp;P_500'!$A:$G,U$1,0)</f>
        <v>2596.1201169999999</v>
      </c>
      <c r="V129" s="43">
        <f>VLOOKUP($A129,'S&amp;P_500'!$A:$G,V$1,0)</f>
        <v>3706350000</v>
      </c>
      <c r="W129" s="2">
        <f t="shared" si="51"/>
        <v>-45.929932000000008</v>
      </c>
      <c r="X129" s="41">
        <f t="shared" si="52"/>
        <v>78.659912000000077</v>
      </c>
      <c r="Y129" s="59">
        <f t="shared" si="66"/>
        <v>124.58984400000008</v>
      </c>
      <c r="Z129" s="41">
        <f t="shared" si="53"/>
        <v>1434398596.9715016</v>
      </c>
      <c r="AA129" s="41">
        <f t="shared" si="54"/>
        <v>2271951403.0284986</v>
      </c>
      <c r="AB129" s="43">
        <f>VLOOKUP($A129,Gold_SPDR!$A:$G,AB$1,0)</f>
        <v>127.489998</v>
      </c>
      <c r="AC129" s="43">
        <f>VLOOKUP($A129,Gold_SPDR!$A:$G,AC$1,0)</f>
        <v>127.620003</v>
      </c>
      <c r="AD129" s="43">
        <f>VLOOKUP($A129,Gold_SPDR!$A:$G,AD$1,0)</f>
        <v>127.050003</v>
      </c>
      <c r="AE129" s="43">
        <f>VLOOKUP($A129,Gold_SPDR!$A:$G,AE$1,0)</f>
        <v>6180700</v>
      </c>
      <c r="AF129" s="2">
        <f t="shared" si="55"/>
        <v>-0.79000100000000373</v>
      </c>
      <c r="AG129" s="42">
        <f t="shared" si="56"/>
        <v>0.56999999999999318</v>
      </c>
      <c r="AH129" s="42">
        <f t="shared" si="57"/>
        <v>1.3600009999999969</v>
      </c>
      <c r="AI129" s="41">
        <f t="shared" si="58"/>
        <v>1825387.1371050978</v>
      </c>
      <c r="AJ129" s="41">
        <f t="shared" si="59"/>
        <v>4355312.8628949029</v>
      </c>
      <c r="AK129" s="43">
        <f>VLOOKUP($A129,Gold_Vix!$A:$G,AK$1,0)</f>
        <v>12.22</v>
      </c>
      <c r="AL129" s="43">
        <f>VLOOKUP($A129,Gold_Vix!$A:$G,AL$1,0)</f>
        <v>12.48</v>
      </c>
      <c r="AM129" s="43">
        <f>VLOOKUP($A129,Gold_Vix!$A:$G,AM$1,0)</f>
        <v>11.38</v>
      </c>
      <c r="AN129" s="43">
        <f>VLOOKUP(A129,Goog_trend!$A:$B,2,0)</f>
        <v>11</v>
      </c>
      <c r="AO129" s="43">
        <f>VLOOKUP($A129,'Updated CoinDesk'!$A:$E,AO$1,0)</f>
        <v>7790.16</v>
      </c>
      <c r="AP129" s="43">
        <f>VLOOKUP($A129,'Updated CoinDesk'!$A:$E,AP$1,0)</f>
        <v>8211</v>
      </c>
      <c r="AQ129" s="43">
        <f>VLOOKUP($A129,'Updated CoinDesk'!$A:$E,AQ$1,0)</f>
        <v>7751.31</v>
      </c>
      <c r="AR129" s="43">
        <f t="shared" si="60"/>
        <v>11</v>
      </c>
      <c r="AS129" s="43">
        <f t="shared" si="61"/>
        <v>-348.18000000000029</v>
      </c>
      <c r="AT129" s="42">
        <f t="shared" si="62"/>
        <v>459.6899999999996</v>
      </c>
      <c r="AU129" s="42">
        <f t="shared" si="63"/>
        <v>807.86999999999989</v>
      </c>
      <c r="AV129" s="41">
        <f t="shared" si="64"/>
        <v>3.9892312789927087</v>
      </c>
      <c r="AW129" s="41">
        <f t="shared" si="65"/>
        <v>7.0107687210072918</v>
      </c>
      <c r="AX129" s="57">
        <f>VLOOKUP(A129,'Gold Bullion'!$A:$C,3,0)</f>
        <v>-10.950000000000045</v>
      </c>
      <c r="BB129" s="21">
        <v>7893</v>
      </c>
      <c r="BC129" s="21">
        <v>-27</v>
      </c>
      <c r="BD129" s="26">
        <f>VLOOKUP(A129,Gemni!A:D,4,0)</f>
        <v>123.06319999999999</v>
      </c>
      <c r="BE129" s="21">
        <v>7790.16</v>
      </c>
      <c r="BF129" s="21">
        <v>-348.18000000000029</v>
      </c>
      <c r="BG129" s="21">
        <f>VLOOKUP(A129,BitStamp!G:I,3,0)</f>
        <v>7903.91015625</v>
      </c>
      <c r="BH129" s="21">
        <f t="shared" si="78"/>
        <v>-16.080078125</v>
      </c>
    </row>
    <row r="130" spans="1:60" x14ac:dyDescent="0.25">
      <c r="A130" s="38">
        <v>43187</v>
      </c>
      <c r="B130" s="30">
        <v>7890</v>
      </c>
      <c r="C130" s="30">
        <v>8100</v>
      </c>
      <c r="D130" s="30">
        <v>7750</v>
      </c>
      <c r="E130" s="30">
        <v>4175</v>
      </c>
      <c r="F130" s="30">
        <v>0</v>
      </c>
      <c r="G130" s="41">
        <f t="shared" si="69"/>
        <v>350</v>
      </c>
      <c r="H130" s="41">
        <f t="shared" si="70"/>
        <v>350</v>
      </c>
      <c r="I130" s="41">
        <f t="shared" si="71"/>
        <v>2087.5</v>
      </c>
      <c r="J130" s="41">
        <f t="shared" si="72"/>
        <v>2087.5</v>
      </c>
      <c r="K130" s="43">
        <f>VLOOKUP($A130,VIX!$A:$G,K$1,0)</f>
        <v>22.870000999999998</v>
      </c>
      <c r="L130" s="43">
        <f>VLOOKUP($A130,VIX!$A:$G,L$1,0)</f>
        <v>24.940000999999999</v>
      </c>
      <c r="M130" s="43">
        <f>VLOOKUP($A130,VIX!$A:$G,M$1,0)</f>
        <v>21.709999</v>
      </c>
      <c r="N130" s="46">
        <f t="shared" si="75"/>
        <v>0.37000099999999847</v>
      </c>
      <c r="O130" s="41">
        <f t="shared" si="73"/>
        <v>3.2300019999999989</v>
      </c>
      <c r="P130" s="41">
        <f t="shared" si="74"/>
        <v>2.8600010000000005</v>
      </c>
      <c r="Q130" s="48">
        <f t="shared" si="76"/>
        <v>0.53037773544610722</v>
      </c>
      <c r="R130" s="48">
        <f t="shared" si="77"/>
        <v>0.46962226455389278</v>
      </c>
      <c r="S130" s="43">
        <f>VLOOKUP(A130,'S&amp;P_500'!$A:$F,6,0)</f>
        <v>2605</v>
      </c>
      <c r="T130" s="43">
        <f>VLOOKUP($A130,'S&amp;P_500'!$A:$G,T$1,0)</f>
        <v>2632.6499020000001</v>
      </c>
      <c r="U130" s="43">
        <f>VLOOKUP($A130,'S&amp;P_500'!$A:$G,U$1,0)</f>
        <v>2593.0600589999999</v>
      </c>
      <c r="V130" s="43">
        <f>VLOOKUP($A130,'S&amp;P_500'!$A:$G,V$1,0)</f>
        <v>3864500000</v>
      </c>
      <c r="W130" s="2">
        <f t="shared" si="51"/>
        <v>-7.6201169999999365</v>
      </c>
      <c r="X130" s="41">
        <f t="shared" si="52"/>
        <v>39.589843000000201</v>
      </c>
      <c r="Y130" s="59">
        <f t="shared" si="66"/>
        <v>47.209960000000137</v>
      </c>
      <c r="Z130" s="41">
        <f t="shared" si="53"/>
        <v>1762618611.8590634</v>
      </c>
      <c r="AA130" s="41">
        <f t="shared" si="54"/>
        <v>2101881388.1409364</v>
      </c>
      <c r="AB130" s="43">
        <f>VLOOKUP($A130,Gold_SPDR!$A:$G,AB$1,0)</f>
        <v>125.730003</v>
      </c>
      <c r="AC130" s="43">
        <f>VLOOKUP($A130,Gold_SPDR!$A:$G,AC$1,0)</f>
        <v>126.610001</v>
      </c>
      <c r="AD130" s="43">
        <f>VLOOKUP($A130,Gold_SPDR!$A:$G,AD$1,0)</f>
        <v>125.510002</v>
      </c>
      <c r="AE130" s="43">
        <f>VLOOKUP($A130,Gold_SPDR!$A:$G,AE$1,0)</f>
        <v>10254900</v>
      </c>
      <c r="AF130" s="2">
        <f t="shared" si="55"/>
        <v>-1.7599950000000035</v>
      </c>
      <c r="AG130" s="42">
        <f t="shared" si="56"/>
        <v>1.0999989999999968</v>
      </c>
      <c r="AH130" s="42">
        <f t="shared" si="57"/>
        <v>2.8599940000000004</v>
      </c>
      <c r="AI130" s="41">
        <f t="shared" si="58"/>
        <v>2848585.7790910173</v>
      </c>
      <c r="AJ130" s="41">
        <f t="shared" si="59"/>
        <v>7406314.2209089827</v>
      </c>
      <c r="AK130" s="43">
        <f>VLOOKUP($A130,Gold_Vix!$A:$G,AK$1,0)</f>
        <v>11.74</v>
      </c>
      <c r="AL130" s="43">
        <f>VLOOKUP($A130,Gold_Vix!$A:$G,AL$1,0)</f>
        <v>12.27</v>
      </c>
      <c r="AM130" s="43">
        <f>VLOOKUP($A130,Gold_Vix!$A:$G,AM$1,0)</f>
        <v>11.44</v>
      </c>
      <c r="AN130" s="43">
        <f>VLOOKUP(A130,Goog_trend!$A:$B,2,0)</f>
        <v>10</v>
      </c>
      <c r="AO130" s="43">
        <f>VLOOKUP($A130,'Updated CoinDesk'!$A:$E,AO$1,0)</f>
        <v>7937.2</v>
      </c>
      <c r="AP130" s="43">
        <f>VLOOKUP($A130,'Updated CoinDesk'!$A:$E,AP$1,0)</f>
        <v>8096.02</v>
      </c>
      <c r="AQ130" s="43">
        <f>VLOOKUP($A130,'Updated CoinDesk'!$A:$E,AQ$1,0)</f>
        <v>7744.82</v>
      </c>
      <c r="AR130" s="43">
        <f t="shared" si="60"/>
        <v>10</v>
      </c>
      <c r="AS130" s="43">
        <f t="shared" si="61"/>
        <v>147.03999999999996</v>
      </c>
      <c r="AT130" s="42">
        <f t="shared" si="62"/>
        <v>351.20000000000073</v>
      </c>
      <c r="AU130" s="42">
        <f t="shared" si="63"/>
        <v>204.16000000000076</v>
      </c>
      <c r="AV130" s="41">
        <f t="shared" si="64"/>
        <v>6.3238259867473312</v>
      </c>
      <c r="AW130" s="41">
        <f t="shared" si="65"/>
        <v>3.6761740132526688</v>
      </c>
      <c r="AX130" s="57">
        <f>VLOOKUP(A130,'Gold Bullion'!$A:$C,3,0)</f>
        <v>-9</v>
      </c>
      <c r="BB130" s="21">
        <v>7900</v>
      </c>
      <c r="BC130" s="21">
        <v>7</v>
      </c>
      <c r="BD130" s="26">
        <f>VLOOKUP(A130,Gemni!A:D,4,0)</f>
        <v>433.84809999999999</v>
      </c>
      <c r="BE130" s="21">
        <v>7937.2</v>
      </c>
      <c r="BF130" s="21">
        <v>147.03999999999996</v>
      </c>
      <c r="BG130" s="21">
        <f>VLOOKUP(A130,BitStamp!G:I,3,0)</f>
        <v>7907.2998046875</v>
      </c>
      <c r="BH130" s="21">
        <f t="shared" si="78"/>
        <v>3.3896484375</v>
      </c>
    </row>
    <row r="131" spans="1:60" x14ac:dyDescent="0.25">
      <c r="A131" s="38">
        <v>43188</v>
      </c>
      <c r="B131" s="30">
        <v>7240</v>
      </c>
      <c r="C131" s="30">
        <v>7990</v>
      </c>
      <c r="D131" s="30">
        <v>7110</v>
      </c>
      <c r="E131" s="30">
        <v>4930</v>
      </c>
      <c r="F131" s="30">
        <v>-650</v>
      </c>
      <c r="G131" s="41">
        <f t="shared" si="69"/>
        <v>880</v>
      </c>
      <c r="H131" s="41">
        <f t="shared" si="70"/>
        <v>1530</v>
      </c>
      <c r="I131" s="41">
        <f t="shared" si="71"/>
        <v>1800.1659751037344</v>
      </c>
      <c r="J131" s="41">
        <f t="shared" si="72"/>
        <v>3129.8340248962654</v>
      </c>
      <c r="K131" s="43">
        <f>VLOOKUP($A131,VIX!$A:$G,K$1,0)</f>
        <v>19.969999000000001</v>
      </c>
      <c r="L131" s="43">
        <f>VLOOKUP($A131,VIX!$A:$G,L$1,0)</f>
        <v>23.049999</v>
      </c>
      <c r="M131" s="43">
        <f>VLOOKUP($A131,VIX!$A:$G,M$1,0)</f>
        <v>19.600000000000001</v>
      </c>
      <c r="N131" s="46">
        <f t="shared" si="75"/>
        <v>-2.9000019999999971</v>
      </c>
      <c r="O131" s="41">
        <f t="shared" si="73"/>
        <v>3.4499989999999983</v>
      </c>
      <c r="P131" s="41">
        <f t="shared" si="74"/>
        <v>6.3500009999999953</v>
      </c>
      <c r="Q131" s="48">
        <f t="shared" si="76"/>
        <v>0.35204071428571432</v>
      </c>
      <c r="R131" s="48">
        <f t="shared" si="77"/>
        <v>0.64795928571428563</v>
      </c>
      <c r="S131" s="43">
        <f>VLOOKUP(A131,'S&amp;P_500'!$A:$F,6,0)</f>
        <v>2640.8701169999999</v>
      </c>
      <c r="T131" s="43">
        <f>VLOOKUP($A131,'S&amp;P_500'!$A:$G,T$1,0)</f>
        <v>2659.070068</v>
      </c>
      <c r="U131" s="43">
        <f>VLOOKUP($A131,'S&amp;P_500'!$A:$G,U$1,0)</f>
        <v>2609.719971</v>
      </c>
      <c r="V131" s="43">
        <f>VLOOKUP($A131,'S&amp;P_500'!$A:$G,V$1,0)</f>
        <v>3565990000</v>
      </c>
      <c r="W131" s="2">
        <f t="shared" si="51"/>
        <v>35.870116999999937</v>
      </c>
      <c r="X131" s="41">
        <f t="shared" si="52"/>
        <v>54.070067999999992</v>
      </c>
      <c r="Y131" s="59">
        <f t="shared" si="66"/>
        <v>18.199951000000056</v>
      </c>
      <c r="Z131" s="41">
        <f t="shared" si="53"/>
        <v>2667957258.83675</v>
      </c>
      <c r="AA131" s="41">
        <f t="shared" si="54"/>
        <v>898032741.16324997</v>
      </c>
      <c r="AB131" s="43">
        <f>VLOOKUP($A131,Gold_SPDR!$A:$G,AB$1,0)</f>
        <v>125.790001</v>
      </c>
      <c r="AC131" s="43">
        <f>VLOOKUP($A131,Gold_SPDR!$A:$G,AC$1,0)</f>
        <v>125.80999799999999</v>
      </c>
      <c r="AD131" s="43">
        <f>VLOOKUP($A131,Gold_SPDR!$A:$G,AD$1,0)</f>
        <v>125.30999799999999</v>
      </c>
      <c r="AE131" s="43">
        <f>VLOOKUP($A131,Gold_SPDR!$A:$G,AE$1,0)</f>
        <v>7102000</v>
      </c>
      <c r="AF131" s="2">
        <f t="shared" si="55"/>
        <v>5.9998000000007323E-2</v>
      </c>
      <c r="AG131" s="42">
        <f t="shared" si="56"/>
        <v>0.5</v>
      </c>
      <c r="AH131" s="42">
        <f t="shared" si="57"/>
        <v>0.44000199999999268</v>
      </c>
      <c r="AI131" s="41">
        <f t="shared" si="58"/>
        <v>3777651.5369116529</v>
      </c>
      <c r="AJ131" s="41">
        <f t="shared" si="59"/>
        <v>3324348.4630883471</v>
      </c>
      <c r="AK131" s="43">
        <f>VLOOKUP($A131,Gold_Vix!$A:$G,AK$1,0)</f>
        <v>11.06</v>
      </c>
      <c r="AL131" s="43">
        <f>VLOOKUP($A131,Gold_Vix!$A:$G,AL$1,0)</f>
        <v>11.74</v>
      </c>
      <c r="AM131" s="43">
        <f>VLOOKUP($A131,Gold_Vix!$A:$G,AM$1,0)</f>
        <v>10.98</v>
      </c>
      <c r="AN131" s="43">
        <f>VLOOKUP(A131,Goog_trend!$A:$B,2,0)</f>
        <v>12</v>
      </c>
      <c r="AO131" s="43">
        <f>VLOOKUP($A131,'Updated CoinDesk'!$A:$E,AO$1,0)</f>
        <v>7086.49</v>
      </c>
      <c r="AP131" s="43">
        <f>VLOOKUP($A131,'Updated CoinDesk'!$A:$E,AP$1,0)</f>
        <v>7958.04</v>
      </c>
      <c r="AQ131" s="43">
        <f>VLOOKUP($A131,'Updated CoinDesk'!$A:$E,AQ$1,0)</f>
        <v>6915.55</v>
      </c>
      <c r="AR131" s="43">
        <f t="shared" si="60"/>
        <v>12</v>
      </c>
      <c r="AS131" s="43">
        <f t="shared" si="61"/>
        <v>-850.71</v>
      </c>
      <c r="AT131" s="42">
        <f t="shared" si="62"/>
        <v>1042.4899999999998</v>
      </c>
      <c r="AU131" s="42">
        <f t="shared" si="63"/>
        <v>1893.1999999999998</v>
      </c>
      <c r="AV131" s="41">
        <f t="shared" si="64"/>
        <v>4.2613082443991015</v>
      </c>
      <c r="AW131" s="41">
        <f t="shared" si="65"/>
        <v>7.7386917556008985</v>
      </c>
      <c r="AX131" s="57">
        <f>VLOOKUP(A131,'Gold Bullion'!$A:$C,3,0)</f>
        <v>-8.6000000000001364</v>
      </c>
      <c r="BB131" s="21">
        <v>7324.97</v>
      </c>
      <c r="BC131" s="21">
        <v>-575.02999999999975</v>
      </c>
      <c r="BD131" s="26">
        <f>VLOOKUP(A131,Gemni!A:D,4,0)</f>
        <v>192.5</v>
      </c>
      <c r="BE131" s="21">
        <v>7086.49</v>
      </c>
      <c r="BF131" s="21">
        <v>-850.71</v>
      </c>
      <c r="BG131" s="21">
        <f>VLOOKUP(A131,BitStamp!G:I,3,0)</f>
        <v>7350.490234375</v>
      </c>
      <c r="BH131" s="21">
        <f t="shared" si="78"/>
        <v>-556.8095703125</v>
      </c>
    </row>
    <row r="132" spans="1:60" x14ac:dyDescent="0.25">
      <c r="A132" s="38">
        <v>43192</v>
      </c>
      <c r="B132" s="30">
        <v>6985</v>
      </c>
      <c r="C132" s="30">
        <v>7140</v>
      </c>
      <c r="D132" s="30">
        <v>6770</v>
      </c>
      <c r="E132" s="30">
        <v>4262</v>
      </c>
      <c r="F132" s="30">
        <v>-255</v>
      </c>
      <c r="G132" s="41">
        <f t="shared" si="69"/>
        <v>370</v>
      </c>
      <c r="H132" s="41">
        <f t="shared" si="70"/>
        <v>625</v>
      </c>
      <c r="I132" s="41">
        <f t="shared" si="71"/>
        <v>1584.8643216080402</v>
      </c>
      <c r="J132" s="41">
        <f t="shared" si="72"/>
        <v>2677.1356783919596</v>
      </c>
      <c r="K132" s="43">
        <f>VLOOKUP($A132,VIX!$A:$G,K$1,0)</f>
        <v>23.620000999999998</v>
      </c>
      <c r="L132" s="43">
        <f>VLOOKUP($A132,VIX!$A:$G,L$1,0)</f>
        <v>25.719999000000001</v>
      </c>
      <c r="M132" s="43">
        <f>VLOOKUP($A132,VIX!$A:$G,M$1,0)</f>
        <v>20.440000999999999</v>
      </c>
      <c r="N132" s="46">
        <f t="shared" si="75"/>
        <v>3.6500019999999971</v>
      </c>
      <c r="O132" s="41">
        <f t="shared" si="73"/>
        <v>5.75</v>
      </c>
      <c r="P132" s="41">
        <f t="shared" si="74"/>
        <v>2.0999980000000029</v>
      </c>
      <c r="Q132" s="48">
        <f t="shared" si="76"/>
        <v>0.73248426305331515</v>
      </c>
      <c r="R132" s="48">
        <f t="shared" si="77"/>
        <v>0.26751573694668485</v>
      </c>
      <c r="S132" s="43">
        <f>VLOOKUP(A132,'S&amp;P_500'!$A:$F,6,0)</f>
        <v>2581.8798830000001</v>
      </c>
      <c r="T132" s="43">
        <f>VLOOKUP($A132,'S&amp;P_500'!$A:$G,T$1,0)</f>
        <v>2638.3000489999999</v>
      </c>
      <c r="U132" s="43">
        <f>VLOOKUP($A132,'S&amp;P_500'!$A:$G,U$1,0)</f>
        <v>2553.8000489999999</v>
      </c>
      <c r="V132" s="43">
        <f>VLOOKUP($A132,'S&amp;P_500'!$A:$G,V$1,0)</f>
        <v>3598520000</v>
      </c>
      <c r="W132" s="2">
        <f t="shared" si="51"/>
        <v>-58.990233999999873</v>
      </c>
      <c r="X132" s="41">
        <f t="shared" si="52"/>
        <v>84.5</v>
      </c>
      <c r="Y132" s="59">
        <f t="shared" si="66"/>
        <v>143.49023399999987</v>
      </c>
      <c r="Z132" s="41">
        <f t="shared" si="53"/>
        <v>1333719145.1805789</v>
      </c>
      <c r="AA132" s="41">
        <f t="shared" si="54"/>
        <v>2264800854.8194213</v>
      </c>
      <c r="AB132" s="43">
        <f>VLOOKUP($A132,Gold_SPDR!$A:$G,AB$1,0)</f>
        <v>127.260002</v>
      </c>
      <c r="AC132" s="43">
        <f>VLOOKUP($A132,Gold_SPDR!$A:$G,AC$1,0)</f>
        <v>127.540001</v>
      </c>
      <c r="AD132" s="43">
        <f>VLOOKUP($A132,Gold_SPDR!$A:$G,AD$1,0)</f>
        <v>126.379997</v>
      </c>
      <c r="AE132" s="43">
        <f>VLOOKUP($A132,Gold_SPDR!$A:$G,AE$1,0)</f>
        <v>11421100</v>
      </c>
      <c r="AF132" s="2">
        <f t="shared" si="55"/>
        <v>1.4700009999999963</v>
      </c>
      <c r="AG132" s="42">
        <f t="shared" si="56"/>
        <v>1.75</v>
      </c>
      <c r="AH132" s="42">
        <f t="shared" si="57"/>
        <v>0.27999900000000366</v>
      </c>
      <c r="AI132" s="41">
        <f t="shared" si="58"/>
        <v>9845780.7122072298</v>
      </c>
      <c r="AJ132" s="41">
        <f t="shared" si="59"/>
        <v>1575319.2877927704</v>
      </c>
      <c r="AK132" s="43">
        <f>VLOOKUP($A132,Gold_Vix!$A:$G,AK$1,0)</f>
        <v>12.86</v>
      </c>
      <c r="AL132" s="43">
        <f>VLOOKUP($A132,Gold_Vix!$A:$G,AL$1,0)</f>
        <v>13.33</v>
      </c>
      <c r="AM132" s="43">
        <f>VLOOKUP($A132,Gold_Vix!$A:$G,AM$1,0)</f>
        <v>11.75</v>
      </c>
      <c r="AN132" s="43">
        <f>VLOOKUP(A132,Goog_trend!$A:$B,2,0)</f>
        <v>11</v>
      </c>
      <c r="AO132" s="43">
        <f>VLOOKUP($A132,'Updated CoinDesk'!$A:$E,AO$1,0)</f>
        <v>7049.79</v>
      </c>
      <c r="AP132" s="43">
        <f>VLOOKUP($A132,'Updated CoinDesk'!$A:$E,AP$1,0)</f>
        <v>7108.2</v>
      </c>
      <c r="AQ132" s="43">
        <f>VLOOKUP($A132,'Updated CoinDesk'!$A:$E,AQ$1,0)</f>
        <v>6775.71</v>
      </c>
      <c r="AR132" s="43">
        <f t="shared" si="60"/>
        <v>11</v>
      </c>
      <c r="AS132" s="43">
        <f t="shared" si="61"/>
        <v>-36.699999999999818</v>
      </c>
      <c r="AT132" s="42">
        <f t="shared" si="62"/>
        <v>332.48999999999978</v>
      </c>
      <c r="AU132" s="42">
        <f t="shared" si="63"/>
        <v>369.1899999999996</v>
      </c>
      <c r="AV132" s="41">
        <f t="shared" si="64"/>
        <v>5.2123332573252776</v>
      </c>
      <c r="AW132" s="41">
        <f t="shared" si="65"/>
        <v>5.7876667426747224</v>
      </c>
      <c r="AX132" s="57">
        <f>VLOOKUP(A132,'Gold Bullion'!$A:$C,3,0)</f>
        <v>-2.9555555555555202</v>
      </c>
      <c r="BB132" s="21">
        <v>6980</v>
      </c>
      <c r="BC132" s="21">
        <v>-344.97000000000025</v>
      </c>
      <c r="BD132" s="26">
        <f>VLOOKUP(A132,Gemni!A:D,4,0)</f>
        <v>158.22730000000001</v>
      </c>
      <c r="BE132" s="21">
        <v>7049.79</v>
      </c>
      <c r="BF132" s="21">
        <v>-36.699999999999818</v>
      </c>
      <c r="BG132" s="21">
        <f>VLOOKUP(A132,BitStamp!G:I,3,0)</f>
        <v>6981.740234375</v>
      </c>
      <c r="BH132" s="21">
        <f t="shared" si="78"/>
        <v>-368.75</v>
      </c>
    </row>
    <row r="133" spans="1:60" x14ac:dyDescent="0.25">
      <c r="A133" s="38">
        <v>43193</v>
      </c>
      <c r="B133" s="30">
        <v>7485</v>
      </c>
      <c r="C133" s="30">
        <v>7520</v>
      </c>
      <c r="D133" s="30">
        <v>6970</v>
      </c>
      <c r="E133" s="30">
        <v>3243</v>
      </c>
      <c r="F133" s="30">
        <v>500</v>
      </c>
      <c r="G133" s="41">
        <f t="shared" si="69"/>
        <v>550</v>
      </c>
      <c r="H133" s="41">
        <f t="shared" si="70"/>
        <v>50</v>
      </c>
      <c r="I133" s="41">
        <f t="shared" si="71"/>
        <v>2972.75</v>
      </c>
      <c r="J133" s="41">
        <f t="shared" si="72"/>
        <v>270.25</v>
      </c>
      <c r="K133" s="43">
        <f>VLOOKUP($A133,VIX!$A:$G,K$1,0)</f>
        <v>21.1</v>
      </c>
      <c r="L133" s="43">
        <f>VLOOKUP($A133,VIX!$A:$G,L$1,0)</f>
        <v>23.379999000000002</v>
      </c>
      <c r="M133" s="43">
        <f>VLOOKUP($A133,VIX!$A:$G,M$1,0)</f>
        <v>20.92</v>
      </c>
      <c r="N133" s="46">
        <f t="shared" si="75"/>
        <v>-2.520000999999997</v>
      </c>
      <c r="O133" s="41">
        <f t="shared" si="73"/>
        <v>2.4599989999999998</v>
      </c>
      <c r="P133" s="41">
        <f t="shared" si="74"/>
        <v>4.9799999999999969</v>
      </c>
      <c r="Q133" s="48">
        <f t="shared" si="76"/>
        <v>0.33064507132326237</v>
      </c>
      <c r="R133" s="48">
        <f t="shared" si="77"/>
        <v>0.66935492867673763</v>
      </c>
      <c r="S133" s="43">
        <f>VLOOKUP(A133,'S&amp;P_500'!$A:$F,6,0)</f>
        <v>2614.4499510000001</v>
      </c>
      <c r="T133" s="43">
        <f>VLOOKUP($A133,'S&amp;P_500'!$A:$G,T$1,0)</f>
        <v>2619.139893</v>
      </c>
      <c r="U133" s="43">
        <f>VLOOKUP($A133,'S&amp;P_500'!$A:$G,U$1,0)</f>
        <v>2575.48999</v>
      </c>
      <c r="V133" s="43">
        <f>VLOOKUP($A133,'S&amp;P_500'!$A:$G,V$1,0)</f>
        <v>3392810000</v>
      </c>
      <c r="W133" s="2">
        <f t="shared" ref="W133:W196" si="79">S133-S132</f>
        <v>32.570067999999992</v>
      </c>
      <c r="X133" s="41">
        <f t="shared" ref="X133:X196" si="80">T133-U133+MAX(0,U133-S132)</f>
        <v>43.649902999999995</v>
      </c>
      <c r="Y133" s="59">
        <f t="shared" ref="Y133:Y196" si="81">T133-S133+MAX(0,S132-U133)</f>
        <v>11.079835000000003</v>
      </c>
      <c r="Z133" s="41">
        <f t="shared" ref="Z133:Z196" si="82">V133*X133/(X133+Y133)</f>
        <v>2705948042.3134861</v>
      </c>
      <c r="AA133" s="41">
        <f t="shared" ref="AA133:AA196" si="83">+V133*Y133/(X133+Y133)</f>
        <v>686861957.68651414</v>
      </c>
      <c r="AB133" s="43">
        <f>VLOOKUP($A133,Gold_SPDR!$A:$G,AB$1,0)</f>
        <v>126.300003</v>
      </c>
      <c r="AC133" s="43">
        <f>VLOOKUP($A133,Gold_SPDR!$A:$G,AC$1,0)</f>
        <v>126.589996</v>
      </c>
      <c r="AD133" s="43">
        <f>VLOOKUP($A133,Gold_SPDR!$A:$G,AD$1,0)</f>
        <v>126.010002</v>
      </c>
      <c r="AE133" s="43">
        <f>VLOOKUP($A133,Gold_SPDR!$A:$G,AE$1,0)</f>
        <v>6083700</v>
      </c>
      <c r="AF133" s="2">
        <f t="shared" ref="AF133:AF196" si="84">AB133-AB132</f>
        <v>-0.95999899999999627</v>
      </c>
      <c r="AG133" s="42">
        <f t="shared" ref="AG133:AG196" si="85">AC133-AD133+MAX(0,AD133-AB132)</f>
        <v>0.57999399999999923</v>
      </c>
      <c r="AH133" s="42">
        <f t="shared" ref="AH133:AH196" si="86">AC133-AB133+MAX(0,AB132-AD133)</f>
        <v>1.5399929999999955</v>
      </c>
      <c r="AI133" s="41">
        <f t="shared" ref="AI133:AI196" si="87">AE133*AG133/(AG133+AH133)</f>
        <v>1664401.4787826547</v>
      </c>
      <c r="AJ133" s="41">
        <f t="shared" ref="AJ133:AJ196" si="88">+AE133*AH133/(AG133+AH133)</f>
        <v>4419298.5212173453</v>
      </c>
      <c r="AK133" s="43">
        <f>VLOOKUP($A133,Gold_Vix!$A:$G,AK$1,0)</f>
        <v>11.8</v>
      </c>
      <c r="AL133" s="43">
        <f>VLOOKUP($A133,Gold_Vix!$A:$G,AL$1,0)</f>
        <v>12.86</v>
      </c>
      <c r="AM133" s="43">
        <f>VLOOKUP($A133,Gold_Vix!$A:$G,AM$1,0)</f>
        <v>11.74</v>
      </c>
      <c r="AN133" s="43">
        <f>VLOOKUP(A133,Goog_trend!$A:$B,2,0)</f>
        <v>10</v>
      </c>
      <c r="AO133" s="43">
        <f>VLOOKUP($A133,'Updated CoinDesk'!$A:$E,AO$1,0)</f>
        <v>7417.89</v>
      </c>
      <c r="AP133" s="43">
        <f>VLOOKUP($A133,'Updated CoinDesk'!$A:$E,AP$1,0)</f>
        <v>7506.68</v>
      </c>
      <c r="AQ133" s="43">
        <f>VLOOKUP($A133,'Updated CoinDesk'!$A:$E,AQ$1,0)</f>
        <v>7022.99</v>
      </c>
      <c r="AR133" s="43">
        <f t="shared" ref="AR133:AR196" si="89">AN133</f>
        <v>10</v>
      </c>
      <c r="AS133" s="43">
        <f t="shared" ref="AS133:AS196" si="90">AO133-AO132</f>
        <v>368.10000000000036</v>
      </c>
      <c r="AT133" s="42">
        <f t="shared" ref="AT133:AT196" si="91">AP133-AQ133+MAX(0,AQ133-AO132)</f>
        <v>483.69000000000051</v>
      </c>
      <c r="AU133" s="42">
        <f t="shared" ref="AU133:AU196" si="92">AP133-AO133+MAX(0,AO132-AQ133)</f>
        <v>115.59000000000015</v>
      </c>
      <c r="AV133" s="41">
        <f t="shared" ref="AV133:AV196" si="93">AR133*AT133/(AT133+AU133)</f>
        <v>8.0711854225070088</v>
      </c>
      <c r="AW133" s="41">
        <f t="shared" ref="AW133:AW196" si="94">+AR133*AU133/(AT133+AU133)</f>
        <v>1.9288145774929919</v>
      </c>
      <c r="AX133" s="57">
        <f>VLOOKUP(A133,'Gold Bullion'!$A:$C,3,0)</f>
        <v>3.8222222222223081</v>
      </c>
      <c r="BB133" s="21">
        <v>7460.17</v>
      </c>
      <c r="BC133" s="21">
        <v>480.17000000000007</v>
      </c>
      <c r="BD133" s="26">
        <f>VLOOKUP(A133,Gemni!A:D,4,0)</f>
        <v>154.15450000000001</v>
      </c>
      <c r="BE133" s="21">
        <v>7417.89</v>
      </c>
      <c r="BF133" s="21">
        <v>368.10000000000036</v>
      </c>
      <c r="BG133" s="21">
        <f>VLOOKUP(A133,BitStamp!G:I,3,0)</f>
        <v>7457</v>
      </c>
      <c r="BH133" s="21">
        <f t="shared" si="78"/>
        <v>475.259765625</v>
      </c>
    </row>
    <row r="134" spans="1:60" x14ac:dyDescent="0.25">
      <c r="A134" s="38">
        <v>43194</v>
      </c>
      <c r="B134" s="30">
        <v>6890</v>
      </c>
      <c r="C134" s="30">
        <v>7440</v>
      </c>
      <c r="D134" s="30">
        <v>6740</v>
      </c>
      <c r="E134" s="30">
        <v>4693</v>
      </c>
      <c r="F134" s="30">
        <v>-595</v>
      </c>
      <c r="G134" s="41">
        <f t="shared" si="69"/>
        <v>700</v>
      </c>
      <c r="H134" s="41">
        <f t="shared" si="70"/>
        <v>1295</v>
      </c>
      <c r="I134" s="41">
        <f t="shared" si="71"/>
        <v>1646.6666666666667</v>
      </c>
      <c r="J134" s="41">
        <f t="shared" si="72"/>
        <v>3046.3333333333335</v>
      </c>
      <c r="K134" s="43">
        <f>VLOOKUP($A134,VIX!$A:$G,K$1,0)</f>
        <v>20.059999000000001</v>
      </c>
      <c r="L134" s="43">
        <f>VLOOKUP($A134,VIX!$A:$G,L$1,0)</f>
        <v>24.51</v>
      </c>
      <c r="M134" s="43">
        <f>VLOOKUP($A134,VIX!$A:$G,M$1,0)</f>
        <v>19.860001</v>
      </c>
      <c r="N134" s="46">
        <f t="shared" si="75"/>
        <v>-1.0400010000000002</v>
      </c>
      <c r="O134" s="41">
        <f t="shared" si="73"/>
        <v>4.6499990000000011</v>
      </c>
      <c r="P134" s="41">
        <f t="shared" si="74"/>
        <v>5.6900000000000013</v>
      </c>
      <c r="Q134" s="48">
        <f t="shared" si="76"/>
        <v>0.44970981138392763</v>
      </c>
      <c r="R134" s="48">
        <f t="shared" si="77"/>
        <v>0.55029018861607237</v>
      </c>
      <c r="S134" s="43">
        <f>VLOOKUP(A134,'S&amp;P_500'!$A:$F,6,0)</f>
        <v>2644.6899410000001</v>
      </c>
      <c r="T134" s="43">
        <f>VLOOKUP($A134,'S&amp;P_500'!$A:$G,T$1,0)</f>
        <v>2649.860107</v>
      </c>
      <c r="U134" s="43">
        <f>VLOOKUP($A134,'S&amp;P_500'!$A:$G,U$1,0)</f>
        <v>2573.610107</v>
      </c>
      <c r="V134" s="43">
        <f>VLOOKUP($A134,'S&amp;P_500'!$A:$G,V$1,0)</f>
        <v>3350340000</v>
      </c>
      <c r="W134" s="2">
        <f t="shared" si="79"/>
        <v>30.239990000000034</v>
      </c>
      <c r="X134" s="41">
        <f t="shared" si="80"/>
        <v>76.25</v>
      </c>
      <c r="Y134" s="59">
        <f t="shared" si="81"/>
        <v>46.010009999999966</v>
      </c>
      <c r="Z134" s="41">
        <f t="shared" si="82"/>
        <v>2089509276.1729701</v>
      </c>
      <c r="AA134" s="41">
        <f t="shared" si="83"/>
        <v>1260830723.8270299</v>
      </c>
      <c r="AB134" s="43">
        <f>VLOOKUP($A134,Gold_SPDR!$A:$G,AB$1,0)</f>
        <v>126.449997</v>
      </c>
      <c r="AC134" s="43">
        <f>VLOOKUP($A134,Gold_SPDR!$A:$G,AC$1,0)</f>
        <v>127.529999</v>
      </c>
      <c r="AD134" s="43">
        <f>VLOOKUP($A134,Gold_SPDR!$A:$G,AD$1,0)</f>
        <v>126.32</v>
      </c>
      <c r="AE134" s="43">
        <f>VLOOKUP($A134,Gold_SPDR!$A:$G,AE$1,0)</f>
        <v>7488300</v>
      </c>
      <c r="AF134" s="2">
        <f t="shared" si="84"/>
        <v>0.14999399999999241</v>
      </c>
      <c r="AG134" s="42">
        <f t="shared" si="85"/>
        <v>1.2299959999999999</v>
      </c>
      <c r="AH134" s="42">
        <f t="shared" si="86"/>
        <v>1.0800020000000075</v>
      </c>
      <c r="AI134" s="41">
        <f t="shared" si="87"/>
        <v>3987267.1088026785</v>
      </c>
      <c r="AJ134" s="41">
        <f t="shared" si="88"/>
        <v>3501032.8911973215</v>
      </c>
      <c r="AK134" s="43">
        <f>VLOOKUP($A134,Gold_Vix!$A:$G,AK$1,0)</f>
        <v>12</v>
      </c>
      <c r="AL134" s="43">
        <f>VLOOKUP($A134,Gold_Vix!$A:$G,AL$1,0)</f>
        <v>12.64</v>
      </c>
      <c r="AM134" s="43">
        <f>VLOOKUP($A134,Gold_Vix!$A:$G,AM$1,0)</f>
        <v>11.92</v>
      </c>
      <c r="AN134" s="43">
        <f>VLOOKUP(A134,Goog_trend!$A:$B,2,0)</f>
        <v>10</v>
      </c>
      <c r="AO134" s="43">
        <f>VLOOKUP($A134,'Updated CoinDesk'!$A:$E,AO$1,0)</f>
        <v>6789.3</v>
      </c>
      <c r="AP134" s="43">
        <f>VLOOKUP($A134,'Updated CoinDesk'!$A:$E,AP$1,0)</f>
        <v>7419.8</v>
      </c>
      <c r="AQ134" s="43">
        <f>VLOOKUP($A134,'Updated CoinDesk'!$A:$E,AQ$1,0)</f>
        <v>6715.56</v>
      </c>
      <c r="AR134" s="43">
        <f t="shared" si="89"/>
        <v>10</v>
      </c>
      <c r="AS134" s="43">
        <f t="shared" si="90"/>
        <v>-628.59000000000015</v>
      </c>
      <c r="AT134" s="42">
        <f t="shared" si="91"/>
        <v>704.23999999999978</v>
      </c>
      <c r="AU134" s="42">
        <f t="shared" si="92"/>
        <v>1332.83</v>
      </c>
      <c r="AV134" s="41">
        <f t="shared" si="93"/>
        <v>3.4571222392946725</v>
      </c>
      <c r="AW134" s="41">
        <f t="shared" si="94"/>
        <v>6.542877760705327</v>
      </c>
      <c r="AX134" s="57">
        <f>VLOOKUP(A134,'Gold Bullion'!$A:$C,3,0)</f>
        <v>3.8499999999999091</v>
      </c>
      <c r="BB134" s="21">
        <v>6847.68</v>
      </c>
      <c r="BC134" s="21">
        <v>-612.48999999999978</v>
      </c>
      <c r="BD134" s="26">
        <f>VLOOKUP(A134,Gemni!A:D,4,0)</f>
        <v>275</v>
      </c>
      <c r="BE134" s="21">
        <v>6789.3</v>
      </c>
      <c r="BF134" s="21">
        <v>-628.59000000000015</v>
      </c>
      <c r="BG134" s="21">
        <f>VLOOKUP(A134,BitStamp!G:I,3,0)</f>
        <v>6878.10009765625</v>
      </c>
      <c r="BH134" s="21">
        <f t="shared" si="78"/>
        <v>-578.89990234375</v>
      </c>
    </row>
    <row r="135" spans="1:60" x14ac:dyDescent="0.25">
      <c r="A135" s="38">
        <v>43195</v>
      </c>
      <c r="B135" s="30">
        <v>6770</v>
      </c>
      <c r="C135" s="30">
        <v>6920</v>
      </c>
      <c r="D135" s="30">
        <v>6560</v>
      </c>
      <c r="E135" s="30">
        <v>5778</v>
      </c>
      <c r="F135" s="30">
        <v>-120</v>
      </c>
      <c r="G135" s="41">
        <f t="shared" si="69"/>
        <v>360</v>
      </c>
      <c r="H135" s="41">
        <f t="shared" si="70"/>
        <v>480</v>
      </c>
      <c r="I135" s="41">
        <f t="shared" si="71"/>
        <v>2476.2857142857142</v>
      </c>
      <c r="J135" s="41">
        <f t="shared" si="72"/>
        <v>3301.7142857142858</v>
      </c>
      <c r="K135" s="43">
        <f>VLOOKUP($A135,VIX!$A:$G,K$1,0)</f>
        <v>18.940000999999999</v>
      </c>
      <c r="L135" s="43">
        <f>VLOOKUP($A135,VIX!$A:$G,L$1,0)</f>
        <v>20.209999</v>
      </c>
      <c r="M135" s="43">
        <f>VLOOKUP($A135,VIX!$A:$G,M$1,0)</f>
        <v>18.57</v>
      </c>
      <c r="N135" s="46">
        <f t="shared" si="75"/>
        <v>-1.1199980000000025</v>
      </c>
      <c r="O135" s="41">
        <f t="shared" si="73"/>
        <v>1.6399989999999995</v>
      </c>
      <c r="P135" s="41">
        <f t="shared" si="74"/>
        <v>2.759997000000002</v>
      </c>
      <c r="Q135" s="48">
        <f t="shared" si="76"/>
        <v>0.37272738429762187</v>
      </c>
      <c r="R135" s="48">
        <f t="shared" si="77"/>
        <v>0.62727261570237813</v>
      </c>
      <c r="S135" s="43">
        <f>VLOOKUP(A135,'S&amp;P_500'!$A:$F,6,0)</f>
        <v>2662.8400879999999</v>
      </c>
      <c r="T135" s="43">
        <f>VLOOKUP($A135,'S&amp;P_500'!$A:$G,T$1,0)</f>
        <v>2672.080078</v>
      </c>
      <c r="U135" s="43">
        <f>VLOOKUP($A135,'S&amp;P_500'!$A:$G,U$1,0)</f>
        <v>2649.580078</v>
      </c>
      <c r="V135" s="43">
        <f>VLOOKUP($A135,'S&amp;P_500'!$A:$G,V$1,0)</f>
        <v>3178970000</v>
      </c>
      <c r="W135" s="2">
        <f t="shared" si="79"/>
        <v>18.150146999999833</v>
      </c>
      <c r="X135" s="41">
        <f t="shared" si="80"/>
        <v>27.390136999999868</v>
      </c>
      <c r="Y135" s="59">
        <f t="shared" si="81"/>
        <v>9.2399900000000343</v>
      </c>
      <c r="Z135" s="41">
        <f t="shared" si="82"/>
        <v>2377071305.7830734</v>
      </c>
      <c r="AA135" s="41">
        <f t="shared" si="83"/>
        <v>801898694.21692669</v>
      </c>
      <c r="AB135" s="43">
        <f>VLOOKUP($A135,Gold_SPDR!$A:$G,AB$1,0)</f>
        <v>125.800003</v>
      </c>
      <c r="AC135" s="43">
        <f>VLOOKUP($A135,Gold_SPDR!$A:$G,AC$1,0)</f>
        <v>126.08000199999999</v>
      </c>
      <c r="AD135" s="43">
        <f>VLOOKUP($A135,Gold_SPDR!$A:$G,AD$1,0)</f>
        <v>125.43</v>
      </c>
      <c r="AE135" s="43">
        <f>VLOOKUP($A135,Gold_SPDR!$A:$G,AE$1,0)</f>
        <v>5333000</v>
      </c>
      <c r="AF135" s="2">
        <f t="shared" si="84"/>
        <v>-0.64999399999999241</v>
      </c>
      <c r="AG135" s="42">
        <f t="shared" si="85"/>
        <v>0.65000199999998642</v>
      </c>
      <c r="AH135" s="42">
        <f t="shared" si="86"/>
        <v>1.2999959999999788</v>
      </c>
      <c r="AI135" s="41">
        <f t="shared" si="87"/>
        <v>1777673.9596655942</v>
      </c>
      <c r="AJ135" s="41">
        <f t="shared" si="88"/>
        <v>3555326.0403344058</v>
      </c>
      <c r="AK135" s="43">
        <f>VLOOKUP($A135,Gold_Vix!$A:$G,AK$1,0)</f>
        <v>11.55</v>
      </c>
      <c r="AL135" s="43">
        <f>VLOOKUP($A135,Gold_Vix!$A:$G,AL$1,0)</f>
        <v>12.15</v>
      </c>
      <c r="AM135" s="43">
        <f>VLOOKUP($A135,Gold_Vix!$A:$G,AM$1,0)</f>
        <v>11.52</v>
      </c>
      <c r="AN135" s="43">
        <f>VLOOKUP(A135,Goog_trend!$A:$B,2,0)</f>
        <v>10</v>
      </c>
      <c r="AO135" s="43">
        <f>VLOOKUP($A135,'Updated CoinDesk'!$A:$E,AO$1,0)</f>
        <v>6774.75</v>
      </c>
      <c r="AP135" s="43">
        <f>VLOOKUP($A135,'Updated CoinDesk'!$A:$E,AP$1,0)</f>
        <v>6918.7</v>
      </c>
      <c r="AQ135" s="43">
        <f>VLOOKUP($A135,'Updated CoinDesk'!$A:$E,AQ$1,0)</f>
        <v>6583.85</v>
      </c>
      <c r="AR135" s="43">
        <f t="shared" si="89"/>
        <v>10</v>
      </c>
      <c r="AS135" s="43">
        <f t="shared" si="90"/>
        <v>-14.550000000000182</v>
      </c>
      <c r="AT135" s="42">
        <f t="shared" si="91"/>
        <v>334.84999999999945</v>
      </c>
      <c r="AU135" s="42">
        <f t="shared" si="92"/>
        <v>349.39999999999964</v>
      </c>
      <c r="AV135" s="41">
        <f t="shared" si="93"/>
        <v>4.8936792108147591</v>
      </c>
      <c r="AW135" s="41">
        <f t="shared" si="94"/>
        <v>5.1063207891852409</v>
      </c>
      <c r="AX135" s="57">
        <f>VLOOKUP(A135,'Gold Bullion'!$A:$C,3,0)</f>
        <v>-9.5999999999999091</v>
      </c>
      <c r="BB135" s="21">
        <v>6760.24</v>
      </c>
      <c r="BC135" s="21">
        <v>-87.440000000000509</v>
      </c>
      <c r="BD135" s="26">
        <f>VLOOKUP(A135,Gemni!A:D,4,0)</f>
        <v>270.0292</v>
      </c>
      <c r="BE135" s="21">
        <v>6774.75</v>
      </c>
      <c r="BF135" s="21">
        <v>-14.550000000000182</v>
      </c>
      <c r="BG135" s="21">
        <f>VLOOKUP(A135,BitStamp!G:I,3,0)</f>
        <v>6765.2099609375</v>
      </c>
      <c r="BH135" s="21">
        <f t="shared" si="78"/>
        <v>-112.89013671875</v>
      </c>
    </row>
    <row r="136" spans="1:60" x14ac:dyDescent="0.25">
      <c r="A136" s="38">
        <v>43196</v>
      </c>
      <c r="B136" s="30">
        <v>6605</v>
      </c>
      <c r="C136" s="30">
        <v>6880</v>
      </c>
      <c r="D136" s="30">
        <v>6480</v>
      </c>
      <c r="E136" s="30">
        <v>3777</v>
      </c>
      <c r="F136" s="30">
        <v>-165</v>
      </c>
      <c r="G136" s="41">
        <f t="shared" si="69"/>
        <v>400</v>
      </c>
      <c r="H136" s="41">
        <f t="shared" si="70"/>
        <v>565</v>
      </c>
      <c r="I136" s="41">
        <f t="shared" si="71"/>
        <v>1565.5958549222798</v>
      </c>
      <c r="J136" s="41">
        <f t="shared" si="72"/>
        <v>2211.4041450777204</v>
      </c>
      <c r="K136" s="43">
        <f>VLOOKUP($A136,VIX!$A:$G,K$1,0)</f>
        <v>21.49</v>
      </c>
      <c r="L136" s="43">
        <f>VLOOKUP($A136,VIX!$A:$G,L$1,0)</f>
        <v>23.120000999999998</v>
      </c>
      <c r="M136" s="43">
        <f>VLOOKUP($A136,VIX!$A:$G,M$1,0)</f>
        <v>18.600000000000001</v>
      </c>
      <c r="N136" s="46">
        <f t="shared" si="75"/>
        <v>2.5499989999999997</v>
      </c>
      <c r="O136" s="41">
        <f t="shared" si="73"/>
        <v>4.520000999999997</v>
      </c>
      <c r="P136" s="41">
        <f t="shared" si="74"/>
        <v>1.9700019999999974</v>
      </c>
      <c r="Q136" s="48">
        <f t="shared" si="76"/>
        <v>0.69645591843331978</v>
      </c>
      <c r="R136" s="48">
        <f t="shared" si="77"/>
        <v>0.30354408156668017</v>
      </c>
      <c r="S136" s="43">
        <f>VLOOKUP(A136,'S&amp;P_500'!$A:$F,6,0)</f>
        <v>2604.469971</v>
      </c>
      <c r="T136" s="43">
        <f>VLOOKUP($A136,'S&amp;P_500'!$A:$G,T$1,0)</f>
        <v>2656.8798830000001</v>
      </c>
      <c r="U136" s="43">
        <f>VLOOKUP($A136,'S&amp;P_500'!$A:$G,U$1,0)</f>
        <v>2586.2700199999999</v>
      </c>
      <c r="V136" s="43">
        <f>VLOOKUP($A136,'S&amp;P_500'!$A:$G,V$1,0)</f>
        <v>3299700000</v>
      </c>
      <c r="W136" s="2">
        <f t="shared" si="79"/>
        <v>-58.370116999999937</v>
      </c>
      <c r="X136" s="41">
        <f t="shared" si="80"/>
        <v>70.609863000000132</v>
      </c>
      <c r="Y136" s="59">
        <f t="shared" si="81"/>
        <v>128.97998000000007</v>
      </c>
      <c r="Z136" s="41">
        <f t="shared" si="82"/>
        <v>1167350810.2368727</v>
      </c>
      <c r="AA136" s="41">
        <f t="shared" si="83"/>
        <v>2132349189.7631276</v>
      </c>
      <c r="AB136" s="43">
        <f>VLOOKUP($A136,Gold_SPDR!$A:$G,AB$1,0)</f>
        <v>126.389999</v>
      </c>
      <c r="AC136" s="43">
        <f>VLOOKUP($A136,Gold_SPDR!$A:$G,AC$1,0)</f>
        <v>126.599998</v>
      </c>
      <c r="AD136" s="43">
        <f>VLOOKUP($A136,Gold_SPDR!$A:$G,AD$1,0)</f>
        <v>126.129997</v>
      </c>
      <c r="AE136" s="43">
        <f>VLOOKUP($A136,Gold_SPDR!$A:$G,AE$1,0)</f>
        <v>6121200</v>
      </c>
      <c r="AF136" s="2">
        <f t="shared" si="84"/>
        <v>0.5899959999999993</v>
      </c>
      <c r="AG136" s="42">
        <f t="shared" si="85"/>
        <v>0.79999499999999557</v>
      </c>
      <c r="AH136" s="42">
        <f t="shared" si="86"/>
        <v>0.20999899999999627</v>
      </c>
      <c r="AI136" s="41">
        <f t="shared" si="87"/>
        <v>4848473.7473688088</v>
      </c>
      <c r="AJ136" s="41">
        <f t="shared" si="88"/>
        <v>1272726.2526311914</v>
      </c>
      <c r="AK136" s="43">
        <f>VLOOKUP($A136,Gold_Vix!$A:$G,AK$1,0)</f>
        <v>11.95</v>
      </c>
      <c r="AL136" s="43">
        <f>VLOOKUP($A136,Gold_Vix!$A:$G,AL$1,0)</f>
        <v>12.31</v>
      </c>
      <c r="AM136" s="43">
        <f>VLOOKUP($A136,Gold_Vix!$A:$G,AM$1,0)</f>
        <v>11.64</v>
      </c>
      <c r="AN136" s="43">
        <f>VLOOKUP(A136,Goog_trend!$A:$B,2,0)</f>
        <v>11</v>
      </c>
      <c r="AO136" s="43">
        <f>VLOOKUP($A136,'Updated CoinDesk'!$A:$E,AO$1,0)</f>
        <v>6620.41</v>
      </c>
      <c r="AP136" s="43">
        <f>VLOOKUP($A136,'Updated CoinDesk'!$A:$E,AP$1,0)</f>
        <v>6850.35</v>
      </c>
      <c r="AQ136" s="43">
        <f>VLOOKUP($A136,'Updated CoinDesk'!$A:$E,AQ$1,0)</f>
        <v>6513.1</v>
      </c>
      <c r="AR136" s="43">
        <f t="shared" si="89"/>
        <v>11</v>
      </c>
      <c r="AS136" s="43">
        <f t="shared" si="90"/>
        <v>-154.34000000000015</v>
      </c>
      <c r="AT136" s="42">
        <f t="shared" si="91"/>
        <v>337.25</v>
      </c>
      <c r="AU136" s="42">
        <f t="shared" si="92"/>
        <v>491.59000000000015</v>
      </c>
      <c r="AV136" s="41">
        <f t="shared" si="93"/>
        <v>4.475833695284976</v>
      </c>
      <c r="AW136" s="41">
        <f t="shared" si="94"/>
        <v>6.524166304715024</v>
      </c>
      <c r="AX136" s="57">
        <f>VLOOKUP(A136,'Gold Bullion'!$A:$C,3,0)</f>
        <v>3.5</v>
      </c>
      <c r="BB136" s="21">
        <v>6627.38</v>
      </c>
      <c r="BC136" s="21">
        <v>-132.85999999999967</v>
      </c>
      <c r="BD136" s="26">
        <f>VLOOKUP(A136,Gemni!A:D,4,0)</f>
        <v>98</v>
      </c>
      <c r="BE136" s="21">
        <v>6620.41</v>
      </c>
      <c r="BF136" s="21">
        <v>-154.34000000000015</v>
      </c>
      <c r="BG136" s="21">
        <f>VLOOKUP(A136,BitStamp!G:I,3,0)</f>
        <v>6620</v>
      </c>
      <c r="BH136" s="21">
        <f t="shared" si="78"/>
        <v>-145.2099609375</v>
      </c>
    </row>
    <row r="137" spans="1:60" x14ac:dyDescent="0.25">
      <c r="A137" s="38">
        <v>43199</v>
      </c>
      <c r="B137" s="30">
        <v>6635</v>
      </c>
      <c r="C137" s="30">
        <v>7220</v>
      </c>
      <c r="D137" s="30">
        <v>6610</v>
      </c>
      <c r="E137" s="30">
        <v>4644</v>
      </c>
      <c r="F137" s="30">
        <v>30</v>
      </c>
      <c r="G137" s="41">
        <f t="shared" si="69"/>
        <v>615</v>
      </c>
      <c r="H137" s="41">
        <f t="shared" si="70"/>
        <v>585</v>
      </c>
      <c r="I137" s="41">
        <f t="shared" si="71"/>
        <v>2380.0500000000002</v>
      </c>
      <c r="J137" s="41">
        <f t="shared" si="72"/>
        <v>2263.9499999999998</v>
      </c>
      <c r="K137" s="43">
        <f>VLOOKUP($A137,VIX!$A:$G,K$1,0)</f>
        <v>21.77</v>
      </c>
      <c r="L137" s="43">
        <f>VLOOKUP($A137,VIX!$A:$G,L$1,0)</f>
        <v>22.02</v>
      </c>
      <c r="M137" s="43">
        <f>VLOOKUP($A137,VIX!$A:$G,M$1,0)</f>
        <v>20.34</v>
      </c>
      <c r="N137" s="46">
        <f t="shared" si="75"/>
        <v>0.28000000000000114</v>
      </c>
      <c r="O137" s="41">
        <f t="shared" si="73"/>
        <v>1.6799999999999997</v>
      </c>
      <c r="P137" s="41">
        <f t="shared" si="74"/>
        <v>1.3999999999999986</v>
      </c>
      <c r="Q137" s="48">
        <f t="shared" si="76"/>
        <v>0.54545454545454564</v>
      </c>
      <c r="R137" s="48">
        <f t="shared" si="77"/>
        <v>0.45454545454545431</v>
      </c>
      <c r="S137" s="43">
        <f>VLOOKUP(A137,'S&amp;P_500'!$A:$F,6,0)</f>
        <v>2613.1599120000001</v>
      </c>
      <c r="T137" s="43">
        <f>VLOOKUP($A137,'S&amp;P_500'!$A:$G,T$1,0)</f>
        <v>2653.5500489999999</v>
      </c>
      <c r="U137" s="43">
        <f>VLOOKUP($A137,'S&amp;P_500'!$A:$G,U$1,0)</f>
        <v>2610.790039</v>
      </c>
      <c r="V137" s="43">
        <f>VLOOKUP($A137,'S&amp;P_500'!$A:$G,V$1,0)</f>
        <v>3062960000</v>
      </c>
      <c r="W137" s="2">
        <f t="shared" si="79"/>
        <v>8.6899410000000898</v>
      </c>
      <c r="X137" s="41">
        <f t="shared" si="80"/>
        <v>49.080077999999958</v>
      </c>
      <c r="Y137" s="59">
        <f t="shared" si="81"/>
        <v>40.390136999999868</v>
      </c>
      <c r="Z137" s="41">
        <f t="shared" si="82"/>
        <v>1680227500.4131842</v>
      </c>
      <c r="AA137" s="41">
        <f t="shared" si="83"/>
        <v>1382732499.5868158</v>
      </c>
      <c r="AB137" s="43">
        <f>VLOOKUP($A137,Gold_SPDR!$A:$G,AB$1,0)</f>
        <v>126.82</v>
      </c>
      <c r="AC137" s="43">
        <f>VLOOKUP($A137,Gold_SPDR!$A:$G,AC$1,0)</f>
        <v>126.860001</v>
      </c>
      <c r="AD137" s="43">
        <f>VLOOKUP($A137,Gold_SPDR!$A:$G,AD$1,0)</f>
        <v>126.230003</v>
      </c>
      <c r="AE137" s="43">
        <f>VLOOKUP($A137,Gold_SPDR!$A:$G,AE$1,0)</f>
        <v>4189900</v>
      </c>
      <c r="AF137" s="2">
        <f t="shared" si="84"/>
        <v>0.43000099999999009</v>
      </c>
      <c r="AG137" s="42">
        <f t="shared" si="85"/>
        <v>0.6299980000000005</v>
      </c>
      <c r="AH137" s="42">
        <f t="shared" si="86"/>
        <v>0.19999700000001042</v>
      </c>
      <c r="AI137" s="41">
        <f t="shared" si="87"/>
        <v>3180294.6044252887</v>
      </c>
      <c r="AJ137" s="41">
        <f t="shared" si="88"/>
        <v>1009605.3955747115</v>
      </c>
      <c r="AK137" s="43">
        <f>VLOOKUP($A137,Gold_Vix!$A:$G,AK$1,0)</f>
        <v>12.39</v>
      </c>
      <c r="AL137" s="43">
        <f>VLOOKUP($A137,Gold_Vix!$A:$G,AL$1,0)</f>
        <v>12.39</v>
      </c>
      <c r="AM137" s="43">
        <f>VLOOKUP($A137,Gold_Vix!$A:$G,AM$1,0)</f>
        <v>11.91</v>
      </c>
      <c r="AN137" s="43">
        <f>VLOOKUP(A137,Goog_trend!$A:$B,2,0)</f>
        <v>10</v>
      </c>
      <c r="AO137" s="43">
        <f>VLOOKUP($A137,'Updated CoinDesk'!$A:$E,AO$1,0)</f>
        <v>6773.94</v>
      </c>
      <c r="AP137" s="43">
        <f>VLOOKUP($A137,'Updated CoinDesk'!$A:$E,AP$1,0)</f>
        <v>7170.76</v>
      </c>
      <c r="AQ137" s="43">
        <f>VLOOKUP($A137,'Updated CoinDesk'!$A:$E,AQ$1,0)</f>
        <v>6616.57</v>
      </c>
      <c r="AR137" s="43">
        <f t="shared" si="89"/>
        <v>10</v>
      </c>
      <c r="AS137" s="43">
        <f t="shared" si="90"/>
        <v>153.52999999999975</v>
      </c>
      <c r="AT137" s="42">
        <f t="shared" si="91"/>
        <v>554.19000000000051</v>
      </c>
      <c r="AU137" s="42">
        <f t="shared" si="92"/>
        <v>400.66000000000076</v>
      </c>
      <c r="AV137" s="41">
        <f t="shared" si="93"/>
        <v>5.8039482641252524</v>
      </c>
      <c r="AW137" s="41">
        <f t="shared" si="94"/>
        <v>4.1960517358747476</v>
      </c>
      <c r="AX137" s="57">
        <f>VLOOKUP(A137,'Gold Bullion'!$A:$C,3,0)</f>
        <v>0.75</v>
      </c>
      <c r="BB137" s="21">
        <v>6679.94</v>
      </c>
      <c r="BC137" s="21">
        <v>52.559999999999491</v>
      </c>
      <c r="BD137" s="26">
        <f>VLOOKUP(A137,Gemni!A:D,4,0)</f>
        <v>144.06489999999999</v>
      </c>
      <c r="BE137" s="21">
        <v>6773.94</v>
      </c>
      <c r="BF137" s="21">
        <v>153.52999999999975</v>
      </c>
      <c r="BG137" s="21">
        <f>VLOOKUP(A137,BitStamp!G:I,3,0)</f>
        <v>6662</v>
      </c>
      <c r="BH137" s="21">
        <f t="shared" si="78"/>
        <v>42</v>
      </c>
    </row>
    <row r="138" spans="1:60" x14ac:dyDescent="0.25">
      <c r="A138" s="38">
        <v>43200</v>
      </c>
      <c r="B138" s="30">
        <v>6805</v>
      </c>
      <c r="C138" s="30">
        <v>6880</v>
      </c>
      <c r="D138" s="30">
        <v>6640</v>
      </c>
      <c r="E138" s="30">
        <v>2264</v>
      </c>
      <c r="F138" s="30">
        <v>170</v>
      </c>
      <c r="G138" s="41">
        <f t="shared" si="69"/>
        <v>245</v>
      </c>
      <c r="H138" s="41">
        <f t="shared" si="70"/>
        <v>75</v>
      </c>
      <c r="I138" s="41">
        <f t="shared" si="71"/>
        <v>1733.375</v>
      </c>
      <c r="J138" s="41">
        <f t="shared" si="72"/>
        <v>530.625</v>
      </c>
      <c r="K138" s="43">
        <f>VLOOKUP($A138,VIX!$A:$G,K$1,0)</f>
        <v>20.469999000000001</v>
      </c>
      <c r="L138" s="43">
        <f>VLOOKUP($A138,VIX!$A:$G,L$1,0)</f>
        <v>21.68</v>
      </c>
      <c r="M138" s="43">
        <f>VLOOKUP($A138,VIX!$A:$G,M$1,0)</f>
        <v>20.239999999999998</v>
      </c>
      <c r="N138" s="46">
        <f t="shared" si="75"/>
        <v>-1.3000009999999982</v>
      </c>
      <c r="O138" s="41">
        <f t="shared" si="73"/>
        <v>1.4400000000000013</v>
      </c>
      <c r="P138" s="41">
        <f t="shared" si="74"/>
        <v>2.7400009999999995</v>
      </c>
      <c r="Q138" s="48">
        <f t="shared" si="76"/>
        <v>0.34449752523982674</v>
      </c>
      <c r="R138" s="48">
        <f t="shared" si="77"/>
        <v>0.6555024747601732</v>
      </c>
      <c r="S138" s="43">
        <f>VLOOKUP(A138,'S&amp;P_500'!$A:$F,6,0)</f>
        <v>2656.8701169999999</v>
      </c>
      <c r="T138" s="43">
        <f>VLOOKUP($A138,'S&amp;P_500'!$A:$G,T$1,0)</f>
        <v>2665.4499510000001</v>
      </c>
      <c r="U138" s="43">
        <f>VLOOKUP($A138,'S&amp;P_500'!$A:$G,U$1,0)</f>
        <v>2635.780029</v>
      </c>
      <c r="V138" s="43">
        <f>VLOOKUP($A138,'S&amp;P_500'!$A:$G,V$1,0)</f>
        <v>3543930000</v>
      </c>
      <c r="W138" s="2">
        <f t="shared" si="79"/>
        <v>43.71020499999986</v>
      </c>
      <c r="X138" s="41">
        <f t="shared" si="80"/>
        <v>52.290038999999979</v>
      </c>
      <c r="Y138" s="59">
        <f t="shared" si="81"/>
        <v>8.579834000000119</v>
      </c>
      <c r="Z138" s="41">
        <f t="shared" si="82"/>
        <v>3044399943.3557162</v>
      </c>
      <c r="AA138" s="41">
        <f t="shared" si="83"/>
        <v>499530056.64428401</v>
      </c>
      <c r="AB138" s="43">
        <f>VLOOKUP($A138,Gold_SPDR!$A:$G,AB$1,0)</f>
        <v>127.120003</v>
      </c>
      <c r="AC138" s="43">
        <f>VLOOKUP($A138,Gold_SPDR!$A:$G,AC$1,0)</f>
        <v>127.30999799999999</v>
      </c>
      <c r="AD138" s="43">
        <f>VLOOKUP($A138,Gold_SPDR!$A:$G,AD$1,0)</f>
        <v>126.66999800000001</v>
      </c>
      <c r="AE138" s="43">
        <f>VLOOKUP($A138,Gold_SPDR!$A:$G,AE$1,0)</f>
        <v>5268800</v>
      </c>
      <c r="AF138" s="2">
        <f t="shared" si="84"/>
        <v>0.30000300000000379</v>
      </c>
      <c r="AG138" s="42">
        <f t="shared" si="85"/>
        <v>0.63999999999998636</v>
      </c>
      <c r="AH138" s="42">
        <f t="shared" si="86"/>
        <v>0.33999699999998256</v>
      </c>
      <c r="AI138" s="41">
        <f t="shared" si="87"/>
        <v>3440859.5128352791</v>
      </c>
      <c r="AJ138" s="41">
        <f t="shared" si="88"/>
        <v>1827940.4871647209</v>
      </c>
      <c r="AK138" s="43">
        <f>VLOOKUP($A138,Gold_Vix!$A:$G,AK$1,0)</f>
        <v>12.78</v>
      </c>
      <c r="AL138" s="43">
        <f>VLOOKUP($A138,Gold_Vix!$A:$G,AL$1,0)</f>
        <v>12.91</v>
      </c>
      <c r="AM138" s="43">
        <f>VLOOKUP($A138,Gold_Vix!$A:$G,AM$1,0)</f>
        <v>12.03</v>
      </c>
      <c r="AN138" s="43">
        <f>VLOOKUP(A138,Goog_trend!$A:$B,2,0)</f>
        <v>9</v>
      </c>
      <c r="AO138" s="43">
        <f>VLOOKUP($A138,'Updated CoinDesk'!$A:$E,AO$1,0)</f>
        <v>6830.9</v>
      </c>
      <c r="AP138" s="43">
        <f>VLOOKUP($A138,'Updated CoinDesk'!$A:$E,AP$1,0)</f>
        <v>6878.08</v>
      </c>
      <c r="AQ138" s="43">
        <f>VLOOKUP($A138,'Updated CoinDesk'!$A:$E,AQ$1,0)</f>
        <v>6659.51</v>
      </c>
      <c r="AR138" s="43">
        <f t="shared" si="89"/>
        <v>9</v>
      </c>
      <c r="AS138" s="43">
        <f t="shared" si="90"/>
        <v>56.960000000000036</v>
      </c>
      <c r="AT138" s="42">
        <f t="shared" si="91"/>
        <v>218.56999999999971</v>
      </c>
      <c r="AU138" s="42">
        <f t="shared" si="92"/>
        <v>161.60999999999967</v>
      </c>
      <c r="AV138" s="41">
        <f t="shared" si="93"/>
        <v>5.1742069546004537</v>
      </c>
      <c r="AW138" s="41">
        <f t="shared" si="94"/>
        <v>3.8257930453995459</v>
      </c>
      <c r="AX138" s="57">
        <f>VLOOKUP(A138,'Gold Bullion'!$A:$C,3,0)</f>
        <v>7</v>
      </c>
      <c r="BB138" s="21">
        <v>6850</v>
      </c>
      <c r="BC138" s="21">
        <v>170.0600000000004</v>
      </c>
      <c r="BD138" s="26">
        <f>VLOOKUP(A138,Gemni!A:D,4,0)</f>
        <v>112.09869999999999</v>
      </c>
      <c r="BE138" s="21">
        <v>6830.9</v>
      </c>
      <c r="BF138" s="21">
        <v>56.960000000000036</v>
      </c>
      <c r="BG138" s="21">
        <f>VLOOKUP(A138,BitStamp!G:I,3,0)</f>
        <v>6835.1201171875</v>
      </c>
      <c r="BH138" s="21">
        <f t="shared" si="78"/>
        <v>173.1201171875</v>
      </c>
    </row>
    <row r="139" spans="1:60" x14ac:dyDescent="0.25">
      <c r="A139" s="38">
        <v>43201</v>
      </c>
      <c r="B139" s="30">
        <v>6920</v>
      </c>
      <c r="C139" s="30">
        <v>6970</v>
      </c>
      <c r="D139" s="30">
        <v>6770</v>
      </c>
      <c r="E139" s="30">
        <v>1978</v>
      </c>
      <c r="F139" s="30">
        <v>115</v>
      </c>
      <c r="G139" s="41">
        <f t="shared" si="69"/>
        <v>200</v>
      </c>
      <c r="H139" s="41">
        <f t="shared" si="70"/>
        <v>85</v>
      </c>
      <c r="I139" s="41">
        <f t="shared" si="71"/>
        <v>1388.0701754385964</v>
      </c>
      <c r="J139" s="41">
        <f t="shared" si="72"/>
        <v>589.92982456140351</v>
      </c>
      <c r="K139" s="43">
        <f>VLOOKUP($A139,VIX!$A:$G,K$1,0)</f>
        <v>20.239999999999998</v>
      </c>
      <c r="L139" s="43">
        <f>VLOOKUP($A139,VIX!$A:$G,L$1,0)</f>
        <v>21.66</v>
      </c>
      <c r="M139" s="43">
        <f>VLOOKUP($A139,VIX!$A:$G,M$1,0)</f>
        <v>19.639999</v>
      </c>
      <c r="N139" s="46">
        <f t="shared" si="75"/>
        <v>-0.22999900000000295</v>
      </c>
      <c r="O139" s="41">
        <f t="shared" si="73"/>
        <v>2.0200010000000006</v>
      </c>
      <c r="P139" s="41">
        <f t="shared" si="74"/>
        <v>2.2500000000000036</v>
      </c>
      <c r="Q139" s="48">
        <f t="shared" si="76"/>
        <v>0.47306803909413575</v>
      </c>
      <c r="R139" s="48">
        <f t="shared" si="77"/>
        <v>0.52693196090586425</v>
      </c>
      <c r="S139" s="43">
        <f>VLOOKUP(A139,'S&amp;P_500'!$A:$F,6,0)</f>
        <v>2642.1899410000001</v>
      </c>
      <c r="T139" s="43">
        <f>VLOOKUP($A139,'S&amp;P_500'!$A:$G,T$1,0)</f>
        <v>2661.429932</v>
      </c>
      <c r="U139" s="43">
        <f>VLOOKUP($A139,'S&amp;P_500'!$A:$G,U$1,0)</f>
        <v>2639.25</v>
      </c>
      <c r="V139" s="43">
        <f>VLOOKUP($A139,'S&amp;P_500'!$A:$G,V$1,0)</f>
        <v>3020760000</v>
      </c>
      <c r="W139" s="2">
        <f t="shared" si="79"/>
        <v>-14.680175999999847</v>
      </c>
      <c r="X139" s="41">
        <f t="shared" si="80"/>
        <v>22.179932000000008</v>
      </c>
      <c r="Y139" s="59">
        <f t="shared" si="81"/>
        <v>36.860107999999855</v>
      </c>
      <c r="Z139" s="41">
        <f t="shared" si="82"/>
        <v>1134827337.3175251</v>
      </c>
      <c r="AA139" s="41">
        <f t="shared" si="83"/>
        <v>1885932662.6824749</v>
      </c>
      <c r="AB139" s="43">
        <f>VLOOKUP($A139,Gold_SPDR!$A:$G,AB$1,0)</f>
        <v>128.11000100000001</v>
      </c>
      <c r="AC139" s="43">
        <f>VLOOKUP($A139,Gold_SPDR!$A:$G,AC$1,0)</f>
        <v>129.470001</v>
      </c>
      <c r="AD139" s="43">
        <f>VLOOKUP($A139,Gold_SPDR!$A:$G,AD$1,0)</f>
        <v>127.779999</v>
      </c>
      <c r="AE139" s="43">
        <f>VLOOKUP($A139,Gold_SPDR!$A:$G,AE$1,0)</f>
        <v>12348600</v>
      </c>
      <c r="AF139" s="2">
        <f t="shared" si="84"/>
        <v>0.98999800000001414</v>
      </c>
      <c r="AG139" s="42">
        <f t="shared" si="85"/>
        <v>2.3499979999999994</v>
      </c>
      <c r="AH139" s="42">
        <f t="shared" si="86"/>
        <v>1.3599999999999852</v>
      </c>
      <c r="AI139" s="41">
        <f t="shared" si="87"/>
        <v>7821887.0475941263</v>
      </c>
      <c r="AJ139" s="41">
        <f t="shared" si="88"/>
        <v>4526712.9524058737</v>
      </c>
      <c r="AK139" s="43">
        <f>VLOOKUP($A139,Gold_Vix!$A:$G,AK$1,0)</f>
        <v>14.36</v>
      </c>
      <c r="AL139" s="43">
        <f>VLOOKUP($A139,Gold_Vix!$A:$G,AL$1,0)</f>
        <v>17.93</v>
      </c>
      <c r="AM139" s="43">
        <f>VLOOKUP($A139,Gold_Vix!$A:$G,AM$1,0)</f>
        <v>12.78</v>
      </c>
      <c r="AN139" s="43">
        <f>VLOOKUP(A139,Goog_trend!$A:$B,2,0)</f>
        <v>9</v>
      </c>
      <c r="AO139" s="43">
        <f>VLOOKUP($A139,'Updated CoinDesk'!$A:$E,AO$1,0)</f>
        <v>6939.55</v>
      </c>
      <c r="AP139" s="43">
        <f>VLOOKUP($A139,'Updated CoinDesk'!$A:$E,AP$1,0)</f>
        <v>6964.08</v>
      </c>
      <c r="AQ139" s="43">
        <f>VLOOKUP($A139,'Updated CoinDesk'!$A:$E,AQ$1,0)</f>
        <v>6807.44</v>
      </c>
      <c r="AR139" s="43">
        <f t="shared" si="89"/>
        <v>9</v>
      </c>
      <c r="AS139" s="43">
        <f t="shared" si="90"/>
        <v>108.65000000000055</v>
      </c>
      <c r="AT139" s="42">
        <f t="shared" si="91"/>
        <v>156.64000000000033</v>
      </c>
      <c r="AU139" s="42">
        <f t="shared" si="92"/>
        <v>47.989999999999782</v>
      </c>
      <c r="AV139" s="41">
        <f t="shared" si="93"/>
        <v>6.8893124175340965</v>
      </c>
      <c r="AW139" s="41">
        <f t="shared" si="94"/>
        <v>2.1106875824659035</v>
      </c>
      <c r="AX139" s="57">
        <f>VLOOKUP(A139,'Gold Bullion'!$A:$C,3,0)</f>
        <v>11.799999999999955</v>
      </c>
      <c r="BB139" s="21">
        <v>6910.96</v>
      </c>
      <c r="BC139" s="21">
        <v>60.960000000000036</v>
      </c>
      <c r="BD139" s="26">
        <f>VLOOKUP(A139,Gemni!A:D,4,0)</f>
        <v>175.08349999999999</v>
      </c>
      <c r="BE139" s="21">
        <v>6939.55</v>
      </c>
      <c r="BF139" s="21">
        <v>108.65000000000055</v>
      </c>
      <c r="BG139" s="21">
        <f>VLOOKUP(A139,BitStamp!G:I,3,0)</f>
        <v>6914.83984375</v>
      </c>
      <c r="BH139" s="21">
        <f t="shared" si="78"/>
        <v>79.7197265625</v>
      </c>
    </row>
    <row r="140" spans="1:60" x14ac:dyDescent="0.25">
      <c r="A140" s="38">
        <v>43202</v>
      </c>
      <c r="B140" s="30">
        <v>7695</v>
      </c>
      <c r="C140" s="30">
        <v>8080</v>
      </c>
      <c r="D140" s="30">
        <v>6675.6</v>
      </c>
      <c r="E140" s="30">
        <v>8052</v>
      </c>
      <c r="F140" s="30">
        <v>775</v>
      </c>
      <c r="G140" s="41">
        <f t="shared" si="69"/>
        <v>1404.3999999999996</v>
      </c>
      <c r="H140" s="41">
        <f t="shared" si="70"/>
        <v>629.39999999999964</v>
      </c>
      <c r="I140" s="41">
        <f t="shared" si="71"/>
        <v>5560.1479004818575</v>
      </c>
      <c r="J140" s="41">
        <f t="shared" si="72"/>
        <v>2491.8520995181429</v>
      </c>
      <c r="K140" s="43">
        <f>VLOOKUP($A140,VIX!$A:$G,K$1,0)</f>
        <v>18.489999999999998</v>
      </c>
      <c r="L140" s="43">
        <f>VLOOKUP($A140,VIX!$A:$G,L$1,0)</f>
        <v>19.920000000000002</v>
      </c>
      <c r="M140" s="43">
        <f>VLOOKUP($A140,VIX!$A:$G,M$1,0)</f>
        <v>18.16</v>
      </c>
      <c r="N140" s="46">
        <f t="shared" si="75"/>
        <v>-1.75</v>
      </c>
      <c r="O140" s="41">
        <f t="shared" si="73"/>
        <v>1.7600000000000016</v>
      </c>
      <c r="P140" s="41">
        <f t="shared" si="74"/>
        <v>3.5100000000000016</v>
      </c>
      <c r="Q140" s="48">
        <f t="shared" si="76"/>
        <v>0.33396584440227711</v>
      </c>
      <c r="R140" s="48">
        <f t="shared" si="77"/>
        <v>0.66603415559772283</v>
      </c>
      <c r="S140" s="43">
        <f>VLOOKUP(A140,'S&amp;P_500'!$A:$F,6,0)</f>
        <v>2663.98999</v>
      </c>
      <c r="T140" s="43">
        <f>VLOOKUP($A140,'S&amp;P_500'!$A:$G,T$1,0)</f>
        <v>2674.719971</v>
      </c>
      <c r="U140" s="43">
        <f>VLOOKUP($A140,'S&amp;P_500'!$A:$G,U$1,0)</f>
        <v>2653.830078</v>
      </c>
      <c r="V140" s="43">
        <f>VLOOKUP($A140,'S&amp;P_500'!$A:$G,V$1,0)</f>
        <v>3021320000</v>
      </c>
      <c r="W140" s="2">
        <f t="shared" si="79"/>
        <v>21.800048999999944</v>
      </c>
      <c r="X140" s="41">
        <f t="shared" si="80"/>
        <v>32.530029999999897</v>
      </c>
      <c r="Y140" s="59">
        <f t="shared" si="81"/>
        <v>10.729980999999952</v>
      </c>
      <c r="Z140" s="41">
        <f t="shared" si="82"/>
        <v>2271927999.2693491</v>
      </c>
      <c r="AA140" s="41">
        <f t="shared" si="83"/>
        <v>749392000.73065102</v>
      </c>
      <c r="AB140" s="43">
        <f>VLOOKUP($A140,Gold_SPDR!$A:$G,AB$1,0)</f>
        <v>126.620003</v>
      </c>
      <c r="AC140" s="43">
        <f>VLOOKUP($A140,Gold_SPDR!$A:$G,AC$1,0)</f>
        <v>127.339996</v>
      </c>
      <c r="AD140" s="43">
        <f>VLOOKUP($A140,Gold_SPDR!$A:$G,AD$1,0)</f>
        <v>126.470001</v>
      </c>
      <c r="AE140" s="43">
        <f>VLOOKUP($A140,Gold_SPDR!$A:$G,AE$1,0)</f>
        <v>8141300</v>
      </c>
      <c r="AF140" s="2">
        <f t="shared" si="84"/>
        <v>-1.4899980000000141</v>
      </c>
      <c r="AG140" s="42">
        <f t="shared" si="85"/>
        <v>0.86999500000000296</v>
      </c>
      <c r="AH140" s="42">
        <f t="shared" si="86"/>
        <v>2.3599930000000171</v>
      </c>
      <c r="AI140" s="41">
        <f t="shared" si="87"/>
        <v>2192853.4389291788</v>
      </c>
      <c r="AJ140" s="41">
        <f t="shared" si="88"/>
        <v>5948446.5610708212</v>
      </c>
      <c r="AK140" s="43">
        <f>VLOOKUP($A140,Gold_Vix!$A:$G,AK$1,0)</f>
        <v>12.88</v>
      </c>
      <c r="AL140" s="43">
        <f>VLOOKUP($A140,Gold_Vix!$A:$G,AL$1,0)</f>
        <v>14.36</v>
      </c>
      <c r="AM140" s="43">
        <f>VLOOKUP($A140,Gold_Vix!$A:$G,AM$1,0)</f>
        <v>12.68</v>
      </c>
      <c r="AN140" s="43">
        <f>VLOOKUP(A140,Goog_trend!$A:$B,2,0)</f>
        <v>11</v>
      </c>
      <c r="AO140" s="43">
        <f>VLOOKUP($A140,'Updated CoinDesk'!$A:$E,AO$1,0)</f>
        <v>7916.37</v>
      </c>
      <c r="AP140" s="43">
        <f>VLOOKUP($A140,'Updated CoinDesk'!$A:$E,AP$1,0)</f>
        <v>8055.2</v>
      </c>
      <c r="AQ140" s="43">
        <f>VLOOKUP($A140,'Updated CoinDesk'!$A:$E,AQ$1,0)</f>
        <v>6766.37</v>
      </c>
      <c r="AR140" s="43">
        <f t="shared" si="89"/>
        <v>11</v>
      </c>
      <c r="AS140" s="43">
        <f t="shared" si="90"/>
        <v>976.81999999999971</v>
      </c>
      <c r="AT140" s="42">
        <f t="shared" si="91"/>
        <v>1288.83</v>
      </c>
      <c r="AU140" s="42">
        <f t="shared" si="92"/>
        <v>312.01000000000022</v>
      </c>
      <c r="AV140" s="41">
        <f t="shared" si="93"/>
        <v>8.8560568201694103</v>
      </c>
      <c r="AW140" s="41">
        <f t="shared" si="94"/>
        <v>2.1439431798305901</v>
      </c>
      <c r="AX140" s="57">
        <f>VLOOKUP(A140,'Gold Bullion'!$A:$C,3,0)</f>
        <v>-9.4000000000000909</v>
      </c>
      <c r="BB140" s="21">
        <v>7700.64</v>
      </c>
      <c r="BC140" s="21">
        <v>789.68000000000029</v>
      </c>
      <c r="BD140" s="26">
        <f>VLOOKUP(A140,Gemni!A:D,4,0)</f>
        <v>75.824100000000001</v>
      </c>
      <c r="BE140" s="21">
        <v>7916.37</v>
      </c>
      <c r="BF140" s="21">
        <v>976.81999999999971</v>
      </c>
      <c r="BG140" s="21">
        <f>VLOOKUP(A140,BitStamp!G:I,3,0)</f>
        <v>7686.7998046875</v>
      </c>
      <c r="BH140" s="21">
        <f t="shared" si="78"/>
        <v>771.9599609375</v>
      </c>
    </row>
    <row r="141" spans="1:60" x14ac:dyDescent="0.25">
      <c r="A141" s="38">
        <v>43203</v>
      </c>
      <c r="B141" s="30">
        <v>8090</v>
      </c>
      <c r="C141" s="30">
        <v>8230</v>
      </c>
      <c r="D141" s="30">
        <v>7740</v>
      </c>
      <c r="E141" s="30">
        <v>4645</v>
      </c>
      <c r="F141" s="30">
        <v>395</v>
      </c>
      <c r="G141" s="41">
        <f t="shared" si="69"/>
        <v>535</v>
      </c>
      <c r="H141" s="41">
        <f t="shared" si="70"/>
        <v>140</v>
      </c>
      <c r="I141" s="41">
        <f t="shared" si="71"/>
        <v>3681.5925925925926</v>
      </c>
      <c r="J141" s="41">
        <f t="shared" si="72"/>
        <v>963.40740740740739</v>
      </c>
      <c r="K141" s="43">
        <f>VLOOKUP($A141,VIX!$A:$G,K$1,0)</f>
        <v>17.41</v>
      </c>
      <c r="L141" s="43">
        <f>VLOOKUP($A141,VIX!$A:$G,L$1,0)</f>
        <v>18.450001</v>
      </c>
      <c r="M141" s="43">
        <f>VLOOKUP($A141,VIX!$A:$G,M$1,0)</f>
        <v>17.260000000000002</v>
      </c>
      <c r="N141" s="46">
        <f t="shared" si="75"/>
        <v>-1.0799999999999983</v>
      </c>
      <c r="O141" s="41">
        <f t="shared" si="73"/>
        <v>1.1900009999999988</v>
      </c>
      <c r="P141" s="41">
        <f t="shared" si="74"/>
        <v>2.270000999999997</v>
      </c>
      <c r="Q141" s="48">
        <f t="shared" si="76"/>
        <v>0.34393072605160352</v>
      </c>
      <c r="R141" s="48">
        <f t="shared" si="77"/>
        <v>0.65606927394839654</v>
      </c>
      <c r="S141" s="43">
        <f>VLOOKUP(A141,'S&amp;P_500'!$A:$F,6,0)</f>
        <v>2656.3000489999999</v>
      </c>
      <c r="T141" s="43">
        <f>VLOOKUP($A141,'S&amp;P_500'!$A:$G,T$1,0)</f>
        <v>2680.26001</v>
      </c>
      <c r="U141" s="43">
        <f>VLOOKUP($A141,'S&amp;P_500'!$A:$G,U$1,0)</f>
        <v>2645.0500489999999</v>
      </c>
      <c r="V141" s="43">
        <f>VLOOKUP($A141,'S&amp;P_500'!$A:$G,V$1,0)</f>
        <v>2960910000</v>
      </c>
      <c r="W141" s="2">
        <f t="shared" si="79"/>
        <v>-7.6899410000000898</v>
      </c>
      <c r="X141" s="41">
        <f t="shared" si="80"/>
        <v>35.209961000000021</v>
      </c>
      <c r="Y141" s="59">
        <f t="shared" si="81"/>
        <v>42.899902000000111</v>
      </c>
      <c r="Z141" s="41">
        <f t="shared" si="82"/>
        <v>1334703731.6466665</v>
      </c>
      <c r="AA141" s="41">
        <f t="shared" si="83"/>
        <v>1626206268.3533335</v>
      </c>
      <c r="AB141" s="43">
        <f>VLOOKUP($A141,Gold_SPDR!$A:$G,AB$1,0)</f>
        <v>127.449997</v>
      </c>
      <c r="AC141" s="43">
        <f>VLOOKUP($A141,Gold_SPDR!$A:$G,AC$1,0)</f>
        <v>127.75</v>
      </c>
      <c r="AD141" s="43">
        <f>VLOOKUP($A141,Gold_SPDR!$A:$G,AD$1,0)</f>
        <v>127.029999</v>
      </c>
      <c r="AE141" s="43">
        <f>VLOOKUP($A141,Gold_SPDR!$A:$G,AE$1,0)</f>
        <v>6821300</v>
      </c>
      <c r="AF141" s="2">
        <f t="shared" si="84"/>
        <v>0.82999399999999923</v>
      </c>
      <c r="AG141" s="42">
        <f t="shared" si="85"/>
        <v>1.129997000000003</v>
      </c>
      <c r="AH141" s="42">
        <f t="shared" si="86"/>
        <v>0.30000300000000379</v>
      </c>
      <c r="AI141" s="41">
        <f t="shared" si="87"/>
        <v>5390243.7315384503</v>
      </c>
      <c r="AJ141" s="41">
        <f t="shared" si="88"/>
        <v>1431056.2684615497</v>
      </c>
      <c r="AK141" s="43">
        <f>VLOOKUP($A141,Gold_Vix!$A:$G,AK$1,0)</f>
        <v>13.36</v>
      </c>
      <c r="AL141" s="43">
        <f>VLOOKUP($A141,Gold_Vix!$A:$G,AL$1,0)</f>
        <v>13.75</v>
      </c>
      <c r="AM141" s="43">
        <f>VLOOKUP($A141,Gold_Vix!$A:$G,AM$1,0)</f>
        <v>12.88</v>
      </c>
      <c r="AN141" s="43">
        <f>VLOOKUP(A141,Goog_trend!$A:$B,2,0)</f>
        <v>11</v>
      </c>
      <c r="AO141" s="43">
        <f>VLOOKUP($A141,'Updated CoinDesk'!$A:$E,AO$1,0)</f>
        <v>7889.23</v>
      </c>
      <c r="AP141" s="43">
        <f>VLOOKUP($A141,'Updated CoinDesk'!$A:$E,AP$1,0)</f>
        <v>8218.7000000000007</v>
      </c>
      <c r="AQ141" s="43">
        <f>VLOOKUP($A141,'Updated CoinDesk'!$A:$E,AQ$1,0)</f>
        <v>7755.41</v>
      </c>
      <c r="AR141" s="43">
        <f t="shared" si="89"/>
        <v>11</v>
      </c>
      <c r="AS141" s="43">
        <f t="shared" si="90"/>
        <v>-27.140000000000327</v>
      </c>
      <c r="AT141" s="42">
        <f t="shared" si="91"/>
        <v>463.29000000000087</v>
      </c>
      <c r="AU141" s="42">
        <f t="shared" si="92"/>
        <v>490.4300000000012</v>
      </c>
      <c r="AV141" s="41">
        <f t="shared" si="93"/>
        <v>5.3434865578995918</v>
      </c>
      <c r="AW141" s="41">
        <f t="shared" si="94"/>
        <v>5.6565134421004082</v>
      </c>
      <c r="AX141" s="57">
        <f>VLOOKUP(A141,'Gold Bullion'!$A:$C,3,0)</f>
        <v>2.3500000000001364</v>
      </c>
      <c r="BB141" s="21">
        <v>8105.45</v>
      </c>
      <c r="BC141" s="21">
        <v>404.80999999999949</v>
      </c>
      <c r="BD141" s="26">
        <f>VLOOKUP(A141,Gemni!A:D,4,0)</f>
        <v>20.105</v>
      </c>
      <c r="BE141" s="21">
        <v>7889.23</v>
      </c>
      <c r="BF141" s="21">
        <v>-27.140000000000327</v>
      </c>
      <c r="BG141" s="21">
        <f>VLOOKUP(A141,BitStamp!G:I,3,0)</f>
        <v>8099.740234375</v>
      </c>
      <c r="BH141" s="21">
        <f t="shared" si="78"/>
        <v>412.9404296875</v>
      </c>
    </row>
    <row r="142" spans="1:60" x14ac:dyDescent="0.25">
      <c r="A142" s="38">
        <v>43206</v>
      </c>
      <c r="B142" s="30">
        <v>7950</v>
      </c>
      <c r="C142" s="30">
        <v>8440</v>
      </c>
      <c r="D142" s="30">
        <v>7890</v>
      </c>
      <c r="E142" s="30">
        <v>5563</v>
      </c>
      <c r="F142" s="30">
        <v>-140</v>
      </c>
      <c r="G142" s="41">
        <f t="shared" si="69"/>
        <v>550</v>
      </c>
      <c r="H142" s="41">
        <f t="shared" si="70"/>
        <v>690</v>
      </c>
      <c r="I142" s="41">
        <f t="shared" si="71"/>
        <v>2467.4596774193546</v>
      </c>
      <c r="J142" s="41">
        <f t="shared" si="72"/>
        <v>3095.5403225806454</v>
      </c>
      <c r="K142" s="43">
        <f>VLOOKUP($A142,VIX!$A:$G,K$1,0)</f>
        <v>16.559999000000001</v>
      </c>
      <c r="L142" s="43">
        <f>VLOOKUP($A142,VIX!$A:$G,L$1,0)</f>
        <v>17.66</v>
      </c>
      <c r="M142" s="43">
        <f>VLOOKUP($A142,VIX!$A:$G,M$1,0)</f>
        <v>16.379999000000002</v>
      </c>
      <c r="N142" s="46">
        <f t="shared" si="75"/>
        <v>-0.8500009999999989</v>
      </c>
      <c r="O142" s="41">
        <f t="shared" si="73"/>
        <v>1.2800009999999986</v>
      </c>
      <c r="P142" s="41">
        <f t="shared" si="74"/>
        <v>2.1300019999999975</v>
      </c>
      <c r="Q142" s="48">
        <f t="shared" si="76"/>
        <v>0.37536653193560243</v>
      </c>
      <c r="R142" s="48">
        <f t="shared" si="77"/>
        <v>0.62463346806439757</v>
      </c>
      <c r="S142" s="43">
        <f>VLOOKUP(A142,'S&amp;P_500'!$A:$F,6,0)</f>
        <v>2677.8400879999999</v>
      </c>
      <c r="T142" s="43">
        <f>VLOOKUP($A142,'S&amp;P_500'!$A:$G,T$1,0)</f>
        <v>2686.48999</v>
      </c>
      <c r="U142" s="43">
        <f>VLOOKUP($A142,'S&amp;P_500'!$A:$G,U$1,0)</f>
        <v>2665.1599120000001</v>
      </c>
      <c r="V142" s="43">
        <f>VLOOKUP($A142,'S&amp;P_500'!$A:$G,V$1,0)</f>
        <v>3019700000</v>
      </c>
      <c r="W142" s="2">
        <f t="shared" si="79"/>
        <v>21.540038999999979</v>
      </c>
      <c r="X142" s="41">
        <f t="shared" si="80"/>
        <v>30.18994100000009</v>
      </c>
      <c r="Y142" s="59">
        <f t="shared" si="81"/>
        <v>8.649902000000111</v>
      </c>
      <c r="Z142" s="41">
        <f t="shared" si="82"/>
        <v>2347191898.733983</v>
      </c>
      <c r="AA142" s="41">
        <f t="shared" si="83"/>
        <v>672508101.26601696</v>
      </c>
      <c r="AB142" s="43">
        <f>VLOOKUP($A142,Gold_SPDR!$A:$G,AB$1,0)</f>
        <v>127.629997</v>
      </c>
      <c r="AC142" s="43">
        <f>VLOOKUP($A142,Gold_SPDR!$A:$G,AC$1,0)</f>
        <v>128.050003</v>
      </c>
      <c r="AD142" s="43">
        <f>VLOOKUP($A142,Gold_SPDR!$A:$G,AD$1,0)</f>
        <v>127.57</v>
      </c>
      <c r="AE142" s="43">
        <f>VLOOKUP($A142,Gold_SPDR!$A:$G,AE$1,0)</f>
        <v>4600000</v>
      </c>
      <c r="AF142" s="2">
        <f t="shared" si="84"/>
        <v>0.18000000000000682</v>
      </c>
      <c r="AG142" s="42">
        <f t="shared" si="85"/>
        <v>0.60000600000000759</v>
      </c>
      <c r="AH142" s="42">
        <f t="shared" si="86"/>
        <v>0.42000600000000077</v>
      </c>
      <c r="AI142" s="41">
        <f t="shared" si="87"/>
        <v>2705877.5779108601</v>
      </c>
      <c r="AJ142" s="41">
        <f t="shared" si="88"/>
        <v>1894122.4220891399</v>
      </c>
      <c r="AK142" s="43">
        <f>VLOOKUP($A142,Gold_Vix!$A:$G,AK$1,0)</f>
        <v>13.43</v>
      </c>
      <c r="AL142" s="43">
        <f>VLOOKUP($A142,Gold_Vix!$A:$G,AL$1,0)</f>
        <v>13.79</v>
      </c>
      <c r="AM142" s="43">
        <f>VLOOKUP($A142,Gold_Vix!$A:$G,AM$1,0)</f>
        <v>13.13</v>
      </c>
      <c r="AN142" s="43">
        <f>VLOOKUP(A142,Goog_trend!$A:$B,2,0)</f>
        <v>9</v>
      </c>
      <c r="AO142" s="43">
        <f>VLOOKUP($A142,'Updated CoinDesk'!$A:$E,AO$1,0)</f>
        <v>8051.34</v>
      </c>
      <c r="AP142" s="43">
        <f>VLOOKUP($A142,'Updated CoinDesk'!$A:$E,AP$1,0)</f>
        <v>8407.7199999999993</v>
      </c>
      <c r="AQ142" s="43">
        <f>VLOOKUP($A142,'Updated CoinDesk'!$A:$E,AQ$1,0)</f>
        <v>7909.14</v>
      </c>
      <c r="AR142" s="43">
        <f t="shared" si="89"/>
        <v>9</v>
      </c>
      <c r="AS142" s="43">
        <f t="shared" si="90"/>
        <v>162.11000000000058</v>
      </c>
      <c r="AT142" s="42">
        <f t="shared" si="91"/>
        <v>518.48999999999978</v>
      </c>
      <c r="AU142" s="42">
        <f t="shared" si="92"/>
        <v>356.3799999999992</v>
      </c>
      <c r="AV142" s="41">
        <f t="shared" si="93"/>
        <v>5.3338324551076202</v>
      </c>
      <c r="AW142" s="41">
        <f t="shared" si="94"/>
        <v>3.6661675448923798</v>
      </c>
      <c r="AX142" s="57">
        <f>VLOOKUP(A142,'Gold Bullion'!$A:$C,3,0)</f>
        <v>5.6499999999998636</v>
      </c>
      <c r="BB142" s="21">
        <v>7955</v>
      </c>
      <c r="BC142" s="21">
        <v>-150.44999999999982</v>
      </c>
      <c r="BD142" s="26">
        <f>VLOOKUP(A142,Gemni!A:D,4,0)</f>
        <v>147.35159999999999</v>
      </c>
      <c r="BE142" s="21">
        <v>8051.34</v>
      </c>
      <c r="BF142" s="21">
        <v>162.11000000000058</v>
      </c>
      <c r="BG142" s="21">
        <f>VLOOKUP(A142,BitStamp!G:I,3,0)</f>
        <v>7978.2099609375</v>
      </c>
      <c r="BH142" s="21">
        <f t="shared" si="78"/>
        <v>-121.5302734375</v>
      </c>
    </row>
    <row r="143" spans="1:60" x14ac:dyDescent="0.25">
      <c r="A143" s="38">
        <v>43207</v>
      </c>
      <c r="B143" s="30">
        <v>7875</v>
      </c>
      <c r="C143" s="30">
        <v>8170</v>
      </c>
      <c r="D143" s="30">
        <v>7800</v>
      </c>
      <c r="E143" s="30">
        <v>4312</v>
      </c>
      <c r="F143" s="30">
        <v>-75</v>
      </c>
      <c r="G143" s="41">
        <f t="shared" si="69"/>
        <v>370</v>
      </c>
      <c r="H143" s="41">
        <f t="shared" si="70"/>
        <v>445</v>
      </c>
      <c r="I143" s="41">
        <f t="shared" si="71"/>
        <v>1957.5950920245398</v>
      </c>
      <c r="J143" s="41">
        <f t="shared" si="72"/>
        <v>2354.40490797546</v>
      </c>
      <c r="K143" s="43">
        <f>VLOOKUP($A143,VIX!$A:$G,K$1,0)</f>
        <v>15.25</v>
      </c>
      <c r="L143" s="43">
        <f>VLOOKUP($A143,VIX!$A:$G,L$1,0)</f>
        <v>16.27</v>
      </c>
      <c r="M143" s="43">
        <f>VLOOKUP($A143,VIX!$A:$G,M$1,0)</f>
        <v>14.57</v>
      </c>
      <c r="N143" s="46">
        <f t="shared" si="75"/>
        <v>-1.3099990000000012</v>
      </c>
      <c r="O143" s="41">
        <f t="shared" si="73"/>
        <v>1.6999999999999993</v>
      </c>
      <c r="P143" s="41">
        <f t="shared" si="74"/>
        <v>3.0099990000000005</v>
      </c>
      <c r="Q143" s="48">
        <f t="shared" si="76"/>
        <v>0.36093425922171096</v>
      </c>
      <c r="R143" s="48">
        <f t="shared" si="77"/>
        <v>0.63906574077828904</v>
      </c>
      <c r="S143" s="43">
        <f>VLOOKUP(A143,'S&amp;P_500'!$A:$F,6,0)</f>
        <v>2706.389893</v>
      </c>
      <c r="T143" s="43">
        <f>VLOOKUP($A143,'S&amp;P_500'!$A:$G,T$1,0)</f>
        <v>2713.3400879999999</v>
      </c>
      <c r="U143" s="43">
        <f>VLOOKUP($A143,'S&amp;P_500'!$A:$G,U$1,0)</f>
        <v>2692.0500489999999</v>
      </c>
      <c r="V143" s="43">
        <f>VLOOKUP($A143,'S&amp;P_500'!$A:$G,V$1,0)</f>
        <v>3234360000</v>
      </c>
      <c r="W143" s="2">
        <f t="shared" si="79"/>
        <v>28.549805000000106</v>
      </c>
      <c r="X143" s="41">
        <f t="shared" si="80"/>
        <v>35.5</v>
      </c>
      <c r="Y143" s="59">
        <f t="shared" si="81"/>
        <v>6.9501949999998942</v>
      </c>
      <c r="Z143" s="41">
        <f t="shared" si="82"/>
        <v>2704811603.3389316</v>
      </c>
      <c r="AA143" s="41">
        <f t="shared" si="83"/>
        <v>529548396.66106868</v>
      </c>
      <c r="AB143" s="43">
        <f>VLOOKUP($A143,Gold_SPDR!$A:$G,AB$1,0)</f>
        <v>127.75</v>
      </c>
      <c r="AC143" s="43">
        <f>VLOOKUP($A143,Gold_SPDR!$A:$G,AC$1,0)</f>
        <v>127.779999</v>
      </c>
      <c r="AD143" s="43">
        <f>VLOOKUP($A143,Gold_SPDR!$A:$G,AD$1,0)</f>
        <v>127</v>
      </c>
      <c r="AE143" s="43">
        <f>VLOOKUP($A143,Gold_SPDR!$A:$G,AE$1,0)</f>
        <v>4184100</v>
      </c>
      <c r="AF143" s="2">
        <f t="shared" si="84"/>
        <v>0.12000299999999697</v>
      </c>
      <c r="AG143" s="42">
        <f t="shared" si="85"/>
        <v>0.77999900000000366</v>
      </c>
      <c r="AH143" s="42">
        <f t="shared" si="86"/>
        <v>0.65999600000000669</v>
      </c>
      <c r="AI143" s="41">
        <f t="shared" si="87"/>
        <v>2266392.4637932712</v>
      </c>
      <c r="AJ143" s="41">
        <f t="shared" si="88"/>
        <v>1917707.5362067288</v>
      </c>
      <c r="AK143" s="43">
        <f>VLOOKUP($A143,Gold_Vix!$A:$G,AK$1,0)</f>
        <v>13.07</v>
      </c>
      <c r="AL143" s="43">
        <f>VLOOKUP($A143,Gold_Vix!$A:$G,AL$1,0)</f>
        <v>13.39</v>
      </c>
      <c r="AM143" s="43">
        <f>VLOOKUP($A143,Gold_Vix!$A:$G,AM$1,0)</f>
        <v>12.5</v>
      </c>
      <c r="AN143" s="43">
        <f>VLOOKUP(A143,Goog_trend!$A:$B,2,0)</f>
        <v>9</v>
      </c>
      <c r="AO143" s="43">
        <f>VLOOKUP($A143,'Updated CoinDesk'!$A:$E,AO$1,0)</f>
        <v>7890.15</v>
      </c>
      <c r="AP143" s="43">
        <f>VLOOKUP($A143,'Updated CoinDesk'!$A:$E,AP$1,0)</f>
        <v>8151.1</v>
      </c>
      <c r="AQ143" s="43">
        <f>VLOOKUP($A143,'Updated CoinDesk'!$A:$E,AQ$1,0)</f>
        <v>7834.4</v>
      </c>
      <c r="AR143" s="43">
        <f t="shared" si="89"/>
        <v>9</v>
      </c>
      <c r="AS143" s="43">
        <f t="shared" si="90"/>
        <v>-161.19000000000051</v>
      </c>
      <c r="AT143" s="42">
        <f t="shared" si="91"/>
        <v>316.70000000000073</v>
      </c>
      <c r="AU143" s="42">
        <f t="shared" si="92"/>
        <v>477.89000000000124</v>
      </c>
      <c r="AV143" s="41">
        <f t="shared" si="93"/>
        <v>3.5871329868233928</v>
      </c>
      <c r="AW143" s="41">
        <f t="shared" si="94"/>
        <v>5.4128670131766077</v>
      </c>
      <c r="AX143" s="57">
        <f>VLOOKUP(A143,'Gold Bullion'!$A:$C,3,0)</f>
        <v>-7.25</v>
      </c>
      <c r="BB143" s="21">
        <v>7884.99</v>
      </c>
      <c r="BC143" s="21">
        <v>-70.010000000000218</v>
      </c>
      <c r="BD143" s="26">
        <f>VLOOKUP(A143,Gemni!A:D,4,0)</f>
        <v>308.4325</v>
      </c>
      <c r="BE143" s="21">
        <v>7890.15</v>
      </c>
      <c r="BF143" s="21">
        <v>-161.19000000000051</v>
      </c>
      <c r="BG143" s="21">
        <f>VLOOKUP(A143,BitStamp!G:I,3,0)</f>
        <v>7868.93994140625</v>
      </c>
      <c r="BH143" s="21">
        <f t="shared" si="78"/>
        <v>-109.27001953125</v>
      </c>
    </row>
    <row r="144" spans="1:60" x14ac:dyDescent="0.25">
      <c r="A144" s="38">
        <v>43208</v>
      </c>
      <c r="B144" s="30">
        <v>8055.68</v>
      </c>
      <c r="C144" s="30">
        <v>8160</v>
      </c>
      <c r="D144" s="30">
        <v>7850</v>
      </c>
      <c r="E144" s="30">
        <v>1705</v>
      </c>
      <c r="F144" s="30">
        <v>180.68000000000029</v>
      </c>
      <c r="G144" s="41">
        <f t="shared" si="69"/>
        <v>310</v>
      </c>
      <c r="H144" s="41">
        <f t="shared" si="70"/>
        <v>129.31999999999971</v>
      </c>
      <c r="I144" s="41">
        <f t="shared" si="71"/>
        <v>1203.1093508148965</v>
      </c>
      <c r="J144" s="41">
        <f t="shared" si="72"/>
        <v>501.89064918510348</v>
      </c>
      <c r="K144" s="43">
        <f>VLOOKUP($A144,VIX!$A:$G,K$1,0)</f>
        <v>15.6</v>
      </c>
      <c r="L144" s="43">
        <f>VLOOKUP($A144,VIX!$A:$G,L$1,0)</f>
        <v>16.899999999999999</v>
      </c>
      <c r="M144" s="43">
        <f>VLOOKUP($A144,VIX!$A:$G,M$1,0)</f>
        <v>14.95</v>
      </c>
      <c r="N144" s="46">
        <f t="shared" si="75"/>
        <v>0.34999999999999964</v>
      </c>
      <c r="O144" s="41">
        <f t="shared" si="73"/>
        <v>1.9499999999999993</v>
      </c>
      <c r="P144" s="41">
        <f t="shared" si="74"/>
        <v>1.5999999999999996</v>
      </c>
      <c r="Q144" s="48">
        <f t="shared" si="76"/>
        <v>0.54929577464788726</v>
      </c>
      <c r="R144" s="48">
        <f t="shared" si="77"/>
        <v>0.45070422535211269</v>
      </c>
      <c r="S144" s="43">
        <f>VLOOKUP(A144,'S&amp;P_500'!$A:$F,6,0)</f>
        <v>2708.639893</v>
      </c>
      <c r="T144" s="43">
        <f>VLOOKUP($A144,'S&amp;P_500'!$A:$G,T$1,0)</f>
        <v>2717.48999</v>
      </c>
      <c r="U144" s="43">
        <f>VLOOKUP($A144,'S&amp;P_500'!$A:$G,U$1,0)</f>
        <v>2703.6298830000001</v>
      </c>
      <c r="V144" s="43">
        <f>VLOOKUP($A144,'S&amp;P_500'!$A:$G,V$1,0)</f>
        <v>3383410000</v>
      </c>
      <c r="W144" s="2">
        <f t="shared" si="79"/>
        <v>2.25</v>
      </c>
      <c r="X144" s="41">
        <f t="shared" si="80"/>
        <v>13.860106999999971</v>
      </c>
      <c r="Y144" s="59">
        <f t="shared" si="81"/>
        <v>11.610106999999971</v>
      </c>
      <c r="Z144" s="41">
        <f t="shared" si="82"/>
        <v>1841147648.970284</v>
      </c>
      <c r="AA144" s="41">
        <f t="shared" si="83"/>
        <v>1542262351.0297163</v>
      </c>
      <c r="AB144" s="43">
        <f>VLOOKUP($A144,Gold_SPDR!$A:$G,AB$1,0)</f>
        <v>127.849998</v>
      </c>
      <c r="AC144" s="43">
        <f>VLOOKUP($A144,Gold_SPDR!$A:$G,AC$1,0)</f>
        <v>128.53999300000001</v>
      </c>
      <c r="AD144" s="43">
        <f>VLOOKUP($A144,Gold_SPDR!$A:$G,AD$1,0)</f>
        <v>127.75</v>
      </c>
      <c r="AE144" s="43">
        <f>VLOOKUP($A144,Gold_SPDR!$A:$G,AE$1,0)</f>
        <v>6755600</v>
      </c>
      <c r="AF144" s="2">
        <f t="shared" si="84"/>
        <v>9.9997999999999365E-2</v>
      </c>
      <c r="AG144" s="42">
        <f t="shared" si="85"/>
        <v>0.78999300000000972</v>
      </c>
      <c r="AH144" s="42">
        <f t="shared" si="86"/>
        <v>0.68999500000001035</v>
      </c>
      <c r="AI144" s="41">
        <f t="shared" si="87"/>
        <v>3606027.0156244463</v>
      </c>
      <c r="AJ144" s="41">
        <f t="shared" si="88"/>
        <v>3149572.9843755537</v>
      </c>
      <c r="AK144" s="43">
        <f>VLOOKUP($A144,Gold_Vix!$A:$G,AK$1,0)</f>
        <v>13.46</v>
      </c>
      <c r="AL144" s="43">
        <f>VLOOKUP($A144,Gold_Vix!$A:$G,AL$1,0)</f>
        <v>14.81</v>
      </c>
      <c r="AM144" s="43">
        <f>VLOOKUP($A144,Gold_Vix!$A:$G,AM$1,0)</f>
        <v>13.07</v>
      </c>
      <c r="AN144" s="43">
        <f>VLOOKUP(A144,Goog_trend!$A:$B,2,0)</f>
        <v>9</v>
      </c>
      <c r="AO144" s="43">
        <f>VLOOKUP($A144,'Updated CoinDesk'!$A:$E,AO$1,0)</f>
        <v>8163.69</v>
      </c>
      <c r="AP144" s="43">
        <f>VLOOKUP($A144,'Updated CoinDesk'!$A:$E,AP$1,0)</f>
        <v>8212.42</v>
      </c>
      <c r="AQ144" s="43">
        <f>VLOOKUP($A144,'Updated CoinDesk'!$A:$E,AQ$1,0)</f>
        <v>7880.34</v>
      </c>
      <c r="AR144" s="43">
        <f t="shared" si="89"/>
        <v>9</v>
      </c>
      <c r="AS144" s="43">
        <f t="shared" si="90"/>
        <v>273.53999999999996</v>
      </c>
      <c r="AT144" s="42">
        <f t="shared" si="91"/>
        <v>332.07999999999993</v>
      </c>
      <c r="AU144" s="42">
        <f t="shared" si="92"/>
        <v>58.539999999999964</v>
      </c>
      <c r="AV144" s="41">
        <f t="shared" si="93"/>
        <v>7.6512211356305366</v>
      </c>
      <c r="AW144" s="41">
        <f t="shared" si="94"/>
        <v>1.3487788643694634</v>
      </c>
      <c r="AX144" s="57">
        <f>VLOOKUP(A144,'Gold Bullion'!$A:$C,3,0)</f>
        <v>9.3500000000001364</v>
      </c>
      <c r="BB144" s="21">
        <v>8055.68</v>
      </c>
      <c r="BC144" s="21">
        <v>170.69000000000051</v>
      </c>
      <c r="BD144" s="26">
        <f>VLOOKUP(A144,Gemni!A:D,4,0)</f>
        <v>396.56</v>
      </c>
      <c r="BE144" s="21">
        <v>8163.69</v>
      </c>
      <c r="BF144" s="21">
        <v>273.53999999999996</v>
      </c>
      <c r="BG144" s="21">
        <f>VLOOKUP(A144,BitStamp!G:I,3,0)</f>
        <v>8107.43017578125</v>
      </c>
      <c r="BH144" s="21">
        <f t="shared" si="78"/>
        <v>238.490234375</v>
      </c>
    </row>
    <row r="145" spans="1:60" x14ac:dyDescent="0.25">
      <c r="A145" s="38">
        <v>43209</v>
      </c>
      <c r="B145" s="30">
        <v>8250</v>
      </c>
      <c r="C145" s="30">
        <v>8320</v>
      </c>
      <c r="D145" s="30">
        <v>8100</v>
      </c>
      <c r="E145" s="30">
        <v>3999</v>
      </c>
      <c r="F145" s="30">
        <v>194.31999999999971</v>
      </c>
      <c r="G145" s="41">
        <f t="shared" si="69"/>
        <v>264.31999999999971</v>
      </c>
      <c r="H145" s="41">
        <f t="shared" si="70"/>
        <v>70</v>
      </c>
      <c r="I145" s="41">
        <f t="shared" si="71"/>
        <v>3161.6884422110543</v>
      </c>
      <c r="J145" s="41">
        <f t="shared" si="72"/>
        <v>837.31155778894549</v>
      </c>
      <c r="K145" s="43">
        <f>VLOOKUP($A145,VIX!$A:$G,K$1,0)</f>
        <v>15.96</v>
      </c>
      <c r="L145" s="43">
        <f>VLOOKUP($A145,VIX!$A:$G,L$1,0)</f>
        <v>16.920000000000002</v>
      </c>
      <c r="M145" s="43">
        <f>VLOOKUP($A145,VIX!$A:$G,M$1,0)</f>
        <v>15.16</v>
      </c>
      <c r="N145" s="46">
        <f t="shared" si="75"/>
        <v>0.36000000000000121</v>
      </c>
      <c r="O145" s="41">
        <f t="shared" si="73"/>
        <v>1.7600000000000016</v>
      </c>
      <c r="P145" s="41">
        <f t="shared" si="74"/>
        <v>1.4000000000000004</v>
      </c>
      <c r="Q145" s="48">
        <f t="shared" si="76"/>
        <v>0.55696202531645589</v>
      </c>
      <c r="R145" s="48">
        <f t="shared" si="77"/>
        <v>0.44303797468354417</v>
      </c>
      <c r="S145" s="43">
        <f>VLOOKUP(A145,'S&amp;P_500'!$A:$F,6,0)</f>
        <v>2693.1298830000001</v>
      </c>
      <c r="T145" s="43">
        <f>VLOOKUP($A145,'S&amp;P_500'!$A:$G,T$1,0)</f>
        <v>2702.8400879999999</v>
      </c>
      <c r="U145" s="43">
        <f>VLOOKUP($A145,'S&amp;P_500'!$A:$G,U$1,0)</f>
        <v>2681.8999020000001</v>
      </c>
      <c r="V145" s="43">
        <f>VLOOKUP($A145,'S&amp;P_500'!$A:$G,V$1,0)</f>
        <v>3349370000</v>
      </c>
      <c r="W145" s="2">
        <f t="shared" si="79"/>
        <v>-15.510009999999966</v>
      </c>
      <c r="X145" s="41">
        <f t="shared" si="80"/>
        <v>20.940185999999812</v>
      </c>
      <c r="Y145" s="59">
        <f t="shared" si="81"/>
        <v>36.450195999999778</v>
      </c>
      <c r="Z145" s="41">
        <f t="shared" si="82"/>
        <v>1222093813.2598572</v>
      </c>
      <c r="AA145" s="41">
        <f t="shared" si="83"/>
        <v>2127276186.7401428</v>
      </c>
      <c r="AB145" s="43">
        <f>VLOOKUP($A145,Gold_SPDR!$A:$G,AB$1,0)</f>
        <v>127.599998</v>
      </c>
      <c r="AC145" s="43">
        <f>VLOOKUP($A145,Gold_SPDR!$A:$G,AC$1,0)</f>
        <v>127.879997</v>
      </c>
      <c r="AD145" s="43">
        <f>VLOOKUP($A145,Gold_SPDR!$A:$G,AD$1,0)</f>
        <v>127.129997</v>
      </c>
      <c r="AE145" s="43">
        <f>VLOOKUP($A145,Gold_SPDR!$A:$G,AE$1,0)</f>
        <v>8736100</v>
      </c>
      <c r="AF145" s="2">
        <f t="shared" si="84"/>
        <v>-0.25</v>
      </c>
      <c r="AG145" s="42">
        <f t="shared" si="85"/>
        <v>0.75</v>
      </c>
      <c r="AH145" s="42">
        <f t="shared" si="86"/>
        <v>1</v>
      </c>
      <c r="AI145" s="41">
        <f t="shared" si="87"/>
        <v>3744042.8571428573</v>
      </c>
      <c r="AJ145" s="41">
        <f t="shared" si="88"/>
        <v>4992057.1428571427</v>
      </c>
      <c r="AK145" s="43">
        <f>VLOOKUP($A145,Gold_Vix!$A:$G,AK$1,0)</f>
        <v>12.88</v>
      </c>
      <c r="AL145" s="43">
        <f>VLOOKUP($A145,Gold_Vix!$A:$G,AL$1,0)</f>
        <v>13.76</v>
      </c>
      <c r="AM145" s="43">
        <f>VLOOKUP($A145,Gold_Vix!$A:$G,AM$1,0)</f>
        <v>12.78</v>
      </c>
      <c r="AN145" s="43">
        <f>VLOOKUP(A145,Goog_trend!$A:$B,2,0)</f>
        <v>9</v>
      </c>
      <c r="AO145" s="43">
        <f>VLOOKUP($A145,'Updated CoinDesk'!$A:$E,AO$1,0)</f>
        <v>8273.74</v>
      </c>
      <c r="AP145" s="43">
        <f>VLOOKUP($A145,'Updated CoinDesk'!$A:$E,AP$1,0)</f>
        <v>8293.7199999999993</v>
      </c>
      <c r="AQ145" s="43">
        <f>VLOOKUP($A145,'Updated CoinDesk'!$A:$E,AQ$1,0)</f>
        <v>8104.88</v>
      </c>
      <c r="AR145" s="43">
        <f t="shared" si="89"/>
        <v>9</v>
      </c>
      <c r="AS145" s="43">
        <f t="shared" si="90"/>
        <v>110.05000000000018</v>
      </c>
      <c r="AT145" s="42">
        <f t="shared" si="91"/>
        <v>188.83999999999924</v>
      </c>
      <c r="AU145" s="42">
        <f t="shared" si="92"/>
        <v>78.789999999999054</v>
      </c>
      <c r="AV145" s="41">
        <f t="shared" si="93"/>
        <v>6.3504091469566344</v>
      </c>
      <c r="AW145" s="41">
        <f t="shared" si="94"/>
        <v>2.6495908530433661</v>
      </c>
      <c r="AX145" s="57">
        <f>VLOOKUP(A145,'Gold Bullion'!$A:$C,3,0)</f>
        <v>-2.8500000000001364</v>
      </c>
      <c r="BB145" s="21">
        <v>8260.61</v>
      </c>
      <c r="BC145" s="21">
        <v>204.93000000000029</v>
      </c>
      <c r="BD145" s="26">
        <f>VLOOKUP(A145,Gemni!A:D,4,0)</f>
        <v>150.51</v>
      </c>
      <c r="BE145" s="21">
        <v>8273.74</v>
      </c>
      <c r="BF145" s="21">
        <v>110.05000000000018</v>
      </c>
      <c r="BG145" s="21">
        <f>VLOOKUP(A145,BitStamp!G:I,3,0)</f>
        <v>8243.51953125</v>
      </c>
      <c r="BH145" s="21">
        <f t="shared" si="78"/>
        <v>136.08935546875</v>
      </c>
    </row>
    <row r="146" spans="1:60" x14ac:dyDescent="0.25">
      <c r="A146" s="38">
        <v>43210</v>
      </c>
      <c r="B146" s="30">
        <v>8530</v>
      </c>
      <c r="C146" s="30">
        <v>8600</v>
      </c>
      <c r="D146" s="30">
        <v>8240</v>
      </c>
      <c r="E146" s="30">
        <v>3304</v>
      </c>
      <c r="F146" s="30">
        <v>280</v>
      </c>
      <c r="G146" s="41">
        <f t="shared" si="69"/>
        <v>360</v>
      </c>
      <c r="H146" s="41">
        <f t="shared" si="70"/>
        <v>80</v>
      </c>
      <c r="I146" s="41">
        <f t="shared" si="71"/>
        <v>2703.2727272727275</v>
      </c>
      <c r="J146" s="41">
        <f t="shared" si="72"/>
        <v>600.72727272727275</v>
      </c>
      <c r="K146" s="43">
        <f>VLOOKUP($A146,VIX!$A:$G,K$1,0)</f>
        <v>16.879999000000002</v>
      </c>
      <c r="L146" s="43">
        <f>VLOOKUP($A146,VIX!$A:$G,L$1,0)</f>
        <v>17.5</v>
      </c>
      <c r="M146" s="43">
        <f>VLOOKUP($A146,VIX!$A:$G,M$1,0)</f>
        <v>15.19</v>
      </c>
      <c r="N146" s="46">
        <f t="shared" si="75"/>
        <v>0.91999900000000068</v>
      </c>
      <c r="O146" s="41">
        <f t="shared" si="73"/>
        <v>2.3100000000000005</v>
      </c>
      <c r="P146" s="41">
        <f t="shared" si="74"/>
        <v>1.3900009999999998</v>
      </c>
      <c r="Q146" s="48">
        <f t="shared" si="76"/>
        <v>0.62432415558806609</v>
      </c>
      <c r="R146" s="48">
        <f t="shared" si="77"/>
        <v>0.37567584441193386</v>
      </c>
      <c r="S146" s="43">
        <f>VLOOKUP(A146,'S&amp;P_500'!$A:$F,6,0)</f>
        <v>2670.139893</v>
      </c>
      <c r="T146" s="43">
        <f>VLOOKUP($A146,'S&amp;P_500'!$A:$G,T$1,0)</f>
        <v>2693.9399410000001</v>
      </c>
      <c r="U146" s="43">
        <f>VLOOKUP($A146,'S&amp;P_500'!$A:$G,U$1,0)</f>
        <v>2660.610107</v>
      </c>
      <c r="V146" s="43">
        <f>VLOOKUP($A146,'S&amp;P_500'!$A:$G,V$1,0)</f>
        <v>3388590000</v>
      </c>
      <c r="W146" s="2">
        <f t="shared" si="79"/>
        <v>-22.989990000000034</v>
      </c>
      <c r="X146" s="41">
        <f t="shared" si="80"/>
        <v>33.329834000000119</v>
      </c>
      <c r="Y146" s="59">
        <f t="shared" si="81"/>
        <v>56.319824000000153</v>
      </c>
      <c r="Z146" s="41">
        <f t="shared" si="82"/>
        <v>1259805611.2390308</v>
      </c>
      <c r="AA146" s="41">
        <f t="shared" si="83"/>
        <v>2128784388.7609694</v>
      </c>
      <c r="AB146" s="43">
        <f>VLOOKUP($A146,Gold_SPDR!$A:$G,AB$1,0)</f>
        <v>126.629997</v>
      </c>
      <c r="AC146" s="43">
        <f>VLOOKUP($A146,Gold_SPDR!$A:$G,AC$1,0)</f>
        <v>126.970001</v>
      </c>
      <c r="AD146" s="43">
        <f>VLOOKUP($A146,Gold_SPDR!$A:$G,AD$1,0)</f>
        <v>126.550003</v>
      </c>
      <c r="AE146" s="43">
        <f>VLOOKUP($A146,Gold_SPDR!$A:$G,AE$1,0)</f>
        <v>10403100</v>
      </c>
      <c r="AF146" s="2">
        <f t="shared" si="84"/>
        <v>-0.97000099999999634</v>
      </c>
      <c r="AG146" s="42">
        <f t="shared" si="85"/>
        <v>0.41999799999999254</v>
      </c>
      <c r="AH146" s="42">
        <f t="shared" si="86"/>
        <v>1.3899989999999889</v>
      </c>
      <c r="AI146" s="41">
        <f t="shared" si="87"/>
        <v>2413971.511444476</v>
      </c>
      <c r="AJ146" s="41">
        <f t="shared" si="88"/>
        <v>7989128.4885555236</v>
      </c>
      <c r="AK146" s="43">
        <f>VLOOKUP($A146,Gold_Vix!$A:$G,AK$1,0)</f>
        <v>12.14</v>
      </c>
      <c r="AL146" s="43">
        <f>VLOOKUP($A146,Gold_Vix!$A:$G,AL$1,0)</f>
        <v>12.33</v>
      </c>
      <c r="AM146" s="43">
        <f>VLOOKUP($A146,Gold_Vix!$A:$G,AM$1,0)</f>
        <v>11.68</v>
      </c>
      <c r="AN146" s="43">
        <f>VLOOKUP(A146,Goog_trend!$A:$B,2,0)</f>
        <v>9</v>
      </c>
      <c r="AO146" s="43">
        <f>VLOOKUP($A146,'Updated CoinDesk'!$A:$E,AO$1,0)</f>
        <v>8863.5</v>
      </c>
      <c r="AP146" s="43">
        <f>VLOOKUP($A146,'Updated CoinDesk'!$A:$E,AP$1,0)</f>
        <v>8930.43</v>
      </c>
      <c r="AQ146" s="43">
        <f>VLOOKUP($A146,'Updated CoinDesk'!$A:$E,AQ$1,0)</f>
        <v>8221.25</v>
      </c>
      <c r="AR146" s="43">
        <f t="shared" si="89"/>
        <v>9</v>
      </c>
      <c r="AS146" s="43">
        <f t="shared" si="90"/>
        <v>589.76000000000022</v>
      </c>
      <c r="AT146" s="42">
        <f t="shared" si="91"/>
        <v>709.18000000000029</v>
      </c>
      <c r="AU146" s="42">
        <f t="shared" si="92"/>
        <v>119.42000000000007</v>
      </c>
      <c r="AV146" s="41">
        <f t="shared" si="93"/>
        <v>7.7028964518464882</v>
      </c>
      <c r="AW146" s="41">
        <f t="shared" si="94"/>
        <v>1.2971035481535123</v>
      </c>
      <c r="AX146" s="57">
        <f>VLOOKUP(A146,'Gold Bullion'!$A:$C,3,0)</f>
        <v>-11.849999999999909</v>
      </c>
      <c r="BB146" s="21">
        <v>8531.6</v>
      </c>
      <c r="BC146" s="21">
        <v>270.98999999999978</v>
      </c>
      <c r="BD146" s="26">
        <f>VLOOKUP(A146,Gemni!A:D,4,0)</f>
        <v>175</v>
      </c>
      <c r="BE146" s="21">
        <v>8863.5</v>
      </c>
      <c r="BF146" s="21">
        <v>589.76000000000022</v>
      </c>
      <c r="BG146" s="21">
        <f>VLOOKUP(A146,BitStamp!G:I,3,0)</f>
        <v>8514.9296875</v>
      </c>
      <c r="BH146" s="21">
        <f t="shared" si="78"/>
        <v>271.41015625</v>
      </c>
    </row>
    <row r="147" spans="1:60" x14ac:dyDescent="0.25">
      <c r="A147" s="38">
        <v>43213</v>
      </c>
      <c r="B147" s="30">
        <v>8880</v>
      </c>
      <c r="C147" s="30">
        <v>9030</v>
      </c>
      <c r="D147" s="30">
        <v>8770</v>
      </c>
      <c r="E147" s="30">
        <v>3881</v>
      </c>
      <c r="F147" s="30">
        <v>350</v>
      </c>
      <c r="G147" s="41">
        <f t="shared" si="69"/>
        <v>500</v>
      </c>
      <c r="H147" s="41">
        <f t="shared" si="70"/>
        <v>150</v>
      </c>
      <c r="I147" s="41">
        <f t="shared" si="71"/>
        <v>2985.3846153846152</v>
      </c>
      <c r="J147" s="41">
        <f t="shared" si="72"/>
        <v>895.61538461538464</v>
      </c>
      <c r="K147" s="43">
        <f>VLOOKUP($A147,VIX!$A:$G,K$1,0)</f>
        <v>16.34</v>
      </c>
      <c r="L147" s="43">
        <f>VLOOKUP($A147,VIX!$A:$G,L$1,0)</f>
        <v>17.559999000000001</v>
      </c>
      <c r="M147" s="43">
        <f>VLOOKUP($A147,VIX!$A:$G,M$1,0)</f>
        <v>15.79</v>
      </c>
      <c r="N147" s="46">
        <f t="shared" si="75"/>
        <v>-0.53999900000000167</v>
      </c>
      <c r="O147" s="41">
        <f t="shared" si="73"/>
        <v>1.7699990000000021</v>
      </c>
      <c r="P147" s="41">
        <f t="shared" si="74"/>
        <v>2.3099980000000038</v>
      </c>
      <c r="Q147" s="48">
        <f t="shared" si="76"/>
        <v>0.43382360330166897</v>
      </c>
      <c r="R147" s="48">
        <f t="shared" si="77"/>
        <v>0.56617639669833097</v>
      </c>
      <c r="S147" s="43">
        <f>VLOOKUP(A147,'S&amp;P_500'!$A:$F,6,0)</f>
        <v>2670.290039</v>
      </c>
      <c r="T147" s="43">
        <f>VLOOKUP($A147,'S&amp;P_500'!$A:$G,T$1,0)</f>
        <v>2682.860107</v>
      </c>
      <c r="U147" s="43">
        <f>VLOOKUP($A147,'S&amp;P_500'!$A:$G,U$1,0)</f>
        <v>2657.98999</v>
      </c>
      <c r="V147" s="43">
        <f>VLOOKUP($A147,'S&amp;P_500'!$A:$G,V$1,0)</f>
        <v>3017480000</v>
      </c>
      <c r="W147" s="2">
        <f t="shared" si="79"/>
        <v>0.15014599999994971</v>
      </c>
      <c r="X147" s="41">
        <f t="shared" si="80"/>
        <v>24.870116999999937</v>
      </c>
      <c r="Y147" s="59">
        <f t="shared" si="81"/>
        <v>24.719970999999987</v>
      </c>
      <c r="Z147" s="41">
        <f t="shared" si="82"/>
        <v>1513308075.7017395</v>
      </c>
      <c r="AA147" s="41">
        <f t="shared" si="83"/>
        <v>1504171924.2982605</v>
      </c>
      <c r="AB147" s="43">
        <f>VLOOKUP($A147,Gold_SPDR!$A:$G,AB$1,0)</f>
        <v>125.620003</v>
      </c>
      <c r="AC147" s="43">
        <f>VLOOKUP($A147,Gold_SPDR!$A:$G,AC$1,0)</f>
        <v>125.760002</v>
      </c>
      <c r="AD147" s="43">
        <f>VLOOKUP($A147,Gold_SPDR!$A:$G,AD$1,0)</f>
        <v>125.339996</v>
      </c>
      <c r="AE147" s="43">
        <f>VLOOKUP($A147,Gold_SPDR!$A:$G,AE$1,0)</f>
        <v>6921500</v>
      </c>
      <c r="AF147" s="2">
        <f t="shared" si="84"/>
        <v>-1.0099940000000061</v>
      </c>
      <c r="AG147" s="42">
        <f t="shared" si="85"/>
        <v>0.42000600000000077</v>
      </c>
      <c r="AH147" s="42">
        <f t="shared" si="86"/>
        <v>1.4300000000000068</v>
      </c>
      <c r="AI147" s="41">
        <f t="shared" si="87"/>
        <v>1571384.9192921501</v>
      </c>
      <c r="AJ147" s="41">
        <f t="shared" si="88"/>
        <v>5350115.0807078499</v>
      </c>
      <c r="AK147" s="43">
        <f>VLOOKUP($A147,Gold_Vix!$A:$G,AK$1,0)</f>
        <v>12.13</v>
      </c>
      <c r="AL147" s="43">
        <f>VLOOKUP($A147,Gold_Vix!$A:$G,AL$1,0)</f>
        <v>12.15</v>
      </c>
      <c r="AM147" s="43">
        <f>VLOOKUP($A147,Gold_Vix!$A:$G,AM$1,0)</f>
        <v>11.51</v>
      </c>
      <c r="AN147" s="43">
        <f>VLOOKUP(A147,Goog_trend!$A:$B,2,0)</f>
        <v>9</v>
      </c>
      <c r="AO147" s="43">
        <f>VLOOKUP($A147,'Updated CoinDesk'!$A:$E,AO$1,0)</f>
        <v>8938.2999999999993</v>
      </c>
      <c r="AP147" s="43">
        <f>VLOOKUP($A147,'Updated CoinDesk'!$A:$E,AP$1,0)</f>
        <v>8986.9599999999991</v>
      </c>
      <c r="AQ147" s="43">
        <f>VLOOKUP($A147,'Updated CoinDesk'!$A:$E,AQ$1,0)</f>
        <v>8775.1</v>
      </c>
      <c r="AR147" s="43">
        <f t="shared" si="89"/>
        <v>9</v>
      </c>
      <c r="AS147" s="43">
        <f t="shared" si="90"/>
        <v>74.799999999999272</v>
      </c>
      <c r="AT147" s="42">
        <f t="shared" si="91"/>
        <v>211.85999999999876</v>
      </c>
      <c r="AU147" s="42">
        <f t="shared" si="92"/>
        <v>137.05999999999949</v>
      </c>
      <c r="AV147" s="41">
        <f t="shared" si="93"/>
        <v>5.4646910466582552</v>
      </c>
      <c r="AW147" s="41">
        <f t="shared" si="94"/>
        <v>3.5353089533417448</v>
      </c>
      <c r="AX147" s="57">
        <f>VLOOKUP(A147,'Gold Bullion'!$A:$C,3,0)</f>
        <v>-12.450000000000045</v>
      </c>
      <c r="BB147" s="21">
        <v>8845</v>
      </c>
      <c r="BC147" s="21">
        <v>313.39999999999964</v>
      </c>
      <c r="BD147" s="26">
        <f>VLOOKUP(A147,Gemni!A:D,4,0)</f>
        <v>193.59219999999999</v>
      </c>
      <c r="BE147" s="21">
        <v>8938.2999999999993</v>
      </c>
      <c r="BF147" s="21">
        <v>74.799999999999272</v>
      </c>
      <c r="BG147" s="21">
        <f>VLOOKUP(A147,BitStamp!G:I,3,0)</f>
        <v>8842.08984375</v>
      </c>
      <c r="BH147" s="21">
        <f t="shared" si="78"/>
        <v>327.16015625</v>
      </c>
    </row>
    <row r="148" spans="1:60" x14ac:dyDescent="0.25">
      <c r="A148" s="38">
        <v>43214</v>
      </c>
      <c r="B148" s="30">
        <v>9460</v>
      </c>
      <c r="C148" s="30">
        <v>9490</v>
      </c>
      <c r="D148" s="30">
        <v>8940</v>
      </c>
      <c r="E148" s="30">
        <v>6653</v>
      </c>
      <c r="F148" s="30">
        <v>580</v>
      </c>
      <c r="G148" s="41">
        <f t="shared" si="69"/>
        <v>610</v>
      </c>
      <c r="H148" s="41">
        <f t="shared" si="70"/>
        <v>30</v>
      </c>
      <c r="I148" s="41">
        <f t="shared" si="71"/>
        <v>6341.140625</v>
      </c>
      <c r="J148" s="41">
        <f t="shared" si="72"/>
        <v>311.859375</v>
      </c>
      <c r="K148" s="43">
        <f>VLOOKUP($A148,VIX!$A:$G,K$1,0)</f>
        <v>18.02</v>
      </c>
      <c r="L148" s="43">
        <f>VLOOKUP($A148,VIX!$A:$G,L$1,0)</f>
        <v>19.66</v>
      </c>
      <c r="M148" s="43">
        <f>VLOOKUP($A148,VIX!$A:$G,M$1,0)</f>
        <v>15.37</v>
      </c>
      <c r="N148" s="46">
        <f t="shared" si="75"/>
        <v>1.6799999999999997</v>
      </c>
      <c r="O148" s="41">
        <f t="shared" si="73"/>
        <v>4.2900000000000009</v>
      </c>
      <c r="P148" s="41">
        <f t="shared" si="74"/>
        <v>2.6100000000000012</v>
      </c>
      <c r="Q148" s="48">
        <f t="shared" si="76"/>
        <v>0.62173913043478257</v>
      </c>
      <c r="R148" s="48">
        <f t="shared" si="77"/>
        <v>0.37826086956521743</v>
      </c>
      <c r="S148" s="43">
        <f>VLOOKUP(A148,'S&amp;P_500'!$A:$F,6,0)</f>
        <v>2634.5600589999999</v>
      </c>
      <c r="T148" s="43">
        <f>VLOOKUP($A148,'S&amp;P_500'!$A:$G,T$1,0)</f>
        <v>2683.5500489999999</v>
      </c>
      <c r="U148" s="43">
        <f>VLOOKUP($A148,'S&amp;P_500'!$A:$G,U$1,0)</f>
        <v>2617.320068</v>
      </c>
      <c r="V148" s="43">
        <f>VLOOKUP($A148,'S&amp;P_500'!$A:$G,V$1,0)</f>
        <v>3706740000</v>
      </c>
      <c r="W148" s="2">
        <f t="shared" si="79"/>
        <v>-35.729980000000069</v>
      </c>
      <c r="X148" s="41">
        <f t="shared" si="80"/>
        <v>66.229980999999952</v>
      </c>
      <c r="Y148" s="59">
        <f t="shared" si="81"/>
        <v>101.95996100000002</v>
      </c>
      <c r="Z148" s="41">
        <f t="shared" si="82"/>
        <v>1459643286.9448273</v>
      </c>
      <c r="AA148" s="41">
        <f t="shared" si="83"/>
        <v>2247096713.0551724</v>
      </c>
      <c r="AB148" s="43">
        <f>VLOOKUP($A148,Gold_SPDR!$A:$G,AB$1,0)</f>
        <v>126.230003</v>
      </c>
      <c r="AC148" s="43">
        <f>VLOOKUP($A148,Gold_SPDR!$A:$G,AC$1,0)</f>
        <v>126.339996</v>
      </c>
      <c r="AD148" s="43">
        <f>VLOOKUP($A148,Gold_SPDR!$A:$G,AD$1,0)</f>
        <v>125.66999800000001</v>
      </c>
      <c r="AE148" s="43">
        <f>VLOOKUP($A148,Gold_SPDR!$A:$G,AE$1,0)</f>
        <v>4733100</v>
      </c>
      <c r="AF148" s="2">
        <f t="shared" si="84"/>
        <v>0.60999999999999943</v>
      </c>
      <c r="AG148" s="42">
        <f t="shared" si="85"/>
        <v>0.71999300000000233</v>
      </c>
      <c r="AH148" s="42">
        <f t="shared" si="86"/>
        <v>0.10999300000000289</v>
      </c>
      <c r="AI148" s="41">
        <f t="shared" si="87"/>
        <v>4105851.0243546148</v>
      </c>
      <c r="AJ148" s="41">
        <f t="shared" si="88"/>
        <v>627248.97564538487</v>
      </c>
      <c r="AK148" s="43">
        <f>VLOOKUP($A148,Gold_Vix!$A:$G,AK$1,0)</f>
        <v>12.24</v>
      </c>
      <c r="AL148" s="43">
        <f>VLOOKUP($A148,Gold_Vix!$A:$G,AL$1,0)</f>
        <v>12.46</v>
      </c>
      <c r="AM148" s="43">
        <f>VLOOKUP($A148,Gold_Vix!$A:$G,AM$1,0)</f>
        <v>11.69</v>
      </c>
      <c r="AN148" s="43">
        <f>VLOOKUP(A148,Goog_trend!$A:$B,2,0)</f>
        <v>11</v>
      </c>
      <c r="AO148" s="43">
        <f>VLOOKUP($A148,'Updated CoinDesk'!$A:$E,AO$1,0)</f>
        <v>9652.16</v>
      </c>
      <c r="AP148" s="43">
        <f>VLOOKUP($A148,'Updated CoinDesk'!$A:$E,AP$1,0)</f>
        <v>9729.26</v>
      </c>
      <c r="AQ148" s="43">
        <f>VLOOKUP($A148,'Updated CoinDesk'!$A:$E,AQ$1,0)</f>
        <v>8932.16</v>
      </c>
      <c r="AR148" s="43">
        <f t="shared" si="89"/>
        <v>11</v>
      </c>
      <c r="AS148" s="43">
        <f t="shared" si="90"/>
        <v>713.86000000000058</v>
      </c>
      <c r="AT148" s="42">
        <f t="shared" si="91"/>
        <v>797.10000000000036</v>
      </c>
      <c r="AU148" s="42">
        <f t="shared" si="92"/>
        <v>83.239999999999782</v>
      </c>
      <c r="AV148" s="41">
        <f t="shared" si="93"/>
        <v>9.9599018561010553</v>
      </c>
      <c r="AW148" s="41">
        <f t="shared" si="94"/>
        <v>1.0400981438989452</v>
      </c>
      <c r="AX148" s="57">
        <f>VLOOKUP(A148,'Gold Bullion'!$A:$C,3,0)</f>
        <v>4.5499999999999545</v>
      </c>
      <c r="BB148" s="21">
        <v>9455</v>
      </c>
      <c r="BC148" s="21">
        <v>610</v>
      </c>
      <c r="BD148" s="26">
        <f>VLOOKUP(A148,Gemni!A:D,4,0)</f>
        <v>307.0933</v>
      </c>
      <c r="BE148" s="21">
        <v>9652.16</v>
      </c>
      <c r="BF148" s="21">
        <v>713.86000000000058</v>
      </c>
      <c r="BG148" s="21">
        <f>VLOOKUP(A148,BitStamp!G:I,3,0)</f>
        <v>9462.990234375</v>
      </c>
      <c r="BH148" s="21">
        <f t="shared" si="78"/>
        <v>620.900390625</v>
      </c>
    </row>
    <row r="149" spans="1:60" x14ac:dyDescent="0.25">
      <c r="A149" s="38">
        <v>43215</v>
      </c>
      <c r="B149" s="30">
        <v>9070</v>
      </c>
      <c r="C149" s="30">
        <v>9790</v>
      </c>
      <c r="D149" s="30">
        <v>8780</v>
      </c>
      <c r="E149" s="30">
        <v>18210</v>
      </c>
      <c r="F149" s="30">
        <v>-390</v>
      </c>
      <c r="G149" s="41">
        <f t="shared" si="69"/>
        <v>1010</v>
      </c>
      <c r="H149" s="41">
        <f t="shared" si="70"/>
        <v>1400</v>
      </c>
      <c r="I149" s="41">
        <f t="shared" si="71"/>
        <v>7631.5767634854774</v>
      </c>
      <c r="J149" s="41">
        <f t="shared" si="72"/>
        <v>10578.423236514524</v>
      </c>
      <c r="K149" s="43">
        <f>VLOOKUP($A149,VIX!$A:$G,K$1,0)</f>
        <v>17.84</v>
      </c>
      <c r="L149" s="43">
        <f>VLOOKUP($A149,VIX!$A:$G,L$1,0)</f>
        <v>19.84</v>
      </c>
      <c r="M149" s="43">
        <f>VLOOKUP($A149,VIX!$A:$G,M$1,0)</f>
        <v>17.75</v>
      </c>
      <c r="N149" s="46">
        <f t="shared" si="75"/>
        <v>-0.17999999999999972</v>
      </c>
      <c r="O149" s="41">
        <f t="shared" si="73"/>
        <v>2.09</v>
      </c>
      <c r="P149" s="41">
        <f t="shared" si="74"/>
        <v>2.2699999999999996</v>
      </c>
      <c r="Q149" s="48">
        <f t="shared" si="76"/>
        <v>0.47935779816513763</v>
      </c>
      <c r="R149" s="48">
        <f t="shared" si="77"/>
        <v>0.52064220183486232</v>
      </c>
      <c r="S149" s="43">
        <f>VLOOKUP(A149,'S&amp;P_500'!$A:$F,6,0)</f>
        <v>2639.3999020000001</v>
      </c>
      <c r="T149" s="43">
        <f>VLOOKUP($A149,'S&amp;P_500'!$A:$G,T$1,0)</f>
        <v>2645.3000489999999</v>
      </c>
      <c r="U149" s="43">
        <f>VLOOKUP($A149,'S&amp;P_500'!$A:$G,U$1,0)</f>
        <v>2612.669922</v>
      </c>
      <c r="V149" s="43">
        <f>VLOOKUP($A149,'S&amp;P_500'!$A:$G,V$1,0)</f>
        <v>3499440000</v>
      </c>
      <c r="W149" s="2">
        <f t="shared" si="79"/>
        <v>4.8398430000002008</v>
      </c>
      <c r="X149" s="41">
        <f t="shared" si="80"/>
        <v>32.630126999999902</v>
      </c>
      <c r="Y149" s="59">
        <f t="shared" si="81"/>
        <v>27.790283999999701</v>
      </c>
      <c r="Z149" s="41">
        <f t="shared" si="82"/>
        <v>1889877439.4116652</v>
      </c>
      <c r="AA149" s="41">
        <f t="shared" si="83"/>
        <v>1609562560.5883348</v>
      </c>
      <c r="AB149" s="43">
        <f>VLOOKUP($A149,Gold_SPDR!$A:$G,AB$1,0)</f>
        <v>125.410004</v>
      </c>
      <c r="AC149" s="43">
        <f>VLOOKUP($A149,Gold_SPDR!$A:$G,AC$1,0)</f>
        <v>125.510002</v>
      </c>
      <c r="AD149" s="43">
        <f>VLOOKUP($A149,Gold_SPDR!$A:$G,AD$1,0)</f>
        <v>125.05999799999999</v>
      </c>
      <c r="AE149" s="43">
        <f>VLOOKUP($A149,Gold_SPDR!$A:$G,AE$1,0)</f>
        <v>5985700</v>
      </c>
      <c r="AF149" s="2">
        <f t="shared" si="84"/>
        <v>-0.8199989999999957</v>
      </c>
      <c r="AG149" s="42">
        <f t="shared" si="85"/>
        <v>0.45000400000000695</v>
      </c>
      <c r="AH149" s="42">
        <f t="shared" si="86"/>
        <v>1.2700030000000027</v>
      </c>
      <c r="AI149" s="41">
        <f t="shared" si="87"/>
        <v>1566033.709630267</v>
      </c>
      <c r="AJ149" s="41">
        <f t="shared" si="88"/>
        <v>4419666.2903697332</v>
      </c>
      <c r="AK149" s="43">
        <f>VLOOKUP($A149,Gold_Vix!$A:$G,AK$1,0)</f>
        <v>11.97</v>
      </c>
      <c r="AL149" s="43">
        <f>VLOOKUP($A149,Gold_Vix!$A:$G,AL$1,0)</f>
        <v>12.26</v>
      </c>
      <c r="AM149" s="43">
        <f>VLOOKUP($A149,Gold_Vix!$A:$G,AM$1,0)</f>
        <v>11.85</v>
      </c>
      <c r="AN149" s="43">
        <f>VLOOKUP(A149,Goog_trend!$A:$B,2,0)</f>
        <v>10</v>
      </c>
      <c r="AO149" s="43">
        <f>VLOOKUP($A149,'Updated CoinDesk'!$A:$E,AO$1,0)</f>
        <v>8864.09</v>
      </c>
      <c r="AP149" s="43">
        <f>VLOOKUP($A149,'Updated CoinDesk'!$A:$E,AP$1,0)</f>
        <v>9746.82</v>
      </c>
      <c r="AQ149" s="43">
        <f>VLOOKUP($A149,'Updated CoinDesk'!$A:$E,AQ$1,0)</f>
        <v>8733.52</v>
      </c>
      <c r="AR149" s="43">
        <f t="shared" si="89"/>
        <v>10</v>
      </c>
      <c r="AS149" s="43">
        <f t="shared" si="90"/>
        <v>-788.06999999999971</v>
      </c>
      <c r="AT149" s="42">
        <f t="shared" si="91"/>
        <v>1013.2999999999993</v>
      </c>
      <c r="AU149" s="42">
        <f t="shared" si="92"/>
        <v>1801.369999999999</v>
      </c>
      <c r="AV149" s="41">
        <f t="shared" si="93"/>
        <v>3.6000667929100034</v>
      </c>
      <c r="AW149" s="41">
        <f t="shared" si="94"/>
        <v>6.3999332070899966</v>
      </c>
      <c r="AX149" s="57">
        <f>VLOOKUP(A149,'Gold Bullion'!$A:$C,3,0)</f>
        <v>-7.1999999999998181</v>
      </c>
      <c r="BB149" s="21">
        <v>8984.9699999999993</v>
      </c>
      <c r="BC149" s="21">
        <v>-470.03000000000065</v>
      </c>
      <c r="BD149" s="26">
        <f>VLOOKUP(A149,Gemni!A:D,4,0)</f>
        <v>261</v>
      </c>
      <c r="BE149" s="21">
        <v>8864.09</v>
      </c>
      <c r="BF149" s="21">
        <v>-788.06999999999971</v>
      </c>
      <c r="BG149" s="21">
        <f>VLOOKUP(A149,BitStamp!G:I,3,0)</f>
        <v>9031.5595703125</v>
      </c>
      <c r="BH149" s="21">
        <f t="shared" si="78"/>
        <v>-431.4306640625</v>
      </c>
    </row>
    <row r="150" spans="1:60" x14ac:dyDescent="0.25">
      <c r="A150" s="38">
        <v>43216</v>
      </c>
      <c r="B150" s="30">
        <v>9090</v>
      </c>
      <c r="C150" s="30">
        <v>9200</v>
      </c>
      <c r="D150" s="30">
        <v>8650</v>
      </c>
      <c r="E150" s="30">
        <v>6092</v>
      </c>
      <c r="F150" s="30">
        <v>20</v>
      </c>
      <c r="G150" s="41">
        <f t="shared" si="69"/>
        <v>550</v>
      </c>
      <c r="H150" s="41">
        <f t="shared" si="70"/>
        <v>530</v>
      </c>
      <c r="I150" s="41">
        <f t="shared" si="71"/>
        <v>3102.4074074074074</v>
      </c>
      <c r="J150" s="41">
        <f t="shared" si="72"/>
        <v>2989.5925925925926</v>
      </c>
      <c r="K150" s="43">
        <f>VLOOKUP($A150,VIX!$A:$G,K$1,0)</f>
        <v>16.239999999999998</v>
      </c>
      <c r="L150" s="43">
        <f>VLOOKUP($A150,VIX!$A:$G,L$1,0)</f>
        <v>18.120000999999998</v>
      </c>
      <c r="M150" s="43">
        <f>VLOOKUP($A150,VIX!$A:$G,M$1,0)</f>
        <v>16.239999999999998</v>
      </c>
      <c r="N150" s="46">
        <f t="shared" si="75"/>
        <v>-1.6000000000000014</v>
      </c>
      <c r="O150" s="41">
        <f t="shared" si="73"/>
        <v>1.880001</v>
      </c>
      <c r="P150" s="41">
        <f t="shared" si="74"/>
        <v>3.4800010000000015</v>
      </c>
      <c r="Q150" s="48">
        <f t="shared" si="76"/>
        <v>0.35074632434838637</v>
      </c>
      <c r="R150" s="48">
        <f t="shared" si="77"/>
        <v>0.64925367565161363</v>
      </c>
      <c r="S150" s="43">
        <f>VLOOKUP(A150,'S&amp;P_500'!$A:$F,6,0)</f>
        <v>2666.9399410000001</v>
      </c>
      <c r="T150" s="43">
        <f>VLOOKUP($A150,'S&amp;P_500'!$A:$G,T$1,0)</f>
        <v>2676.4799800000001</v>
      </c>
      <c r="U150" s="43">
        <f>VLOOKUP($A150,'S&amp;P_500'!$A:$G,U$1,0)</f>
        <v>2647.1599120000001</v>
      </c>
      <c r="V150" s="43">
        <f>VLOOKUP($A150,'S&amp;P_500'!$A:$G,V$1,0)</f>
        <v>3665720000</v>
      </c>
      <c r="W150" s="2">
        <f t="shared" si="79"/>
        <v>27.540038999999979</v>
      </c>
      <c r="X150" s="41">
        <f t="shared" si="80"/>
        <v>37.080077999999958</v>
      </c>
      <c r="Y150" s="59">
        <f t="shared" si="81"/>
        <v>9.5400389999999788</v>
      </c>
      <c r="Z150" s="41">
        <f t="shared" si="82"/>
        <v>2915590785.1145039</v>
      </c>
      <c r="AA150" s="41">
        <f t="shared" si="83"/>
        <v>750129214.88549614</v>
      </c>
      <c r="AB150" s="43">
        <f>VLOOKUP($A150,Gold_SPDR!$A:$G,AB$1,0)</f>
        <v>124.970001</v>
      </c>
      <c r="AC150" s="43">
        <f>VLOOKUP($A150,Gold_SPDR!$A:$G,AC$1,0)</f>
        <v>125.57</v>
      </c>
      <c r="AD150" s="43">
        <f>VLOOKUP($A150,Gold_SPDR!$A:$G,AD$1,0)</f>
        <v>124.69000200000001</v>
      </c>
      <c r="AE150" s="43">
        <f>VLOOKUP($A150,Gold_SPDR!$A:$G,AE$1,0)</f>
        <v>7517100</v>
      </c>
      <c r="AF150" s="2">
        <f t="shared" si="84"/>
        <v>-0.44000300000000436</v>
      </c>
      <c r="AG150" s="42">
        <f t="shared" si="85"/>
        <v>0.87999799999998629</v>
      </c>
      <c r="AH150" s="42">
        <f t="shared" si="86"/>
        <v>1.3200009999999907</v>
      </c>
      <c r="AI150" s="41">
        <f t="shared" si="87"/>
        <v>3006834.5330156814</v>
      </c>
      <c r="AJ150" s="41">
        <f t="shared" si="88"/>
        <v>4510265.4669843186</v>
      </c>
      <c r="AK150" s="43">
        <f>VLOOKUP($A150,Gold_Vix!$A:$G,AK$1,0)</f>
        <v>11.49</v>
      </c>
      <c r="AL150" s="43">
        <f>VLOOKUP($A150,Gold_Vix!$A:$G,AL$1,0)</f>
        <v>11.97</v>
      </c>
      <c r="AM150" s="43">
        <f>VLOOKUP($A150,Gold_Vix!$A:$G,AM$1,0)</f>
        <v>11.15</v>
      </c>
      <c r="AN150" s="43">
        <f>VLOOKUP(A150,Goog_trend!$A:$B,2,0)</f>
        <v>8</v>
      </c>
      <c r="AO150" s="43">
        <f>VLOOKUP($A150,'Updated CoinDesk'!$A:$E,AO$1,0)</f>
        <v>9279</v>
      </c>
      <c r="AP150" s="43">
        <f>VLOOKUP($A150,'Updated CoinDesk'!$A:$E,AP$1,0)</f>
        <v>9303.02</v>
      </c>
      <c r="AQ150" s="43">
        <f>VLOOKUP($A150,'Updated CoinDesk'!$A:$E,AQ$1,0)</f>
        <v>8660.8700000000008</v>
      </c>
      <c r="AR150" s="43">
        <f t="shared" si="89"/>
        <v>8</v>
      </c>
      <c r="AS150" s="43">
        <f t="shared" si="90"/>
        <v>414.90999999999985</v>
      </c>
      <c r="AT150" s="42">
        <f t="shared" si="91"/>
        <v>642.14999999999964</v>
      </c>
      <c r="AU150" s="42">
        <f t="shared" si="92"/>
        <v>227.23999999999978</v>
      </c>
      <c r="AV150" s="41">
        <f t="shared" si="93"/>
        <v>5.9089706575875045</v>
      </c>
      <c r="AW150" s="41">
        <f t="shared" si="94"/>
        <v>2.0910293424124955</v>
      </c>
      <c r="AX150" s="57">
        <f>VLOOKUP(A150,'Gold Bullion'!$A:$C,3,0)</f>
        <v>-0.95000000000004547</v>
      </c>
      <c r="BB150" s="21">
        <v>8864.91</v>
      </c>
      <c r="BC150" s="21">
        <v>-120.05999999999949</v>
      </c>
      <c r="BD150" s="26">
        <f>VLOOKUP(A150,Gemni!A:D,4,0)</f>
        <v>25.9392</v>
      </c>
      <c r="BE150" s="21">
        <v>9279</v>
      </c>
      <c r="BF150" s="21">
        <v>414.90999999999985</v>
      </c>
      <c r="BG150" s="21">
        <f>VLOOKUP(A150,BitStamp!G:I,3,0)</f>
        <v>8869.9404296875</v>
      </c>
      <c r="BH150" s="21">
        <f t="shared" si="78"/>
        <v>-161.619140625</v>
      </c>
    </row>
    <row r="151" spans="1:60" x14ac:dyDescent="0.25">
      <c r="A151" s="38">
        <v>43217</v>
      </c>
      <c r="B151" s="30">
        <v>9140</v>
      </c>
      <c r="C151" s="30">
        <v>9400</v>
      </c>
      <c r="D151" s="30">
        <v>8970</v>
      </c>
      <c r="E151" s="30">
        <v>3711</v>
      </c>
      <c r="F151" s="30">
        <v>50</v>
      </c>
      <c r="G151" s="41">
        <f t="shared" si="69"/>
        <v>430</v>
      </c>
      <c r="H151" s="41">
        <f t="shared" si="70"/>
        <v>380</v>
      </c>
      <c r="I151" s="41">
        <f t="shared" si="71"/>
        <v>1970.037037037037</v>
      </c>
      <c r="J151" s="41">
        <f t="shared" si="72"/>
        <v>1740.962962962963</v>
      </c>
      <c r="K151" s="43">
        <f>VLOOKUP($A151,VIX!$A:$G,K$1,0)</f>
        <v>15.41</v>
      </c>
      <c r="L151" s="43">
        <f>VLOOKUP($A151,VIX!$A:$G,L$1,0)</f>
        <v>16.77</v>
      </c>
      <c r="M151" s="43">
        <f>VLOOKUP($A151,VIX!$A:$G,M$1,0)</f>
        <v>15.25</v>
      </c>
      <c r="N151" s="46">
        <f t="shared" si="75"/>
        <v>-0.82999999999999829</v>
      </c>
      <c r="O151" s="41">
        <f t="shared" si="73"/>
        <v>1.5199999999999996</v>
      </c>
      <c r="P151" s="41">
        <f t="shared" si="74"/>
        <v>2.3499999999999979</v>
      </c>
      <c r="Q151" s="48">
        <f t="shared" si="76"/>
        <v>0.39276485788113707</v>
      </c>
      <c r="R151" s="48">
        <f t="shared" si="77"/>
        <v>0.60723514211886287</v>
      </c>
      <c r="S151" s="43">
        <f>VLOOKUP(A151,'S&amp;P_500'!$A:$F,6,0)</f>
        <v>2669.9099120000001</v>
      </c>
      <c r="T151" s="43">
        <f>VLOOKUP($A151,'S&amp;P_500'!$A:$G,T$1,0)</f>
        <v>2677.3500979999999</v>
      </c>
      <c r="U151" s="43">
        <f>VLOOKUP($A151,'S&amp;P_500'!$A:$G,U$1,0)</f>
        <v>2659.01001</v>
      </c>
      <c r="V151" s="43">
        <f>VLOOKUP($A151,'S&amp;P_500'!$A:$G,V$1,0)</f>
        <v>3219030000</v>
      </c>
      <c r="W151" s="2">
        <f t="shared" si="79"/>
        <v>2.9699709999999868</v>
      </c>
      <c r="X151" s="41">
        <f t="shared" si="80"/>
        <v>18.340087999999923</v>
      </c>
      <c r="Y151" s="59">
        <f t="shared" si="81"/>
        <v>15.370116999999937</v>
      </c>
      <c r="Z151" s="41">
        <f t="shared" si="82"/>
        <v>1751318138.6657245</v>
      </c>
      <c r="AA151" s="41">
        <f t="shared" si="83"/>
        <v>1467711861.3342755</v>
      </c>
      <c r="AB151" s="43">
        <f>VLOOKUP($A151,Gold_SPDR!$A:$G,AB$1,0)</f>
        <v>125.5</v>
      </c>
      <c r="AC151" s="43">
        <f>VLOOKUP($A151,Gold_SPDR!$A:$G,AC$1,0)</f>
        <v>125.620003</v>
      </c>
      <c r="AD151" s="43">
        <f>VLOOKUP($A151,Gold_SPDR!$A:$G,AD$1,0)</f>
        <v>125.16999800000001</v>
      </c>
      <c r="AE151" s="43">
        <f>VLOOKUP($A151,Gold_SPDR!$A:$G,AE$1,0)</f>
        <v>5654000</v>
      </c>
      <c r="AF151" s="2">
        <f t="shared" si="84"/>
        <v>0.52999900000000366</v>
      </c>
      <c r="AG151" s="42">
        <f t="shared" si="85"/>
        <v>0.65000200000000063</v>
      </c>
      <c r="AH151" s="42">
        <f t="shared" si="86"/>
        <v>0.12000299999999697</v>
      </c>
      <c r="AI151" s="41">
        <f t="shared" si="87"/>
        <v>4772840.8360984866</v>
      </c>
      <c r="AJ151" s="41">
        <f t="shared" si="88"/>
        <v>881159.16390151356</v>
      </c>
      <c r="AK151" s="43">
        <f>VLOOKUP($A151,Gold_Vix!$A:$G,AK$1,0)</f>
        <v>10.99</v>
      </c>
      <c r="AL151" s="43">
        <f>VLOOKUP($A151,Gold_Vix!$A:$G,AL$1,0)</f>
        <v>11.17</v>
      </c>
      <c r="AM151" s="43">
        <f>VLOOKUP($A151,Gold_Vix!$A:$G,AM$1,0)</f>
        <v>10.79</v>
      </c>
      <c r="AN151" s="43">
        <f>VLOOKUP(A151,Goog_trend!$A:$B,2,0)</f>
        <v>8</v>
      </c>
      <c r="AO151" s="43">
        <f>VLOOKUP($A151,'Updated CoinDesk'!$A:$E,AO$1,0)</f>
        <v>8978.33</v>
      </c>
      <c r="AP151" s="43">
        <f>VLOOKUP($A151,'Updated CoinDesk'!$A:$E,AP$1,0)</f>
        <v>9372.3799999999992</v>
      </c>
      <c r="AQ151" s="43">
        <f>VLOOKUP($A151,'Updated CoinDesk'!$A:$E,AQ$1,0)</f>
        <v>8911.7800000000007</v>
      </c>
      <c r="AR151" s="43">
        <f t="shared" si="89"/>
        <v>8</v>
      </c>
      <c r="AS151" s="43">
        <f t="shared" si="90"/>
        <v>-300.67000000000007</v>
      </c>
      <c r="AT151" s="42">
        <f t="shared" si="91"/>
        <v>460.59999999999854</v>
      </c>
      <c r="AU151" s="42">
        <f t="shared" si="92"/>
        <v>761.26999999999862</v>
      </c>
      <c r="AV151" s="41">
        <f t="shared" si="93"/>
        <v>3.0157054351117525</v>
      </c>
      <c r="AW151" s="41">
        <f t="shared" si="94"/>
        <v>4.9842945648882475</v>
      </c>
      <c r="AX151" s="57">
        <f>VLOOKUP(A151,'Gold Bullion'!$A:$C,3,0)</f>
        <v>0.79999999999995453</v>
      </c>
      <c r="BB151" s="21">
        <v>9097.49</v>
      </c>
      <c r="BC151" s="21">
        <v>232.57999999999993</v>
      </c>
      <c r="BD151" s="26">
        <f>VLOOKUP(A151,Gemni!A:D,4,0)</f>
        <v>217.74440000000001</v>
      </c>
      <c r="BE151" s="21">
        <v>8978.33</v>
      </c>
      <c r="BF151" s="21">
        <v>-300.67000000000007</v>
      </c>
      <c r="BG151" s="21">
        <f>VLOOKUP(A151,BitStamp!G:I,3,0)</f>
        <v>9109.4697265625</v>
      </c>
      <c r="BH151" s="21">
        <f t="shared" si="78"/>
        <v>239.529296875</v>
      </c>
    </row>
    <row r="152" spans="1:60" x14ac:dyDescent="0.25">
      <c r="A152" s="38">
        <v>43220</v>
      </c>
      <c r="B152" s="30">
        <v>9360</v>
      </c>
      <c r="C152" s="30">
        <v>9480</v>
      </c>
      <c r="D152" s="30">
        <v>9130</v>
      </c>
      <c r="E152" s="30">
        <v>3105</v>
      </c>
      <c r="F152" s="30">
        <v>220</v>
      </c>
      <c r="G152" s="41">
        <f t="shared" si="69"/>
        <v>350</v>
      </c>
      <c r="H152" s="41">
        <f t="shared" si="70"/>
        <v>130</v>
      </c>
      <c r="I152" s="41">
        <f t="shared" si="71"/>
        <v>2264.0625</v>
      </c>
      <c r="J152" s="41">
        <f t="shared" si="72"/>
        <v>840.9375</v>
      </c>
      <c r="K152" s="43">
        <f>VLOOKUP($A152,VIX!$A:$G,K$1,0)</f>
        <v>15.93</v>
      </c>
      <c r="L152" s="43">
        <f>VLOOKUP($A152,VIX!$A:$G,L$1,0)</f>
        <v>16.350000000000001</v>
      </c>
      <c r="M152" s="43">
        <f>VLOOKUP($A152,VIX!$A:$G,M$1,0)</f>
        <v>15.13</v>
      </c>
      <c r="N152" s="46">
        <f t="shared" si="75"/>
        <v>0.51999999999999957</v>
      </c>
      <c r="O152" s="41">
        <f t="shared" si="73"/>
        <v>1.2200000000000006</v>
      </c>
      <c r="P152" s="41">
        <f t="shared" si="74"/>
        <v>0.70000000000000107</v>
      </c>
      <c r="Q152" s="48">
        <f t="shared" si="76"/>
        <v>0.63541666666666641</v>
      </c>
      <c r="R152" s="48">
        <f t="shared" si="77"/>
        <v>0.36458333333333354</v>
      </c>
      <c r="S152" s="43">
        <f>VLOOKUP(A152,'S&amp;P_500'!$A:$F,6,0)</f>
        <v>2648.0500489999999</v>
      </c>
      <c r="T152" s="43">
        <f>VLOOKUP($A152,'S&amp;P_500'!$A:$G,T$1,0)</f>
        <v>2682.8701169999999</v>
      </c>
      <c r="U152" s="43">
        <f>VLOOKUP($A152,'S&amp;P_500'!$A:$G,U$1,0)</f>
        <v>2648.040039</v>
      </c>
      <c r="V152" s="43">
        <f>VLOOKUP($A152,'S&amp;P_500'!$A:$G,V$1,0)</f>
        <v>3734530000</v>
      </c>
      <c r="W152" s="2">
        <f t="shared" si="79"/>
        <v>-21.859863000000132</v>
      </c>
      <c r="X152" s="41">
        <f t="shared" si="80"/>
        <v>34.830077999999958</v>
      </c>
      <c r="Y152" s="59">
        <f t="shared" si="81"/>
        <v>56.68994100000009</v>
      </c>
      <c r="Z152" s="41">
        <f t="shared" si="82"/>
        <v>1421262502.0689712</v>
      </c>
      <c r="AA152" s="41">
        <f t="shared" si="83"/>
        <v>2313267497.9310288</v>
      </c>
      <c r="AB152" s="43">
        <f>VLOOKUP($A152,Gold_SPDR!$A:$G,AB$1,0)</f>
        <v>124.589996</v>
      </c>
      <c r="AC152" s="43">
        <f>VLOOKUP($A152,Gold_SPDR!$A:$G,AC$1,0)</f>
        <v>125.199997</v>
      </c>
      <c r="AD152" s="43">
        <f>VLOOKUP($A152,Gold_SPDR!$A:$G,AD$1,0)</f>
        <v>124.19000200000001</v>
      </c>
      <c r="AE152" s="43">
        <f>VLOOKUP($A152,Gold_SPDR!$A:$G,AE$1,0)</f>
        <v>9830600</v>
      </c>
      <c r="AF152" s="2">
        <f t="shared" si="84"/>
        <v>-0.9100040000000007</v>
      </c>
      <c r="AG152" s="42">
        <f t="shared" si="85"/>
        <v>1.0099949999999893</v>
      </c>
      <c r="AH152" s="42">
        <f t="shared" si="86"/>
        <v>1.91999899999999</v>
      </c>
      <c r="AI152" s="41">
        <f t="shared" si="87"/>
        <v>3388695.2829937418</v>
      </c>
      <c r="AJ152" s="41">
        <f t="shared" si="88"/>
        <v>6441904.7170062587</v>
      </c>
      <c r="AK152" s="43">
        <f>VLOOKUP($A152,Gold_Vix!$A:$G,AK$1,0)</f>
        <v>11.15</v>
      </c>
      <c r="AL152" s="43">
        <f>VLOOKUP($A152,Gold_Vix!$A:$G,AL$1,0)</f>
        <v>11.47</v>
      </c>
      <c r="AM152" s="43">
        <f>VLOOKUP($A152,Gold_Vix!$A:$G,AM$1,0)</f>
        <v>11.11</v>
      </c>
      <c r="AN152" s="43">
        <f>VLOOKUP(A152,Goog_trend!$A:$B,2,0)</f>
        <v>8</v>
      </c>
      <c r="AO152" s="43">
        <f>VLOOKUP($A152,'Updated CoinDesk'!$A:$E,AO$1,0)</f>
        <v>9244.32</v>
      </c>
      <c r="AP152" s="43">
        <f>VLOOKUP($A152,'Updated CoinDesk'!$A:$E,AP$1,0)</f>
        <v>9442.77</v>
      </c>
      <c r="AQ152" s="43">
        <f>VLOOKUP($A152,'Updated CoinDesk'!$A:$E,AQ$1,0)</f>
        <v>9124.61</v>
      </c>
      <c r="AR152" s="43">
        <f t="shared" si="89"/>
        <v>8</v>
      </c>
      <c r="AS152" s="43">
        <f t="shared" si="90"/>
        <v>265.98999999999978</v>
      </c>
      <c r="AT152" s="42">
        <f t="shared" si="91"/>
        <v>464.44000000000051</v>
      </c>
      <c r="AU152" s="42">
        <f t="shared" si="92"/>
        <v>198.45000000000073</v>
      </c>
      <c r="AV152" s="41">
        <f t="shared" si="93"/>
        <v>5.6050325091644124</v>
      </c>
      <c r="AW152" s="41">
        <f t="shared" si="94"/>
        <v>2.394967490835588</v>
      </c>
      <c r="AX152" s="57">
        <f>VLOOKUP(A152,'Gold Bullion'!$A:$C,3,0)</f>
        <v>-8.2999999999999545</v>
      </c>
      <c r="BB152" s="21">
        <v>9307.2999999999993</v>
      </c>
      <c r="BC152" s="21">
        <v>209.80999999999949</v>
      </c>
      <c r="BD152" s="26">
        <f>VLOOKUP(A152,Gemni!A:D,4,0)</f>
        <v>180.39859999999999</v>
      </c>
      <c r="BE152" s="21">
        <v>9244.32</v>
      </c>
      <c r="BF152" s="21">
        <v>265.98999999999978</v>
      </c>
      <c r="BG152" s="21">
        <f>VLOOKUP(A152,BitStamp!G:I,3,0)</f>
        <v>9330.1201171875</v>
      </c>
      <c r="BH152" s="21">
        <f t="shared" si="78"/>
        <v>220.650390625</v>
      </c>
    </row>
    <row r="153" spans="1:60" x14ac:dyDescent="0.25">
      <c r="A153" s="38">
        <v>43221</v>
      </c>
      <c r="B153" s="30">
        <v>8975</v>
      </c>
      <c r="C153" s="30">
        <v>9330</v>
      </c>
      <c r="D153" s="30">
        <v>8830</v>
      </c>
      <c r="E153" s="30">
        <v>3276</v>
      </c>
      <c r="F153" s="30">
        <v>-385</v>
      </c>
      <c r="G153" s="41">
        <f t="shared" si="69"/>
        <v>500</v>
      </c>
      <c r="H153" s="41">
        <f t="shared" si="70"/>
        <v>885</v>
      </c>
      <c r="I153" s="41">
        <f t="shared" si="71"/>
        <v>1182.6714801444043</v>
      </c>
      <c r="J153" s="41">
        <f t="shared" si="72"/>
        <v>2093.3285198555955</v>
      </c>
      <c r="K153" s="43">
        <f>VLOOKUP($A153,VIX!$A:$G,K$1,0)</f>
        <v>15.49</v>
      </c>
      <c r="L153" s="43">
        <f>VLOOKUP($A153,VIX!$A:$G,L$1,0)</f>
        <v>16.82</v>
      </c>
      <c r="M153" s="43">
        <f>VLOOKUP($A153,VIX!$A:$G,M$1,0)</f>
        <v>15.42</v>
      </c>
      <c r="N153" s="46">
        <f t="shared" si="75"/>
        <v>-0.4399999999999995</v>
      </c>
      <c r="O153" s="41">
        <f t="shared" si="73"/>
        <v>1.4000000000000004</v>
      </c>
      <c r="P153" s="41">
        <f t="shared" si="74"/>
        <v>1.8399999999999999</v>
      </c>
      <c r="Q153" s="48">
        <f t="shared" si="76"/>
        <v>0.43209876543209885</v>
      </c>
      <c r="R153" s="48">
        <f t="shared" si="77"/>
        <v>0.5679012345679012</v>
      </c>
      <c r="S153" s="43">
        <f>VLOOKUP(A153,'S&amp;P_500'!$A:$F,6,0)</f>
        <v>2654.8000489999999</v>
      </c>
      <c r="T153" s="43">
        <f>VLOOKUP($A153,'S&amp;P_500'!$A:$G,T$1,0)</f>
        <v>2655.2700199999999</v>
      </c>
      <c r="U153" s="43">
        <f>VLOOKUP($A153,'S&amp;P_500'!$A:$G,U$1,0)</f>
        <v>2625.4099120000001</v>
      </c>
      <c r="V153" s="43">
        <f>VLOOKUP($A153,'S&amp;P_500'!$A:$G,V$1,0)</f>
        <v>3559850000</v>
      </c>
      <c r="W153" s="2">
        <f t="shared" si="79"/>
        <v>6.75</v>
      </c>
      <c r="X153" s="41">
        <f t="shared" si="80"/>
        <v>29.860107999999855</v>
      </c>
      <c r="Y153" s="59">
        <f t="shared" si="81"/>
        <v>23.110107999999855</v>
      </c>
      <c r="Z153" s="41">
        <f t="shared" si="82"/>
        <v>2006741023.3667929</v>
      </c>
      <c r="AA153" s="41">
        <f t="shared" si="83"/>
        <v>1553108976.6332071</v>
      </c>
      <c r="AB153" s="43">
        <f>VLOOKUP($A153,Gold_SPDR!$A:$G,AB$1,0)</f>
        <v>123.709999</v>
      </c>
      <c r="AC153" s="43">
        <f>VLOOKUP($A153,Gold_SPDR!$A:$G,AC$1,0)</f>
        <v>123.980003</v>
      </c>
      <c r="AD153" s="43">
        <f>VLOOKUP($A153,Gold_SPDR!$A:$G,AD$1,0)</f>
        <v>123.389999</v>
      </c>
      <c r="AE153" s="43">
        <f>VLOOKUP($A153,Gold_SPDR!$A:$G,AE$1,0)</f>
        <v>7551600</v>
      </c>
      <c r="AF153" s="2">
        <f t="shared" si="84"/>
        <v>-0.87999700000000303</v>
      </c>
      <c r="AG153" s="42">
        <f t="shared" si="85"/>
        <v>0.59000399999999331</v>
      </c>
      <c r="AH153" s="42">
        <f t="shared" si="86"/>
        <v>1.4700009999999963</v>
      </c>
      <c r="AI153" s="41">
        <f t="shared" si="87"/>
        <v>2162846.3068778822</v>
      </c>
      <c r="AJ153" s="41">
        <f t="shared" si="88"/>
        <v>5388753.6931221178</v>
      </c>
      <c r="AK153" s="43">
        <f>VLOOKUP($A153,Gold_Vix!$A:$G,AK$1,0)</f>
        <v>11.88</v>
      </c>
      <c r="AL153" s="43">
        <f>VLOOKUP($A153,Gold_Vix!$A:$G,AL$1,0)</f>
        <v>12.06</v>
      </c>
      <c r="AM153" s="43">
        <f>VLOOKUP($A153,Gold_Vix!$A:$G,AM$1,0)</f>
        <v>11.34</v>
      </c>
      <c r="AN153" s="43">
        <f>VLOOKUP(A153,Goog_trend!$A:$B,2,0)</f>
        <v>7</v>
      </c>
      <c r="AO153" s="43">
        <f>VLOOKUP($A153,'Updated CoinDesk'!$A:$E,AO$1,0)</f>
        <v>9067.7099999999991</v>
      </c>
      <c r="AP153" s="43">
        <f>VLOOKUP($A153,'Updated CoinDesk'!$A:$E,AP$1,0)</f>
        <v>9244.32</v>
      </c>
      <c r="AQ153" s="43">
        <f>VLOOKUP($A153,'Updated CoinDesk'!$A:$E,AQ$1,0)</f>
        <v>8842.0300000000007</v>
      </c>
      <c r="AR153" s="43">
        <f t="shared" si="89"/>
        <v>7</v>
      </c>
      <c r="AS153" s="43">
        <f t="shared" si="90"/>
        <v>-176.61000000000058</v>
      </c>
      <c r="AT153" s="42">
        <f t="shared" si="91"/>
        <v>402.28999999999905</v>
      </c>
      <c r="AU153" s="42">
        <f t="shared" si="92"/>
        <v>578.89999999999964</v>
      </c>
      <c r="AV153" s="41">
        <f t="shared" si="93"/>
        <v>2.870014981807802</v>
      </c>
      <c r="AW153" s="41">
        <f t="shared" si="94"/>
        <v>4.1299850181921984</v>
      </c>
      <c r="AX153" s="57">
        <f>VLOOKUP(A153,'Gold Bullion'!$A:$C,3,0)</f>
        <v>-6.1000000000001364</v>
      </c>
      <c r="BB153" s="21">
        <v>8955.09</v>
      </c>
      <c r="BC153" s="21">
        <v>-352.20999999999913</v>
      </c>
      <c r="BD153" s="26">
        <f>VLOOKUP(A153,Gemni!A:D,4,0)</f>
        <v>26.588200000000001</v>
      </c>
      <c r="BE153" s="21">
        <v>9067.7099999999991</v>
      </c>
      <c r="BF153" s="21">
        <v>-176.61000000000058</v>
      </c>
      <c r="BG153" s="21">
        <f>VLOOKUP(A153,BitStamp!G:I,3,0)</f>
        <v>8970</v>
      </c>
      <c r="BH153" s="21">
        <f t="shared" si="78"/>
        <v>-360.1201171875</v>
      </c>
    </row>
    <row r="154" spans="1:60" x14ac:dyDescent="0.25">
      <c r="A154" s="38">
        <v>43222</v>
      </c>
      <c r="B154" s="30">
        <v>9115</v>
      </c>
      <c r="C154" s="30">
        <v>9200</v>
      </c>
      <c r="D154" s="30">
        <v>8990</v>
      </c>
      <c r="E154" s="30">
        <v>1513</v>
      </c>
      <c r="F154" s="30">
        <v>140</v>
      </c>
      <c r="G154" s="41">
        <f t="shared" si="69"/>
        <v>225</v>
      </c>
      <c r="H154" s="41">
        <f t="shared" si="70"/>
        <v>85</v>
      </c>
      <c r="I154" s="41">
        <f t="shared" si="71"/>
        <v>1098.1451612903227</v>
      </c>
      <c r="J154" s="41">
        <f t="shared" si="72"/>
        <v>414.85483870967744</v>
      </c>
      <c r="K154" s="43">
        <f>VLOOKUP($A154,VIX!$A:$G,K$1,0)</f>
        <v>15.97</v>
      </c>
      <c r="L154" s="43">
        <f>VLOOKUP($A154,VIX!$A:$G,L$1,0)</f>
        <v>15.97</v>
      </c>
      <c r="M154" s="43">
        <f>VLOOKUP($A154,VIX!$A:$G,M$1,0)</f>
        <v>14.75</v>
      </c>
      <c r="N154" s="46">
        <f t="shared" si="75"/>
        <v>0.48000000000000043</v>
      </c>
      <c r="O154" s="41">
        <f t="shared" ref="O154:O185" si="95">L154-M154+MAX(0,M154-K153)</f>
        <v>1.2200000000000006</v>
      </c>
      <c r="P154" s="41">
        <f t="shared" ref="P154:P185" si="96">L154-K154+MAX(0,K153-M154)</f>
        <v>0.74000000000000021</v>
      </c>
      <c r="Q154" s="48">
        <f t="shared" si="76"/>
        <v>0.62244897959183676</v>
      </c>
      <c r="R154" s="48">
        <f t="shared" si="77"/>
        <v>0.37755102040816318</v>
      </c>
      <c r="S154" s="43">
        <f>VLOOKUP(A154,'S&amp;P_500'!$A:$F,6,0)</f>
        <v>2635.669922</v>
      </c>
      <c r="T154" s="43">
        <f>VLOOKUP($A154,'S&amp;P_500'!$A:$G,T$1,0)</f>
        <v>2660.8701169999999</v>
      </c>
      <c r="U154" s="43">
        <f>VLOOKUP($A154,'S&amp;P_500'!$A:$G,U$1,0)</f>
        <v>2631.6999510000001</v>
      </c>
      <c r="V154" s="43">
        <f>VLOOKUP($A154,'S&amp;P_500'!$A:$G,V$1,0)</f>
        <v>4010770000</v>
      </c>
      <c r="W154" s="2">
        <f t="shared" si="79"/>
        <v>-19.130126999999902</v>
      </c>
      <c r="X154" s="41">
        <f t="shared" si="80"/>
        <v>29.170165999999881</v>
      </c>
      <c r="Y154" s="59">
        <f t="shared" si="81"/>
        <v>48.300292999999783</v>
      </c>
      <c r="Z154" s="41">
        <f t="shared" si="82"/>
        <v>1510186310.9888122</v>
      </c>
      <c r="AA154" s="41">
        <f t="shared" si="83"/>
        <v>2500583689.0111876</v>
      </c>
      <c r="AB154" s="43">
        <f>VLOOKUP($A154,Gold_SPDR!$A:$G,AB$1,0)</f>
        <v>123.650002</v>
      </c>
      <c r="AC154" s="43">
        <f>VLOOKUP($A154,Gold_SPDR!$A:$G,AC$1,0)</f>
        <v>124.540001</v>
      </c>
      <c r="AD154" s="43">
        <f>VLOOKUP($A154,Gold_SPDR!$A:$G,AD$1,0)</f>
        <v>123.58000199999999</v>
      </c>
      <c r="AE154" s="43">
        <f>VLOOKUP($A154,Gold_SPDR!$A:$G,AE$1,0)</f>
        <v>7614000</v>
      </c>
      <c r="AF154" s="2">
        <f t="shared" si="84"/>
        <v>-5.9996999999995637E-2</v>
      </c>
      <c r="AG154" s="42">
        <f t="shared" si="85"/>
        <v>0.95999900000001048</v>
      </c>
      <c r="AH154" s="42">
        <f t="shared" si="86"/>
        <v>1.0199960000000061</v>
      </c>
      <c r="AI154" s="41">
        <f t="shared" si="87"/>
        <v>3691641.8405097076</v>
      </c>
      <c r="AJ154" s="41">
        <f t="shared" si="88"/>
        <v>3922358.1594902924</v>
      </c>
      <c r="AK154" s="43">
        <f>VLOOKUP($A154,Gold_Vix!$A:$G,AK$1,0)</f>
        <v>11.64</v>
      </c>
      <c r="AL154" s="43">
        <f>VLOOKUP($A154,Gold_Vix!$A:$G,AL$1,0)</f>
        <v>12.03</v>
      </c>
      <c r="AM154" s="43">
        <f>VLOOKUP($A154,Gold_Vix!$A:$G,AM$1,0)</f>
        <v>11</v>
      </c>
      <c r="AN154" s="43">
        <f>VLOOKUP(A154,Goog_trend!$A:$B,2,0)</f>
        <v>8</v>
      </c>
      <c r="AO154" s="43">
        <f>VLOOKUP($A154,'Updated CoinDesk'!$A:$E,AO$1,0)</f>
        <v>9219.86</v>
      </c>
      <c r="AP154" s="43">
        <f>VLOOKUP($A154,'Updated CoinDesk'!$A:$E,AP$1,0)</f>
        <v>9261.2099999999991</v>
      </c>
      <c r="AQ154" s="43">
        <f>VLOOKUP($A154,'Updated CoinDesk'!$A:$E,AQ$1,0)</f>
        <v>8983.6299999999992</v>
      </c>
      <c r="AR154" s="43">
        <f t="shared" si="89"/>
        <v>8</v>
      </c>
      <c r="AS154" s="43">
        <f t="shared" si="90"/>
        <v>152.15000000000146</v>
      </c>
      <c r="AT154" s="42">
        <f t="shared" si="91"/>
        <v>277.57999999999993</v>
      </c>
      <c r="AU154" s="42">
        <f t="shared" si="92"/>
        <v>125.42999999999847</v>
      </c>
      <c r="AV154" s="41">
        <f t="shared" si="93"/>
        <v>5.5101362249075914</v>
      </c>
      <c r="AW154" s="41">
        <f t="shared" si="94"/>
        <v>2.4898637750924091</v>
      </c>
      <c r="AX154" s="57">
        <f>VLOOKUP(A154,'Gold Bullion'!$A:$C,3,0)</f>
        <v>-2.8999999999998636</v>
      </c>
      <c r="BB154" s="21">
        <v>9102.89</v>
      </c>
      <c r="BC154" s="21">
        <v>147.79999999999927</v>
      </c>
      <c r="BD154" s="26">
        <f>VLOOKUP(A154,Gemni!A:D,4,0)</f>
        <v>145.05410000000001</v>
      </c>
      <c r="BE154" s="21">
        <v>9219.86</v>
      </c>
      <c r="BF154" s="21">
        <v>152.15000000000146</v>
      </c>
      <c r="BG154" s="21">
        <f>VLOOKUP(A154,BitStamp!G:I,3,0)</f>
        <v>9111</v>
      </c>
      <c r="BH154" s="21">
        <f t="shared" si="78"/>
        <v>141</v>
      </c>
    </row>
    <row r="155" spans="1:60" x14ac:dyDescent="0.25">
      <c r="A155" s="38">
        <v>43223</v>
      </c>
      <c r="B155" s="30">
        <v>9675</v>
      </c>
      <c r="C155" s="30">
        <v>9800</v>
      </c>
      <c r="D155" s="30">
        <v>9180</v>
      </c>
      <c r="E155" s="30">
        <v>3821</v>
      </c>
      <c r="F155" s="30">
        <v>560</v>
      </c>
      <c r="G155" s="41">
        <f>C155-D155+MAX(0,D155-B154)</f>
        <v>685</v>
      </c>
      <c r="H155" s="41">
        <f>C155-B155+MAX(0,B154-D155)</f>
        <v>125</v>
      </c>
      <c r="I155" s="41">
        <f t="shared" si="71"/>
        <v>3231.3395061728397</v>
      </c>
      <c r="J155" s="41">
        <f t="shared" si="72"/>
        <v>589.66049382716051</v>
      </c>
      <c r="K155" s="43">
        <f>VLOOKUP($A155,VIX!$A:$G,K$1,0)</f>
        <v>15.9</v>
      </c>
      <c r="L155" s="43">
        <f>VLOOKUP($A155,VIX!$A:$G,L$1,0)</f>
        <v>18.66</v>
      </c>
      <c r="M155" s="43">
        <f>VLOOKUP($A155,VIX!$A:$G,M$1,0)</f>
        <v>15.43</v>
      </c>
      <c r="N155" s="46">
        <f>K155-K154</f>
        <v>-7.0000000000000284E-2</v>
      </c>
      <c r="O155" s="41">
        <f>L155-M155+MAX(0,M155-K154)</f>
        <v>3.2300000000000004</v>
      </c>
      <c r="P155" s="41">
        <f>L155-K155+MAX(0,K154-M155)</f>
        <v>3.3000000000000007</v>
      </c>
      <c r="Q155" s="48">
        <f t="shared" si="76"/>
        <v>0.49464012251148542</v>
      </c>
      <c r="R155" s="48">
        <f t="shared" si="77"/>
        <v>0.50535987748851452</v>
      </c>
      <c r="S155" s="43">
        <f>VLOOKUP(A155,'S&amp;P_500'!$A:$F,6,0)</f>
        <v>2629.7299800000001</v>
      </c>
      <c r="T155" s="43">
        <f>VLOOKUP($A155,'S&amp;P_500'!$A:$G,T$1,0)</f>
        <v>2637.139893</v>
      </c>
      <c r="U155" s="43">
        <f>VLOOKUP($A155,'S&amp;P_500'!$A:$G,U$1,0)</f>
        <v>2594.6201169999999</v>
      </c>
      <c r="V155" s="43">
        <f>VLOOKUP($A155,'S&amp;P_500'!$A:$G,V$1,0)</f>
        <v>3851470000</v>
      </c>
      <c r="W155" s="2">
        <f>S155-S154</f>
        <v>-5.9399419999999736</v>
      </c>
      <c r="X155" s="41">
        <f>T155-U155+MAX(0,U155-S154)</f>
        <v>42.519776000000093</v>
      </c>
      <c r="Y155" s="59">
        <f>T155-S155+MAX(0,S154-U155)</f>
        <v>48.459718000000066</v>
      </c>
      <c r="Z155" s="41">
        <f t="shared" si="82"/>
        <v>1800006072.4751897</v>
      </c>
      <c r="AA155" s="41">
        <f t="shared" si="83"/>
        <v>2051463927.5248106</v>
      </c>
      <c r="AB155" s="43">
        <f>VLOOKUP($A155,Gold_SPDR!$A:$G,AB$1,0)</f>
        <v>124.279999</v>
      </c>
      <c r="AC155" s="43">
        <f>VLOOKUP($A155,Gold_SPDR!$A:$G,AC$1,0)</f>
        <v>124.760002</v>
      </c>
      <c r="AD155" s="43">
        <f>VLOOKUP($A155,Gold_SPDR!$A:$G,AD$1,0)</f>
        <v>124.239998</v>
      </c>
      <c r="AE155" s="43">
        <f>VLOOKUP($A155,Gold_SPDR!$A:$G,AE$1,0)</f>
        <v>4857400</v>
      </c>
      <c r="AF155" s="2">
        <f>AB155-AB154</f>
        <v>0.62999700000000303</v>
      </c>
      <c r="AG155" s="42">
        <f>AC155-AD155+MAX(0,AD155-AB154)</f>
        <v>1.1099999999999994</v>
      </c>
      <c r="AH155" s="42">
        <f>AC155-AB155+MAX(0,AB154-AD155)</f>
        <v>0.4800029999999964</v>
      </c>
      <c r="AI155" s="41">
        <f t="shared" si="87"/>
        <v>3391008.6962100142</v>
      </c>
      <c r="AJ155" s="41">
        <f t="shared" si="88"/>
        <v>1466391.3037899858</v>
      </c>
      <c r="AK155" s="43">
        <f>VLOOKUP($A155,Gold_Vix!$A:$G,AK$1,0)</f>
        <v>11.46</v>
      </c>
      <c r="AL155" s="43">
        <f>VLOOKUP($A155,Gold_Vix!$A:$G,AL$1,0)</f>
        <v>11.57</v>
      </c>
      <c r="AM155" s="43">
        <f>VLOOKUP($A155,Gold_Vix!$A:$G,AM$1,0)</f>
        <v>11.2</v>
      </c>
      <c r="AN155" s="43">
        <f>VLOOKUP(A155,Goog_trend!$A:$B,2,0)</f>
        <v>7</v>
      </c>
      <c r="AO155" s="43">
        <f>VLOOKUP($A155,'Updated CoinDesk'!$A:$E,AO$1,0)</f>
        <v>9734.67</v>
      </c>
      <c r="AP155" s="43">
        <f>VLOOKUP($A155,'Updated CoinDesk'!$A:$E,AP$1,0)</f>
        <v>9790.94</v>
      </c>
      <c r="AQ155" s="43">
        <f>VLOOKUP($A155,'Updated CoinDesk'!$A:$E,AQ$1,0)</f>
        <v>9162.19</v>
      </c>
      <c r="AR155" s="43">
        <f t="shared" si="89"/>
        <v>7</v>
      </c>
      <c r="AS155" s="43">
        <f>AO155-AO154</f>
        <v>514.80999999999949</v>
      </c>
      <c r="AT155" s="42">
        <f>AP155-AQ155+MAX(0,AQ155-AO154)</f>
        <v>628.75</v>
      </c>
      <c r="AU155" s="42">
        <f>AP155-AO155+MAX(0,AO154-AQ155)</f>
        <v>113.94000000000051</v>
      </c>
      <c r="AV155" s="41">
        <f t="shared" si="93"/>
        <v>5.9260929863065304</v>
      </c>
      <c r="AW155" s="41">
        <f t="shared" si="94"/>
        <v>1.0739070136934696</v>
      </c>
      <c r="AX155" s="57">
        <f>VLOOKUP(A155,'Gold Bullion'!$A:$C,3,0)</f>
        <v>10.849999999999909</v>
      </c>
    </row>
    <row r="156" spans="1:60" x14ac:dyDescent="0.25">
      <c r="A156" s="38">
        <v>43224</v>
      </c>
      <c r="B156" s="30">
        <v>9705</v>
      </c>
      <c r="C156" s="30">
        <v>9840</v>
      </c>
      <c r="D156" s="30">
        <v>9530</v>
      </c>
      <c r="E156" s="30">
        <v>4526</v>
      </c>
      <c r="F156" s="30">
        <v>30</v>
      </c>
      <c r="G156" s="41">
        <f t="shared" si="69"/>
        <v>310</v>
      </c>
      <c r="H156" s="41">
        <f t="shared" si="70"/>
        <v>280</v>
      </c>
      <c r="I156" s="41">
        <f t="shared" si="71"/>
        <v>2378.0677966101694</v>
      </c>
      <c r="J156" s="41">
        <f t="shared" si="72"/>
        <v>2147.9322033898306</v>
      </c>
      <c r="K156" s="43">
        <f>VLOOKUP($A156,VIX!$A:$G,K$1,0)</f>
        <v>14.77</v>
      </c>
      <c r="L156" s="43">
        <f>VLOOKUP($A156,VIX!$A:$G,L$1,0)</f>
        <v>16.920000000000002</v>
      </c>
      <c r="M156" s="43">
        <f>VLOOKUP($A156,VIX!$A:$G,M$1,0)</f>
        <v>10.91</v>
      </c>
      <c r="N156" s="46">
        <f t="shared" si="75"/>
        <v>-1.1300000000000008</v>
      </c>
      <c r="O156" s="41">
        <f t="shared" si="95"/>
        <v>6.0100000000000016</v>
      </c>
      <c r="P156" s="41">
        <f t="shared" si="96"/>
        <v>7.1400000000000023</v>
      </c>
      <c r="Q156" s="48">
        <f t="shared" si="76"/>
        <v>0.4570342205323194</v>
      </c>
      <c r="R156" s="48">
        <f t="shared" si="77"/>
        <v>0.54296577946768065</v>
      </c>
      <c r="S156" s="43">
        <f>VLOOKUP(A156,'S&amp;P_500'!$A:$F,6,0)</f>
        <v>2663.419922</v>
      </c>
      <c r="T156" s="43">
        <f>VLOOKUP($A156,'S&amp;P_500'!$A:$G,T$1,0)</f>
        <v>2670.929932</v>
      </c>
      <c r="U156" s="43">
        <f>VLOOKUP($A156,'S&amp;P_500'!$A:$G,U$1,0)</f>
        <v>2615.320068</v>
      </c>
      <c r="V156" s="43">
        <f>VLOOKUP($A156,'S&amp;P_500'!$A:$G,V$1,0)</f>
        <v>3327220000</v>
      </c>
      <c r="W156" s="2">
        <f t="shared" si="79"/>
        <v>33.689941999999974</v>
      </c>
      <c r="X156" s="41">
        <f t="shared" si="80"/>
        <v>55.609864000000016</v>
      </c>
      <c r="Y156" s="59">
        <f t="shared" si="81"/>
        <v>21.919922000000042</v>
      </c>
      <c r="Z156" s="41">
        <f t="shared" si="82"/>
        <v>2386518282.1229496</v>
      </c>
      <c r="AA156" s="41">
        <f t="shared" si="83"/>
        <v>940701717.87705028</v>
      </c>
      <c r="AB156" s="43">
        <f>VLOOKUP($A156,Gold_SPDR!$A:$G,AB$1,0)</f>
        <v>124.540001</v>
      </c>
      <c r="AC156" s="43">
        <f>VLOOKUP($A156,Gold_SPDR!$A:$G,AC$1,0)</f>
        <v>124.650002</v>
      </c>
      <c r="AD156" s="43">
        <f>VLOOKUP($A156,Gold_SPDR!$A:$G,AD$1,0)</f>
        <v>124</v>
      </c>
      <c r="AE156" s="43">
        <f>VLOOKUP($A156,Gold_SPDR!$A:$G,AE$1,0)</f>
        <v>5883600</v>
      </c>
      <c r="AF156" s="2">
        <f t="shared" si="84"/>
        <v>0.26000200000000007</v>
      </c>
      <c r="AG156" s="42">
        <f t="shared" si="85"/>
        <v>0.65000200000000063</v>
      </c>
      <c r="AH156" s="42">
        <f t="shared" si="86"/>
        <v>0.39000000000000057</v>
      </c>
      <c r="AI156" s="41">
        <f t="shared" si="87"/>
        <v>3677254.2429726091</v>
      </c>
      <c r="AJ156" s="41">
        <f t="shared" si="88"/>
        <v>2206345.7570273909</v>
      </c>
      <c r="AK156" s="43">
        <f>VLOOKUP($A156,Gold_Vix!$A:$G,AK$1,0)</f>
        <v>10.99</v>
      </c>
      <c r="AL156" s="43">
        <f>VLOOKUP($A156,Gold_Vix!$A:$G,AL$1,0)</f>
        <v>11.46</v>
      </c>
      <c r="AM156" s="43">
        <f>VLOOKUP($A156,Gold_Vix!$A:$G,AM$1,0)</f>
        <v>10.95</v>
      </c>
      <c r="AN156" s="43">
        <f>VLOOKUP(A156,Goog_trend!$A:$B,2,0)</f>
        <v>7</v>
      </c>
      <c r="AO156" s="43">
        <f>VLOOKUP($A156,'Updated CoinDesk'!$A:$E,AO$1,0)</f>
        <v>9692.7199999999993</v>
      </c>
      <c r="AP156" s="43">
        <f>VLOOKUP($A156,'Updated CoinDesk'!$A:$E,AP$1,0)</f>
        <v>9763.6200000000008</v>
      </c>
      <c r="AQ156" s="43">
        <f>VLOOKUP($A156,'Updated CoinDesk'!$A:$E,AQ$1,0)</f>
        <v>9539.99</v>
      </c>
      <c r="AR156" s="43">
        <f t="shared" si="89"/>
        <v>7</v>
      </c>
      <c r="AS156" s="43">
        <f t="shared" si="90"/>
        <v>-41.950000000000728</v>
      </c>
      <c r="AT156" s="42">
        <f t="shared" si="91"/>
        <v>223.63000000000102</v>
      </c>
      <c r="AU156" s="42">
        <f t="shared" si="92"/>
        <v>265.58000000000175</v>
      </c>
      <c r="AV156" s="41">
        <f t="shared" si="93"/>
        <v>3.199873265059991</v>
      </c>
      <c r="AW156" s="41">
        <f t="shared" si="94"/>
        <v>3.800126734940009</v>
      </c>
      <c r="AX156" s="57">
        <f>VLOOKUP(A156,'Gold Bullion'!$A:$C,3,0)</f>
        <v>-5.6499999999998636</v>
      </c>
    </row>
    <row r="157" spans="1:60" x14ac:dyDescent="0.25">
      <c r="A157" s="38">
        <v>43227</v>
      </c>
      <c r="B157" s="30">
        <v>9405</v>
      </c>
      <c r="C157" s="30">
        <v>9680</v>
      </c>
      <c r="D157" s="30">
        <v>9175</v>
      </c>
      <c r="E157" s="30">
        <v>5215</v>
      </c>
      <c r="F157" s="30">
        <v>-300</v>
      </c>
      <c r="G157" s="41">
        <f t="shared" si="69"/>
        <v>505</v>
      </c>
      <c r="H157" s="41">
        <f t="shared" si="70"/>
        <v>805</v>
      </c>
      <c r="I157" s="41">
        <f t="shared" si="71"/>
        <v>2010.3625954198474</v>
      </c>
      <c r="J157" s="41">
        <f t="shared" si="72"/>
        <v>3204.6374045801526</v>
      </c>
      <c r="K157" s="43">
        <f>VLOOKUP($A157,VIX!$A:$G,K$1,0)</f>
        <v>14.75</v>
      </c>
      <c r="L157" s="43">
        <f>VLOOKUP($A157,VIX!$A:$G,L$1,0)</f>
        <v>15.27</v>
      </c>
      <c r="M157" s="43">
        <f>VLOOKUP($A157,VIX!$A:$G,M$1,0)</f>
        <v>14.51</v>
      </c>
      <c r="N157" s="46">
        <f t="shared" si="75"/>
        <v>-1.9999999999999574E-2</v>
      </c>
      <c r="O157" s="41">
        <f t="shared" si="95"/>
        <v>0.75999999999999979</v>
      </c>
      <c r="P157" s="41">
        <f t="shared" si="96"/>
        <v>0.77999999999999936</v>
      </c>
      <c r="Q157" s="48">
        <f t="shared" si="76"/>
        <v>0.49350649350649362</v>
      </c>
      <c r="R157" s="48">
        <f t="shared" si="77"/>
        <v>0.50649350649350633</v>
      </c>
      <c r="S157" s="43">
        <f>VLOOKUP(A157,'S&amp;P_500'!$A:$F,6,0)</f>
        <v>2672.6298830000001</v>
      </c>
      <c r="T157" s="43">
        <f>VLOOKUP($A157,'S&amp;P_500'!$A:$G,T$1,0)</f>
        <v>2683.3500979999999</v>
      </c>
      <c r="U157" s="43">
        <f>VLOOKUP($A157,'S&amp;P_500'!$A:$G,U$1,0)</f>
        <v>2664.6999510000001</v>
      </c>
      <c r="V157" s="43">
        <f>VLOOKUP($A157,'S&amp;P_500'!$A:$G,V$1,0)</f>
        <v>3237960000</v>
      </c>
      <c r="W157" s="2">
        <f t="shared" si="79"/>
        <v>9.2099610000000212</v>
      </c>
      <c r="X157" s="41">
        <f t="shared" si="80"/>
        <v>19.930175999999847</v>
      </c>
      <c r="Y157" s="59">
        <f t="shared" si="81"/>
        <v>10.720214999999826</v>
      </c>
      <c r="Z157" s="41">
        <f t="shared" si="82"/>
        <v>2105458056.993798</v>
      </c>
      <c r="AA157" s="41">
        <f t="shared" si="83"/>
        <v>1132501943.006202</v>
      </c>
      <c r="AB157" s="43">
        <f>VLOOKUP($A157,Gold_SPDR!$A:$G,AB$1,0)</f>
        <v>124.57</v>
      </c>
      <c r="AC157" s="43">
        <f>VLOOKUP($A157,Gold_SPDR!$A:$G,AC$1,0)</f>
        <v>124.699997</v>
      </c>
      <c r="AD157" s="43">
        <f>VLOOKUP($A157,Gold_SPDR!$A:$G,AD$1,0)</f>
        <v>124.300003</v>
      </c>
      <c r="AE157" s="43">
        <f>VLOOKUP($A157,Gold_SPDR!$A:$G,AE$1,0)</f>
        <v>3397500</v>
      </c>
      <c r="AF157" s="2">
        <f t="shared" si="84"/>
        <v>2.9998999999989451E-2</v>
      </c>
      <c r="AG157" s="42">
        <f t="shared" si="85"/>
        <v>0.39999399999999241</v>
      </c>
      <c r="AH157" s="42">
        <f t="shared" si="86"/>
        <v>0.36999500000000296</v>
      </c>
      <c r="AI157" s="41">
        <f t="shared" si="87"/>
        <v>1764933.8042491286</v>
      </c>
      <c r="AJ157" s="41">
        <f t="shared" si="88"/>
        <v>1632566.1957508712</v>
      </c>
      <c r="AK157" s="43">
        <f>VLOOKUP($A157,Gold_Vix!$A:$G,AK$1,0)</f>
        <v>11.32</v>
      </c>
      <c r="AL157" s="43">
        <f>VLOOKUP($A157,Gold_Vix!$A:$G,AL$1,0)</f>
        <v>11.44</v>
      </c>
      <c r="AM157" s="43">
        <f>VLOOKUP($A157,Gold_Vix!$A:$G,AM$1,0)</f>
        <v>11.26</v>
      </c>
      <c r="AN157" s="43">
        <f>VLOOKUP(A157,Goog_trend!$A:$B,2,0)</f>
        <v>8</v>
      </c>
      <c r="AO157" s="43">
        <f>VLOOKUP($A157,'Updated CoinDesk'!$A:$E,AO$1,0)</f>
        <v>9362.5300000000007</v>
      </c>
      <c r="AP157" s="43">
        <f>VLOOKUP($A157,'Updated CoinDesk'!$A:$E,AP$1,0)</f>
        <v>9634.83</v>
      </c>
      <c r="AQ157" s="43">
        <f>VLOOKUP($A157,'Updated CoinDesk'!$A:$E,AQ$1,0)</f>
        <v>9188.66</v>
      </c>
      <c r="AR157" s="43">
        <f t="shared" si="89"/>
        <v>8</v>
      </c>
      <c r="AS157" s="43">
        <f t="shared" si="90"/>
        <v>-330.18999999999869</v>
      </c>
      <c r="AT157" s="42">
        <f t="shared" si="91"/>
        <v>446.17000000000007</v>
      </c>
      <c r="AU157" s="42">
        <f t="shared" si="92"/>
        <v>776.35999999999876</v>
      </c>
      <c r="AV157" s="41">
        <f t="shared" si="93"/>
        <v>2.9196502335321046</v>
      </c>
      <c r="AW157" s="41">
        <f t="shared" si="94"/>
        <v>5.0803497664678954</v>
      </c>
      <c r="AX157" s="57">
        <f>VLOOKUP(A157,'Gold Bullion'!$A:$C,3,0)</f>
        <v>0.14999999999986358</v>
      </c>
    </row>
    <row r="158" spans="1:60" x14ac:dyDescent="0.25">
      <c r="A158" s="38">
        <v>43228</v>
      </c>
      <c r="B158" s="30">
        <v>9220</v>
      </c>
      <c r="C158" s="30">
        <v>9480</v>
      </c>
      <c r="D158" s="30">
        <v>9025</v>
      </c>
      <c r="E158" s="30">
        <v>6471</v>
      </c>
      <c r="F158" s="30">
        <v>-185</v>
      </c>
      <c r="G158" s="41">
        <f t="shared" si="69"/>
        <v>455</v>
      </c>
      <c r="H158" s="41">
        <f t="shared" si="70"/>
        <v>640</v>
      </c>
      <c r="I158" s="41">
        <f t="shared" si="71"/>
        <v>2688.8630136986303</v>
      </c>
      <c r="J158" s="41">
        <f t="shared" si="72"/>
        <v>3782.1369863013697</v>
      </c>
      <c r="K158" s="43">
        <f>VLOOKUP($A158,VIX!$A:$G,K$1,0)</f>
        <v>14.71</v>
      </c>
      <c r="L158" s="43">
        <f>VLOOKUP($A158,VIX!$A:$G,L$1,0)</f>
        <v>15.56</v>
      </c>
      <c r="M158" s="43">
        <f>VLOOKUP($A158,VIX!$A:$G,M$1,0)</f>
        <v>14.52</v>
      </c>
      <c r="N158" s="46">
        <f t="shared" si="75"/>
        <v>-3.9999999999999147E-2</v>
      </c>
      <c r="O158" s="41">
        <f t="shared" si="95"/>
        <v>1.0400000000000009</v>
      </c>
      <c r="P158" s="41">
        <f t="shared" si="96"/>
        <v>1.08</v>
      </c>
      <c r="Q158" s="48">
        <f t="shared" si="76"/>
        <v>0.49056603773584928</v>
      </c>
      <c r="R158" s="48">
        <f t="shared" si="77"/>
        <v>0.50943396226415072</v>
      </c>
      <c r="S158" s="43">
        <f>VLOOKUP(A158,'S&amp;P_500'!$A:$F,6,0)</f>
        <v>2671.919922</v>
      </c>
      <c r="T158" s="43">
        <f>VLOOKUP($A158,'S&amp;P_500'!$A:$G,T$1,0)</f>
        <v>2676.3400879999999</v>
      </c>
      <c r="U158" s="43">
        <f>VLOOKUP($A158,'S&amp;P_500'!$A:$G,U$1,0)</f>
        <v>2655.1999510000001</v>
      </c>
      <c r="V158" s="43">
        <f>VLOOKUP($A158,'S&amp;P_500'!$A:$G,V$1,0)</f>
        <v>3717570000</v>
      </c>
      <c r="W158" s="2">
        <f t="shared" si="79"/>
        <v>-0.70996100000002116</v>
      </c>
      <c r="X158" s="41">
        <f t="shared" si="80"/>
        <v>21.140136999999868</v>
      </c>
      <c r="Y158" s="59">
        <f t="shared" si="81"/>
        <v>21.850097999999889</v>
      </c>
      <c r="Z158" s="41">
        <f t="shared" si="82"/>
        <v>1828088148.5548975</v>
      </c>
      <c r="AA158" s="41">
        <f t="shared" si="83"/>
        <v>1889481851.4451025</v>
      </c>
      <c r="AB158" s="43">
        <f>VLOOKUP($A158,Gold_SPDR!$A:$G,AB$1,0)</f>
        <v>124.589996</v>
      </c>
      <c r="AC158" s="43">
        <f>VLOOKUP($A158,Gold_SPDR!$A:$G,AC$1,0)</f>
        <v>124.949997</v>
      </c>
      <c r="AD158" s="43">
        <f>VLOOKUP($A158,Gold_SPDR!$A:$G,AD$1,0)</f>
        <v>123.790001</v>
      </c>
      <c r="AE158" s="43">
        <f>VLOOKUP($A158,Gold_SPDR!$A:$G,AE$1,0)</f>
        <v>5551100</v>
      </c>
      <c r="AF158" s="2">
        <f t="shared" si="84"/>
        <v>1.999600000000612E-2</v>
      </c>
      <c r="AG158" s="42">
        <f t="shared" si="85"/>
        <v>1.1599959999999925</v>
      </c>
      <c r="AH158" s="42">
        <f t="shared" si="86"/>
        <v>1.1399999999999864</v>
      </c>
      <c r="AI158" s="41">
        <f t="shared" si="87"/>
        <v>2799680.4323138027</v>
      </c>
      <c r="AJ158" s="41">
        <f t="shared" si="88"/>
        <v>2751419.5676861973</v>
      </c>
      <c r="AK158" s="43">
        <f>VLOOKUP($A158,Gold_Vix!$A:$G,AK$1,0)</f>
        <v>11.5</v>
      </c>
      <c r="AL158" s="43">
        <f>VLOOKUP($A158,Gold_Vix!$A:$G,AL$1,0)</f>
        <v>11.62</v>
      </c>
      <c r="AM158" s="43">
        <f>VLOOKUP($A158,Gold_Vix!$A:$G,AM$1,0)</f>
        <v>10.14</v>
      </c>
      <c r="AN158" s="43">
        <f>VLOOKUP(A158,Goog_trend!$A:$B,2,0)</f>
        <v>8</v>
      </c>
      <c r="AO158" s="43">
        <f>VLOOKUP($A158,'Updated CoinDesk'!$A:$E,AO$1,0)</f>
        <v>9180.16</v>
      </c>
      <c r="AP158" s="43">
        <f>VLOOKUP($A158,'Updated CoinDesk'!$A:$E,AP$1,0)</f>
        <v>9454.92</v>
      </c>
      <c r="AQ158" s="43">
        <f>VLOOKUP($A158,'Updated CoinDesk'!$A:$E,AQ$1,0)</f>
        <v>9050.35</v>
      </c>
      <c r="AR158" s="43">
        <f t="shared" si="89"/>
        <v>8</v>
      </c>
      <c r="AS158" s="43">
        <f t="shared" si="90"/>
        <v>-182.3700000000008</v>
      </c>
      <c r="AT158" s="42">
        <f t="shared" si="91"/>
        <v>404.56999999999971</v>
      </c>
      <c r="AU158" s="42">
        <f t="shared" si="92"/>
        <v>586.94000000000051</v>
      </c>
      <c r="AV158" s="41">
        <f t="shared" si="93"/>
        <v>3.2642736835735362</v>
      </c>
      <c r="AW158" s="41">
        <f t="shared" si="94"/>
        <v>4.7357263164264634</v>
      </c>
      <c r="AX158" s="57">
        <f>VLOOKUP(A158,'Gold Bullion'!$A:$C,3,0)</f>
        <v>-2.9500000000000455</v>
      </c>
    </row>
    <row r="159" spans="1:60" x14ac:dyDescent="0.25">
      <c r="A159" s="38">
        <v>43229</v>
      </c>
      <c r="B159" s="30">
        <v>9297.5</v>
      </c>
      <c r="C159" s="30">
        <v>9370</v>
      </c>
      <c r="D159" s="30">
        <v>8945</v>
      </c>
      <c r="E159" s="30">
        <v>6452</v>
      </c>
      <c r="F159" s="30">
        <v>77.5</v>
      </c>
      <c r="G159" s="41">
        <f t="shared" si="69"/>
        <v>425</v>
      </c>
      <c r="H159" s="41">
        <f t="shared" si="70"/>
        <v>347.5</v>
      </c>
      <c r="I159" s="41">
        <f t="shared" si="71"/>
        <v>3549.6440129449838</v>
      </c>
      <c r="J159" s="41">
        <f t="shared" si="72"/>
        <v>2902.3559870550162</v>
      </c>
      <c r="K159" s="43">
        <f>VLOOKUP($A159,VIX!$A:$G,K$1,0)</f>
        <v>13.42</v>
      </c>
      <c r="L159" s="43">
        <f>VLOOKUP($A159,VIX!$A:$G,L$1,0)</f>
        <v>14.63</v>
      </c>
      <c r="M159" s="43">
        <f>VLOOKUP($A159,VIX!$A:$G,M$1,0)</f>
        <v>13.38</v>
      </c>
      <c r="N159" s="46">
        <f t="shared" si="75"/>
        <v>-1.2900000000000009</v>
      </c>
      <c r="O159" s="41">
        <f t="shared" si="95"/>
        <v>1.25</v>
      </c>
      <c r="P159" s="41">
        <f t="shared" si="96"/>
        <v>2.5400000000000009</v>
      </c>
      <c r="Q159" s="48">
        <f t="shared" si="76"/>
        <v>0.32981530343007909</v>
      </c>
      <c r="R159" s="48">
        <f t="shared" si="77"/>
        <v>0.67018469656992097</v>
      </c>
      <c r="S159" s="43">
        <f>VLOOKUP(A159,'S&amp;P_500'!$A:$F,6,0)</f>
        <v>2697.790039</v>
      </c>
      <c r="T159" s="43">
        <f>VLOOKUP($A159,'S&amp;P_500'!$A:$G,T$1,0)</f>
        <v>2701.2700199999999</v>
      </c>
      <c r="U159" s="43">
        <f>VLOOKUP($A159,'S&amp;P_500'!$A:$G,U$1,0)</f>
        <v>2674.139893</v>
      </c>
      <c r="V159" s="43">
        <f>VLOOKUP($A159,'S&amp;P_500'!$A:$G,V$1,0)</f>
        <v>3909500000</v>
      </c>
      <c r="W159" s="2">
        <f t="shared" si="79"/>
        <v>25.870116999999937</v>
      </c>
      <c r="X159" s="41">
        <f t="shared" si="80"/>
        <v>29.350097999999889</v>
      </c>
      <c r="Y159" s="59">
        <f t="shared" si="81"/>
        <v>3.4799809999999525</v>
      </c>
      <c r="Z159" s="41">
        <f t="shared" si="82"/>
        <v>3495093878.1170807</v>
      </c>
      <c r="AA159" s="41">
        <f t="shared" si="83"/>
        <v>414406121.88291967</v>
      </c>
      <c r="AB159" s="43">
        <f>VLOOKUP($A159,Gold_SPDR!$A:$G,AB$1,0)</f>
        <v>124.33000199999999</v>
      </c>
      <c r="AC159" s="43">
        <f>VLOOKUP($A159,Gold_SPDR!$A:$G,AC$1,0)</f>
        <v>124.870003</v>
      </c>
      <c r="AD159" s="43">
        <f>VLOOKUP($A159,Gold_SPDR!$A:$G,AD$1,0)</f>
        <v>124.239998</v>
      </c>
      <c r="AE159" s="43">
        <f>VLOOKUP($A159,Gold_SPDR!$A:$G,AE$1,0)</f>
        <v>4405600</v>
      </c>
      <c r="AF159" s="2">
        <f t="shared" si="84"/>
        <v>-0.25999400000000605</v>
      </c>
      <c r="AG159" s="42">
        <f t="shared" si="85"/>
        <v>0.63000499999999704</v>
      </c>
      <c r="AH159" s="42">
        <f t="shared" si="86"/>
        <v>0.88999900000000309</v>
      </c>
      <c r="AI159" s="41">
        <f t="shared" si="87"/>
        <v>1826014.9499606492</v>
      </c>
      <c r="AJ159" s="41">
        <f t="shared" si="88"/>
        <v>2579585.050039351</v>
      </c>
      <c r="AK159" s="43">
        <f>VLOOKUP($A159,Gold_Vix!$A:$G,AK$1,0)</f>
        <v>11.39</v>
      </c>
      <c r="AL159" s="43">
        <f>VLOOKUP($A159,Gold_Vix!$A:$G,AL$1,0)</f>
        <v>11.62</v>
      </c>
      <c r="AM159" s="43">
        <f>VLOOKUP($A159,Gold_Vix!$A:$G,AM$1,0)</f>
        <v>11.31</v>
      </c>
      <c r="AN159" s="43">
        <f>VLOOKUP(A159,Goog_trend!$A:$B,2,0)</f>
        <v>8</v>
      </c>
      <c r="AO159" s="43">
        <f>VLOOKUP($A159,'Updated CoinDesk'!$A:$E,AO$1,0)</f>
        <v>9306</v>
      </c>
      <c r="AP159" s="43">
        <f>VLOOKUP($A159,'Updated CoinDesk'!$A:$E,AP$1,0)</f>
        <v>9360.41</v>
      </c>
      <c r="AQ159" s="43">
        <f>VLOOKUP($A159,'Updated CoinDesk'!$A:$E,AQ$1,0)</f>
        <v>8975.9699999999993</v>
      </c>
      <c r="AR159" s="43">
        <f t="shared" si="89"/>
        <v>8</v>
      </c>
      <c r="AS159" s="43">
        <f t="shared" si="90"/>
        <v>125.84000000000015</v>
      </c>
      <c r="AT159" s="42">
        <f t="shared" si="91"/>
        <v>384.44000000000051</v>
      </c>
      <c r="AU159" s="42">
        <f t="shared" si="92"/>
        <v>258.60000000000036</v>
      </c>
      <c r="AV159" s="41">
        <f t="shared" si="93"/>
        <v>4.7827817865140583</v>
      </c>
      <c r="AW159" s="41">
        <f t="shared" si="94"/>
        <v>3.2172182134859417</v>
      </c>
      <c r="AX159" s="57">
        <f>VLOOKUP(A159,'Gold Bullion'!$A:$C,3,0)</f>
        <v>7.25</v>
      </c>
    </row>
    <row r="160" spans="1:60" x14ac:dyDescent="0.25">
      <c r="A160" s="38">
        <v>43230</v>
      </c>
      <c r="B160" s="30">
        <v>9095</v>
      </c>
      <c r="C160" s="30">
        <v>9420</v>
      </c>
      <c r="D160" s="30">
        <v>9045</v>
      </c>
      <c r="E160" s="30">
        <v>5548</v>
      </c>
      <c r="F160" s="30">
        <v>-202.5</v>
      </c>
      <c r="G160" s="41">
        <f t="shared" si="69"/>
        <v>375</v>
      </c>
      <c r="H160" s="41">
        <f t="shared" si="70"/>
        <v>577.5</v>
      </c>
      <c r="I160" s="41">
        <f t="shared" si="71"/>
        <v>2184.251968503937</v>
      </c>
      <c r="J160" s="41">
        <f t="shared" si="72"/>
        <v>3363.748031496063</v>
      </c>
      <c r="K160" s="43">
        <f>VLOOKUP($A160,VIX!$A:$G,K$1,0)</f>
        <v>13.23</v>
      </c>
      <c r="L160" s="43">
        <f>VLOOKUP($A160,VIX!$A:$G,L$1,0)</f>
        <v>13.63</v>
      </c>
      <c r="M160" s="43">
        <f>VLOOKUP($A160,VIX!$A:$G,M$1,0)</f>
        <v>12.92</v>
      </c>
      <c r="N160" s="46">
        <f t="shared" si="75"/>
        <v>-0.1899999999999995</v>
      </c>
      <c r="O160" s="41">
        <f t="shared" si="95"/>
        <v>0.71000000000000085</v>
      </c>
      <c r="P160" s="41">
        <f t="shared" si="96"/>
        <v>0.90000000000000036</v>
      </c>
      <c r="Q160" s="48">
        <f t="shared" si="76"/>
        <v>0.440993788819876</v>
      </c>
      <c r="R160" s="48">
        <f t="shared" si="77"/>
        <v>0.55900621118012406</v>
      </c>
      <c r="S160" s="43">
        <f>VLOOKUP(A160,'S&amp;P_500'!$A:$F,6,0)</f>
        <v>2723.070068</v>
      </c>
      <c r="T160" s="43">
        <f>VLOOKUP($A160,'S&amp;P_500'!$A:$G,T$1,0)</f>
        <v>2726.110107</v>
      </c>
      <c r="U160" s="43">
        <f>VLOOKUP($A160,'S&amp;P_500'!$A:$G,U$1,0)</f>
        <v>2704.540039</v>
      </c>
      <c r="V160" s="43">
        <f>VLOOKUP($A160,'S&amp;P_500'!$A:$G,V$1,0)</f>
        <v>3333050000</v>
      </c>
      <c r="W160" s="2">
        <f t="shared" si="79"/>
        <v>25.280029000000013</v>
      </c>
      <c r="X160" s="41">
        <f t="shared" si="80"/>
        <v>28.320067999999992</v>
      </c>
      <c r="Y160" s="59">
        <f t="shared" si="81"/>
        <v>3.0400389999999788</v>
      </c>
      <c r="Z160" s="41">
        <f t="shared" si="82"/>
        <v>3009945171.6602902</v>
      </c>
      <c r="AA160" s="41">
        <f t="shared" si="83"/>
        <v>323104828.33971006</v>
      </c>
      <c r="AB160" s="43">
        <f>VLOOKUP($A160,Gold_SPDR!$A:$G,AB$1,0)</f>
        <v>125.18</v>
      </c>
      <c r="AC160" s="43">
        <f>VLOOKUP($A160,Gold_SPDR!$A:$G,AC$1,0)</f>
        <v>125.370003</v>
      </c>
      <c r="AD160" s="43">
        <f>VLOOKUP($A160,Gold_SPDR!$A:$G,AD$1,0)</f>
        <v>124.75</v>
      </c>
      <c r="AE160" s="43">
        <f>VLOOKUP($A160,Gold_SPDR!$A:$G,AE$1,0)</f>
        <v>5218400</v>
      </c>
      <c r="AF160" s="2">
        <f t="shared" si="84"/>
        <v>0.84999800000001358</v>
      </c>
      <c r="AG160" s="42">
        <f t="shared" si="85"/>
        <v>1.0400010000000037</v>
      </c>
      <c r="AH160" s="42">
        <f t="shared" si="86"/>
        <v>0.19000299999999015</v>
      </c>
      <c r="AI160" s="41">
        <f t="shared" si="87"/>
        <v>4412295.5847298438</v>
      </c>
      <c r="AJ160" s="41">
        <f t="shared" si="88"/>
        <v>806104.41527015646</v>
      </c>
      <c r="AK160" s="43">
        <f>VLOOKUP($A160,Gold_Vix!$A:$G,AK$1,0)</f>
        <v>11.42</v>
      </c>
      <c r="AL160" s="43">
        <f>VLOOKUP($A160,Gold_Vix!$A:$G,AL$1,0)</f>
        <v>11.5</v>
      </c>
      <c r="AM160" s="43">
        <f>VLOOKUP($A160,Gold_Vix!$A:$G,AM$1,0)</f>
        <v>10.95</v>
      </c>
      <c r="AN160" s="43">
        <f>VLOOKUP(A160,Goog_trend!$A:$B,2,0)</f>
        <v>7</v>
      </c>
      <c r="AO160" s="43">
        <f>VLOOKUP($A160,'Updated CoinDesk'!$A:$E,AO$1,0)</f>
        <v>9014.61</v>
      </c>
      <c r="AP160" s="43">
        <f>VLOOKUP($A160,'Updated CoinDesk'!$A:$E,AP$1,0)</f>
        <v>9383.2900000000009</v>
      </c>
      <c r="AQ160" s="43">
        <f>VLOOKUP($A160,'Updated CoinDesk'!$A:$E,AQ$1,0)</f>
        <v>9001.8700000000008</v>
      </c>
      <c r="AR160" s="43">
        <f t="shared" si="89"/>
        <v>7</v>
      </c>
      <c r="AS160" s="43">
        <f t="shared" si="90"/>
        <v>-291.38999999999942</v>
      </c>
      <c r="AT160" s="42">
        <f t="shared" si="91"/>
        <v>381.42000000000007</v>
      </c>
      <c r="AU160" s="42">
        <f t="shared" si="92"/>
        <v>672.80999999999949</v>
      </c>
      <c r="AV160" s="41">
        <f t="shared" si="93"/>
        <v>2.5325972510742454</v>
      </c>
      <c r="AW160" s="41">
        <f t="shared" si="94"/>
        <v>4.4674027489257551</v>
      </c>
      <c r="AX160" s="57">
        <f>VLOOKUP(A160,'Gold Bullion'!$A:$C,3,0)</f>
        <v>4.9500000000000455</v>
      </c>
    </row>
    <row r="161" spans="1:50" x14ac:dyDescent="0.25">
      <c r="A161" s="38">
        <v>43231</v>
      </c>
      <c r="B161" s="30">
        <v>8620</v>
      </c>
      <c r="C161" s="30">
        <v>9175</v>
      </c>
      <c r="D161" s="30">
        <v>8380</v>
      </c>
      <c r="E161" s="30">
        <v>7995</v>
      </c>
      <c r="F161" s="30">
        <v>-475</v>
      </c>
      <c r="G161" s="41">
        <f t="shared" si="69"/>
        <v>795</v>
      </c>
      <c r="H161" s="41">
        <f t="shared" si="70"/>
        <v>1270</v>
      </c>
      <c r="I161" s="41">
        <f t="shared" si="71"/>
        <v>3077.9782082324455</v>
      </c>
      <c r="J161" s="41">
        <f t="shared" si="72"/>
        <v>4917.0217917675545</v>
      </c>
      <c r="K161" s="43">
        <f>VLOOKUP($A161,VIX!$A:$G,K$1,0)</f>
        <v>12.65</v>
      </c>
      <c r="L161" s="43">
        <f>VLOOKUP($A161,VIX!$A:$G,L$1,0)</f>
        <v>13.44</v>
      </c>
      <c r="M161" s="43">
        <f>VLOOKUP($A161,VIX!$A:$G,M$1,0)</f>
        <v>12.65</v>
      </c>
      <c r="N161" s="46">
        <f t="shared" si="75"/>
        <v>-0.58000000000000007</v>
      </c>
      <c r="O161" s="41">
        <f t="shared" si="95"/>
        <v>0.78999999999999915</v>
      </c>
      <c r="P161" s="41">
        <f t="shared" si="96"/>
        <v>1.3699999999999992</v>
      </c>
      <c r="Q161" s="48">
        <f t="shared" si="76"/>
        <v>0.36574074074074064</v>
      </c>
      <c r="R161" s="48">
        <f t="shared" si="77"/>
        <v>0.63425925925925941</v>
      </c>
      <c r="S161" s="43">
        <f>VLOOKUP(A161,'S&amp;P_500'!$A:$F,6,0)</f>
        <v>2727.719971</v>
      </c>
      <c r="T161" s="43">
        <f>VLOOKUP($A161,'S&amp;P_500'!$A:$G,T$1,0)</f>
        <v>2732.860107</v>
      </c>
      <c r="U161" s="43">
        <f>VLOOKUP($A161,'S&amp;P_500'!$A:$G,U$1,0)</f>
        <v>2717.4499510000001</v>
      </c>
      <c r="V161" s="43">
        <f>VLOOKUP($A161,'S&amp;P_500'!$A:$G,V$1,0)</f>
        <v>2862700000</v>
      </c>
      <c r="W161" s="2">
        <f t="shared" si="79"/>
        <v>4.6499029999999948</v>
      </c>
      <c r="X161" s="41">
        <f t="shared" si="80"/>
        <v>15.410155999999915</v>
      </c>
      <c r="Y161" s="59">
        <f t="shared" si="81"/>
        <v>10.760252999999921</v>
      </c>
      <c r="Z161" s="41">
        <f t="shared" si="82"/>
        <v>1685669245.0316706</v>
      </c>
      <c r="AA161" s="41">
        <f t="shared" si="83"/>
        <v>1177030754.9683297</v>
      </c>
      <c r="AB161" s="43">
        <f>VLOOKUP($A161,Gold_SPDR!$A:$G,AB$1,0)</f>
        <v>125</v>
      </c>
      <c r="AC161" s="43">
        <f>VLOOKUP($A161,Gold_SPDR!$A:$G,AC$1,0)</f>
        <v>125.589996</v>
      </c>
      <c r="AD161" s="43">
        <f>VLOOKUP($A161,Gold_SPDR!$A:$G,AD$1,0)</f>
        <v>124.94000200000001</v>
      </c>
      <c r="AE161" s="43">
        <f>VLOOKUP($A161,Gold_SPDR!$A:$G,AE$1,0)</f>
        <v>4299200</v>
      </c>
      <c r="AF161" s="2">
        <f t="shared" si="84"/>
        <v>-0.18000000000000682</v>
      </c>
      <c r="AG161" s="42">
        <f t="shared" si="85"/>
        <v>0.64999399999999241</v>
      </c>
      <c r="AH161" s="42">
        <f t="shared" si="86"/>
        <v>0.82999399999999923</v>
      </c>
      <c r="AI161" s="41">
        <f t="shared" si="87"/>
        <v>1888160.0423787106</v>
      </c>
      <c r="AJ161" s="41">
        <f t="shared" si="88"/>
        <v>2411039.9576212894</v>
      </c>
      <c r="AK161" s="43">
        <f>VLOOKUP($A161,Gold_Vix!$A:$G,AK$1,0)</f>
        <v>11.04</v>
      </c>
      <c r="AL161" s="43">
        <f>VLOOKUP($A161,Gold_Vix!$A:$G,AL$1,0)</f>
        <v>11.42</v>
      </c>
      <c r="AM161" s="43">
        <f>VLOOKUP($A161,Gold_Vix!$A:$G,AM$1,0)</f>
        <v>11</v>
      </c>
      <c r="AN161" s="43">
        <f>VLOOKUP(A161,Goog_trend!$A:$B,2,0)</f>
        <v>9</v>
      </c>
      <c r="AO161" s="43">
        <f>VLOOKUP($A161,'Updated CoinDesk'!$A:$E,AO$1,0)</f>
        <v>8406.17</v>
      </c>
      <c r="AP161" s="43">
        <f>VLOOKUP($A161,'Updated CoinDesk'!$A:$E,AP$1,0)</f>
        <v>9014.61</v>
      </c>
      <c r="AQ161" s="43">
        <f>VLOOKUP($A161,'Updated CoinDesk'!$A:$E,AQ$1,0)</f>
        <v>8350.1299999999992</v>
      </c>
      <c r="AR161" s="43">
        <f t="shared" si="89"/>
        <v>9</v>
      </c>
      <c r="AS161" s="43">
        <f t="shared" si="90"/>
        <v>-608.44000000000051</v>
      </c>
      <c r="AT161" s="42">
        <f t="shared" si="91"/>
        <v>664.48000000000138</v>
      </c>
      <c r="AU161" s="42">
        <f t="shared" si="92"/>
        <v>1272.9200000000019</v>
      </c>
      <c r="AV161" s="41">
        <f t="shared" si="93"/>
        <v>3.0867760916692486</v>
      </c>
      <c r="AW161" s="41">
        <f t="shared" si="94"/>
        <v>5.9132239083307514</v>
      </c>
      <c r="AX161" s="57">
        <f>VLOOKUP(A161,'Gold Bullion'!$A:$C,3,0)</f>
        <v>5.5499999999999545</v>
      </c>
    </row>
    <row r="162" spans="1:50" x14ac:dyDescent="0.25">
      <c r="A162" s="38">
        <v>43234</v>
      </c>
      <c r="B162" s="30">
        <v>8757.5</v>
      </c>
      <c r="C162" s="30">
        <v>8895</v>
      </c>
      <c r="D162" s="30">
        <v>8265</v>
      </c>
      <c r="E162" s="30">
        <v>9616</v>
      </c>
      <c r="F162" s="30">
        <v>137.5</v>
      </c>
      <c r="G162" s="41">
        <f t="shared" si="69"/>
        <v>630</v>
      </c>
      <c r="H162" s="41">
        <f t="shared" si="70"/>
        <v>492.5</v>
      </c>
      <c r="I162" s="41">
        <f t="shared" si="71"/>
        <v>5396.953229398664</v>
      </c>
      <c r="J162" s="41">
        <f t="shared" si="72"/>
        <v>4219.046770601336</v>
      </c>
      <c r="K162" s="43">
        <f>VLOOKUP($A162,VIX!$A:$G,K$1,0)</f>
        <v>12.93</v>
      </c>
      <c r="L162" s="43">
        <f>VLOOKUP($A162,VIX!$A:$G,L$1,0)</f>
        <v>13.28</v>
      </c>
      <c r="M162" s="43">
        <f>VLOOKUP($A162,VIX!$A:$G,M$1,0)</f>
        <v>12.81</v>
      </c>
      <c r="N162" s="46">
        <f t="shared" si="75"/>
        <v>0.27999999999999936</v>
      </c>
      <c r="O162" s="41">
        <f t="shared" si="95"/>
        <v>0.62999999999999901</v>
      </c>
      <c r="P162" s="41">
        <f t="shared" si="96"/>
        <v>0.34999999999999964</v>
      </c>
      <c r="Q162" s="48">
        <f t="shared" si="76"/>
        <v>0.64285714285714268</v>
      </c>
      <c r="R162" s="48">
        <f t="shared" si="77"/>
        <v>0.35714285714285726</v>
      </c>
      <c r="S162" s="43">
        <f>VLOOKUP(A162,'S&amp;P_500'!$A:$F,6,0)</f>
        <v>2730.1298830000001</v>
      </c>
      <c r="T162" s="43">
        <f>VLOOKUP($A162,'S&amp;P_500'!$A:$G,T$1,0)</f>
        <v>2742.1000979999999</v>
      </c>
      <c r="U162" s="43">
        <f>VLOOKUP($A162,'S&amp;P_500'!$A:$G,U$1,0)</f>
        <v>2725.469971</v>
      </c>
      <c r="V162" s="43">
        <f>VLOOKUP($A162,'S&amp;P_500'!$A:$G,V$1,0)</f>
        <v>2972660000</v>
      </c>
      <c r="W162" s="2">
        <f t="shared" si="79"/>
        <v>2.4099120000000767</v>
      </c>
      <c r="X162" s="41">
        <f t="shared" si="80"/>
        <v>16.630126999999902</v>
      </c>
      <c r="Y162" s="59">
        <f t="shared" si="81"/>
        <v>14.220214999999826</v>
      </c>
      <c r="Z162" s="41">
        <f t="shared" si="82"/>
        <v>1602436476.3223741</v>
      </c>
      <c r="AA162" s="41">
        <f t="shared" si="83"/>
        <v>1370223523.6776259</v>
      </c>
      <c r="AB162" s="43">
        <f>VLOOKUP($A162,Gold_SPDR!$A:$G,AB$1,0)</f>
        <v>124.489998</v>
      </c>
      <c r="AC162" s="43">
        <f>VLOOKUP($A162,Gold_SPDR!$A:$G,AC$1,0)</f>
        <v>125.209999</v>
      </c>
      <c r="AD162" s="43">
        <f>VLOOKUP($A162,Gold_SPDR!$A:$G,AD$1,0)</f>
        <v>124.44000200000001</v>
      </c>
      <c r="AE162" s="43">
        <f>VLOOKUP($A162,Gold_SPDR!$A:$G,AE$1,0)</f>
        <v>3753200</v>
      </c>
      <c r="AF162" s="2">
        <f t="shared" si="84"/>
        <v>-0.51000200000000007</v>
      </c>
      <c r="AG162" s="42">
        <f t="shared" si="85"/>
        <v>0.76999699999998938</v>
      </c>
      <c r="AH162" s="42">
        <f t="shared" si="86"/>
        <v>1.2799989999999895</v>
      </c>
      <c r="AI162" s="41">
        <f t="shared" si="87"/>
        <v>1409735.7948015458</v>
      </c>
      <c r="AJ162" s="41">
        <f t="shared" si="88"/>
        <v>2343464.2051984542</v>
      </c>
      <c r="AK162" s="43">
        <f>VLOOKUP($A162,Gold_Vix!$A:$G,AK$1,0)</f>
        <v>11.15</v>
      </c>
      <c r="AL162" s="43">
        <f>VLOOKUP($A162,Gold_Vix!$A:$G,AL$1,0)</f>
        <v>11.16</v>
      </c>
      <c r="AM162" s="43">
        <f>VLOOKUP($A162,Gold_Vix!$A:$G,AM$1,0)</f>
        <v>10.73</v>
      </c>
      <c r="AN162" s="43">
        <f>VLOOKUP(A162,Goog_trend!$A:$B,2,0)</f>
        <v>8</v>
      </c>
      <c r="AO162" s="43">
        <f>VLOOKUP($A162,'Updated CoinDesk'!$A:$E,AO$1,0)</f>
        <v>8675.2099999999991</v>
      </c>
      <c r="AP162" s="43">
        <f>VLOOKUP($A162,'Updated CoinDesk'!$A:$E,AP$1,0)</f>
        <v>8878.94</v>
      </c>
      <c r="AQ162" s="43">
        <f>VLOOKUP($A162,'Updated CoinDesk'!$A:$E,AQ$1,0)</f>
        <v>8296.14</v>
      </c>
      <c r="AR162" s="43">
        <f t="shared" si="89"/>
        <v>8</v>
      </c>
      <c r="AS162" s="43">
        <f t="shared" si="90"/>
        <v>269.03999999999905</v>
      </c>
      <c r="AT162" s="42">
        <f t="shared" si="91"/>
        <v>582.80000000000109</v>
      </c>
      <c r="AU162" s="42">
        <f t="shared" si="92"/>
        <v>313.76000000000204</v>
      </c>
      <c r="AV162" s="41">
        <f t="shared" si="93"/>
        <v>5.2003212278040429</v>
      </c>
      <c r="AW162" s="41">
        <f t="shared" si="94"/>
        <v>2.7996787721959575</v>
      </c>
      <c r="AX162" s="57">
        <f>VLOOKUP(A162,'Gold Bullion'!$A:$C,3,0)</f>
        <v>-4.5</v>
      </c>
    </row>
    <row r="163" spans="1:50" x14ac:dyDescent="0.25">
      <c r="A163" s="38">
        <v>43235</v>
      </c>
      <c r="B163" s="30">
        <v>8517.5</v>
      </c>
      <c r="C163" s="30">
        <v>8860</v>
      </c>
      <c r="D163" s="30">
        <v>8430</v>
      </c>
      <c r="E163" s="30">
        <v>7631</v>
      </c>
      <c r="F163" s="30">
        <v>-240</v>
      </c>
      <c r="G163" s="41">
        <f t="shared" si="69"/>
        <v>430</v>
      </c>
      <c r="H163" s="41">
        <f t="shared" si="70"/>
        <v>670</v>
      </c>
      <c r="I163" s="41">
        <f t="shared" si="71"/>
        <v>2983.0272727272727</v>
      </c>
      <c r="J163" s="41">
        <f t="shared" si="72"/>
        <v>4647.9727272727268</v>
      </c>
      <c r="K163" s="43">
        <f>VLOOKUP($A163,VIX!$A:$G,K$1,0)</f>
        <v>14.63</v>
      </c>
      <c r="L163" s="43">
        <f>VLOOKUP($A163,VIX!$A:$G,L$1,0)</f>
        <v>15.01</v>
      </c>
      <c r="M163" s="43">
        <f>VLOOKUP($A163,VIX!$A:$G,M$1,0)</f>
        <v>12.5</v>
      </c>
      <c r="N163" s="46">
        <f t="shared" si="75"/>
        <v>1.7000000000000011</v>
      </c>
      <c r="O163" s="41">
        <f t="shared" si="95"/>
        <v>2.5099999999999998</v>
      </c>
      <c r="P163" s="41">
        <f t="shared" si="96"/>
        <v>0.80999999999999872</v>
      </c>
      <c r="Q163" s="48">
        <f t="shared" si="76"/>
        <v>0.75602409638554247</v>
      </c>
      <c r="R163" s="48">
        <f t="shared" si="77"/>
        <v>0.24397590361445756</v>
      </c>
      <c r="S163" s="43">
        <f>VLOOKUP(A163,'S&amp;P_500'!$A:$F,6,0)</f>
        <v>2711.4499510000001</v>
      </c>
      <c r="T163" s="43">
        <f>VLOOKUP($A163,'S&amp;P_500'!$A:$G,T$1,0)</f>
        <v>2718.5900879999999</v>
      </c>
      <c r="U163" s="43">
        <f>VLOOKUP($A163,'S&amp;P_500'!$A:$G,U$1,0)</f>
        <v>2701.9099120000001</v>
      </c>
      <c r="V163" s="43">
        <f>VLOOKUP($A163,'S&amp;P_500'!$A:$G,V$1,0)</f>
        <v>3290680000</v>
      </c>
      <c r="W163" s="2">
        <f t="shared" si="79"/>
        <v>-18.679932000000008</v>
      </c>
      <c r="X163" s="41">
        <f t="shared" si="80"/>
        <v>16.680175999999847</v>
      </c>
      <c r="Y163" s="59">
        <f t="shared" si="81"/>
        <v>35.360107999999855</v>
      </c>
      <c r="Z163" s="41">
        <f t="shared" si="82"/>
        <v>1054742928.760339</v>
      </c>
      <c r="AA163" s="41">
        <f t="shared" si="83"/>
        <v>2235937071.2396607</v>
      </c>
      <c r="AB163" s="43">
        <f>VLOOKUP($A163,Gold_SPDR!$A:$G,AB$1,0)</f>
        <v>122.480003</v>
      </c>
      <c r="AC163" s="43">
        <f>VLOOKUP($A163,Gold_SPDR!$A:$G,AC$1,0)</f>
        <v>122.82</v>
      </c>
      <c r="AD163" s="43">
        <f>VLOOKUP($A163,Gold_SPDR!$A:$G,AD$1,0)</f>
        <v>122.129997</v>
      </c>
      <c r="AE163" s="43">
        <f>VLOOKUP($A163,Gold_SPDR!$A:$G,AE$1,0)</f>
        <v>10911900</v>
      </c>
      <c r="AF163" s="2">
        <f t="shared" si="84"/>
        <v>-2.0099950000000035</v>
      </c>
      <c r="AG163" s="42">
        <f t="shared" si="85"/>
        <v>0.69000299999999015</v>
      </c>
      <c r="AH163" s="42">
        <f t="shared" si="86"/>
        <v>2.6999979999999937</v>
      </c>
      <c r="AI163" s="41">
        <f t="shared" si="87"/>
        <v>2221015.1960721924</v>
      </c>
      <c r="AJ163" s="41">
        <f t="shared" si="88"/>
        <v>8690884.8039278071</v>
      </c>
      <c r="AK163" s="43">
        <f>VLOOKUP($A163,Gold_Vix!$A:$G,AK$1,0)</f>
        <v>11.91</v>
      </c>
      <c r="AL163" s="43">
        <f>VLOOKUP($A163,Gold_Vix!$A:$G,AL$1,0)</f>
        <v>14.2</v>
      </c>
      <c r="AM163" s="43">
        <f>VLOOKUP($A163,Gold_Vix!$A:$G,AM$1,0)</f>
        <v>11.15</v>
      </c>
      <c r="AN163" s="43">
        <f>VLOOKUP(A163,Goog_trend!$A:$B,2,0)</f>
        <v>8</v>
      </c>
      <c r="AO163" s="43">
        <f>VLOOKUP($A163,'Updated CoinDesk'!$A:$E,AO$1,0)</f>
        <v>8474.24</v>
      </c>
      <c r="AP163" s="43">
        <f>VLOOKUP($A163,'Updated CoinDesk'!$A:$E,AP$1,0)</f>
        <v>8835.51</v>
      </c>
      <c r="AQ163" s="43">
        <f>VLOOKUP($A163,'Updated CoinDesk'!$A:$E,AQ$1,0)</f>
        <v>8433.43</v>
      </c>
      <c r="AR163" s="43">
        <f t="shared" si="89"/>
        <v>8</v>
      </c>
      <c r="AS163" s="43">
        <f t="shared" si="90"/>
        <v>-200.96999999999935</v>
      </c>
      <c r="AT163" s="42">
        <f t="shared" si="91"/>
        <v>402.07999999999993</v>
      </c>
      <c r="AU163" s="42">
        <f t="shared" si="92"/>
        <v>603.04999999999927</v>
      </c>
      <c r="AV163" s="41">
        <f t="shared" si="93"/>
        <v>3.2002228567449005</v>
      </c>
      <c r="AW163" s="41">
        <f t="shared" si="94"/>
        <v>4.7997771432550991</v>
      </c>
      <c r="AX163" s="57">
        <f>VLOOKUP(A163,'Gold Bullion'!$A:$C,3,0)</f>
        <v>-24.849999999999909</v>
      </c>
    </row>
    <row r="164" spans="1:50" x14ac:dyDescent="0.25">
      <c r="A164" s="38">
        <v>43236</v>
      </c>
      <c r="B164" s="30">
        <v>8238.49</v>
      </c>
      <c r="C164" s="30">
        <v>8535</v>
      </c>
      <c r="D164" s="30">
        <v>8115</v>
      </c>
      <c r="E164" s="30">
        <v>894</v>
      </c>
      <c r="F164" s="30">
        <v>-279.01000000000022</v>
      </c>
      <c r="G164" s="41">
        <f t="shared" si="69"/>
        <v>420</v>
      </c>
      <c r="H164" s="41">
        <f t="shared" si="70"/>
        <v>699.01000000000022</v>
      </c>
      <c r="I164" s="41">
        <f t="shared" si="71"/>
        <v>335.54659922610159</v>
      </c>
      <c r="J164" s="41">
        <f t="shared" si="72"/>
        <v>558.45340077389835</v>
      </c>
      <c r="K164" s="43">
        <f>VLOOKUP($A164,VIX!$A:$G,K$1,0)</f>
        <v>13.42</v>
      </c>
      <c r="L164" s="43">
        <f>VLOOKUP($A164,VIX!$A:$G,L$1,0)</f>
        <v>14.91</v>
      </c>
      <c r="M164" s="43">
        <f>VLOOKUP($A164,VIX!$A:$G,M$1,0)</f>
        <v>13.21</v>
      </c>
      <c r="N164" s="46">
        <f t="shared" si="75"/>
        <v>-1.2100000000000009</v>
      </c>
      <c r="O164" s="41">
        <f t="shared" si="95"/>
        <v>1.6999999999999993</v>
      </c>
      <c r="P164" s="41">
        <f t="shared" si="96"/>
        <v>2.91</v>
      </c>
      <c r="Q164" s="48">
        <f t="shared" si="76"/>
        <v>0.36876355748373091</v>
      </c>
      <c r="R164" s="48">
        <f t="shared" si="77"/>
        <v>0.63123644251626909</v>
      </c>
      <c r="S164" s="43">
        <f>VLOOKUP(A164,'S&amp;P_500'!$A:$F,6,0)</f>
        <v>2722.459961</v>
      </c>
      <c r="T164" s="43">
        <f>VLOOKUP($A164,'S&amp;P_500'!$A:$G,T$1,0)</f>
        <v>2727.76001</v>
      </c>
      <c r="U164" s="43">
        <f>VLOOKUP($A164,'S&amp;P_500'!$A:$G,U$1,0)</f>
        <v>2712.169922</v>
      </c>
      <c r="V164" s="43">
        <f>VLOOKUP($A164,'S&amp;P_500'!$A:$G,V$1,0)</f>
        <v>3202670000</v>
      </c>
      <c r="W164" s="2">
        <f t="shared" si="79"/>
        <v>11.010009999999966</v>
      </c>
      <c r="X164" s="41">
        <f t="shared" si="80"/>
        <v>16.31005899999991</v>
      </c>
      <c r="Y164" s="59">
        <f t="shared" si="81"/>
        <v>5.3000489999999445</v>
      </c>
      <c r="Z164" s="41">
        <f t="shared" si="82"/>
        <v>2417189986.1643476</v>
      </c>
      <c r="AA164" s="41">
        <f t="shared" si="83"/>
        <v>785480013.83565211</v>
      </c>
      <c r="AB164" s="43">
        <f>VLOOKUP($A164,Gold_SPDR!$A:$G,AB$1,0)</f>
        <v>122.290001</v>
      </c>
      <c r="AC164" s="43">
        <f>VLOOKUP($A164,Gold_SPDR!$A:$G,AC$1,0)</f>
        <v>122.610001</v>
      </c>
      <c r="AD164" s="43">
        <f>VLOOKUP($A164,Gold_SPDR!$A:$G,AD$1,0)</f>
        <v>122.029999</v>
      </c>
      <c r="AE164" s="43">
        <f>VLOOKUP($A164,Gold_SPDR!$A:$G,AE$1,0)</f>
        <v>4943300</v>
      </c>
      <c r="AF164" s="2">
        <f t="shared" si="84"/>
        <v>-0.19000199999999268</v>
      </c>
      <c r="AG164" s="42">
        <f t="shared" si="85"/>
        <v>0.58000199999999325</v>
      </c>
      <c r="AH164" s="42">
        <f t="shared" si="86"/>
        <v>0.77000399999998592</v>
      </c>
      <c r="AI164" s="41">
        <f t="shared" si="87"/>
        <v>2123786.0325065302</v>
      </c>
      <c r="AJ164" s="41">
        <f t="shared" si="88"/>
        <v>2819513.9674934698</v>
      </c>
      <c r="AK164" s="43">
        <f>VLOOKUP($A164,Gold_Vix!$A:$G,AK$1,0)</f>
        <v>11.77</v>
      </c>
      <c r="AL164" s="43">
        <f>VLOOKUP($A164,Gold_Vix!$A:$G,AL$1,0)</f>
        <v>12.07</v>
      </c>
      <c r="AM164" s="43">
        <f>VLOOKUP($A164,Gold_Vix!$A:$G,AM$1,0)</f>
        <v>11.65</v>
      </c>
      <c r="AN164" s="43">
        <f>VLOOKUP(A164,Goog_trend!$A:$B,2,0)</f>
        <v>7</v>
      </c>
      <c r="AO164" s="43">
        <f>VLOOKUP($A164,'Updated CoinDesk'!$A:$E,AO$1,0)</f>
        <v>8340.2999999999993</v>
      </c>
      <c r="AP164" s="43">
        <f>VLOOKUP($A164,'Updated CoinDesk'!$A:$E,AP$1,0)</f>
        <v>8493.31</v>
      </c>
      <c r="AQ164" s="43">
        <f>VLOOKUP($A164,'Updated CoinDesk'!$A:$E,AQ$1,0)</f>
        <v>8110.33</v>
      </c>
      <c r="AR164" s="43">
        <f t="shared" si="89"/>
        <v>7</v>
      </c>
      <c r="AS164" s="43">
        <f t="shared" si="90"/>
        <v>-133.94000000000051</v>
      </c>
      <c r="AT164" s="42">
        <f t="shared" si="91"/>
        <v>382.97999999999956</v>
      </c>
      <c r="AU164" s="42">
        <f t="shared" si="92"/>
        <v>516.92000000000007</v>
      </c>
      <c r="AV164" s="41">
        <f t="shared" si="93"/>
        <v>2.9790643404822736</v>
      </c>
      <c r="AW164" s="41">
        <f t="shared" si="94"/>
        <v>4.0209356595177264</v>
      </c>
      <c r="AX164" s="57">
        <f>VLOOKUP(A164,'Gold Bullion'!$A:$C,3,0)</f>
        <v>-3.75</v>
      </c>
    </row>
    <row r="165" spans="1:50" x14ac:dyDescent="0.25">
      <c r="A165" s="38">
        <v>43237</v>
      </c>
      <c r="B165" s="30">
        <v>8227.5</v>
      </c>
      <c r="C165" s="30">
        <v>8490</v>
      </c>
      <c r="D165" s="30">
        <v>8145</v>
      </c>
      <c r="E165" s="30">
        <v>5839</v>
      </c>
      <c r="F165" s="30">
        <v>-10.989999999999782</v>
      </c>
      <c r="G165" s="41">
        <f t="shared" si="69"/>
        <v>345</v>
      </c>
      <c r="H165" s="41">
        <f t="shared" si="70"/>
        <v>355.98999999999978</v>
      </c>
      <c r="I165" s="41">
        <f t="shared" si="71"/>
        <v>2873.7285838599705</v>
      </c>
      <c r="J165" s="41">
        <f t="shared" si="72"/>
        <v>2965.2714161400295</v>
      </c>
      <c r="K165" s="43">
        <f>VLOOKUP($A165,VIX!$A:$G,K$1,0)</f>
        <v>13.43</v>
      </c>
      <c r="L165" s="43">
        <f>VLOOKUP($A165,VIX!$A:$G,L$1,0)</f>
        <v>13.86</v>
      </c>
      <c r="M165" s="43">
        <f>VLOOKUP($A165,VIX!$A:$G,M$1,0)</f>
        <v>12.65</v>
      </c>
      <c r="N165" s="46">
        <f t="shared" si="75"/>
        <v>9.9999999999997868E-3</v>
      </c>
      <c r="O165" s="41">
        <f t="shared" si="95"/>
        <v>1.2099999999999991</v>
      </c>
      <c r="P165" s="41">
        <f t="shared" si="96"/>
        <v>1.1999999999999993</v>
      </c>
      <c r="Q165" s="48">
        <f t="shared" si="76"/>
        <v>0.50207468879668049</v>
      </c>
      <c r="R165" s="48">
        <f t="shared" si="77"/>
        <v>0.49792531120331956</v>
      </c>
      <c r="S165" s="43">
        <f>VLOOKUP(A165,'S&amp;P_500'!$A:$F,6,0)</f>
        <v>2720.1298830000001</v>
      </c>
      <c r="T165" s="43">
        <f>VLOOKUP($A165,'S&amp;P_500'!$A:$G,T$1,0)</f>
        <v>2731.959961</v>
      </c>
      <c r="U165" s="43">
        <f>VLOOKUP($A165,'S&amp;P_500'!$A:$G,U$1,0)</f>
        <v>2711.360107</v>
      </c>
      <c r="V165" s="43">
        <f>VLOOKUP($A165,'S&amp;P_500'!$A:$G,V$1,0)</f>
        <v>3475400000</v>
      </c>
      <c r="W165" s="2">
        <f t="shared" si="79"/>
        <v>-2.3300779999999577</v>
      </c>
      <c r="X165" s="41">
        <f t="shared" si="80"/>
        <v>20.59985400000005</v>
      </c>
      <c r="Y165" s="59">
        <f t="shared" si="81"/>
        <v>22.929932000000008</v>
      </c>
      <c r="Z165" s="41">
        <f t="shared" si="82"/>
        <v>1644683771.0527701</v>
      </c>
      <c r="AA165" s="41">
        <f t="shared" si="83"/>
        <v>1830716228.9472301</v>
      </c>
      <c r="AB165" s="43">
        <f>VLOOKUP($A165,Gold_SPDR!$A:$G,AB$1,0)</f>
        <v>122.360001</v>
      </c>
      <c r="AC165" s="43">
        <f>VLOOKUP($A165,Gold_SPDR!$A:$G,AC$1,0)</f>
        <v>122.43</v>
      </c>
      <c r="AD165" s="43">
        <f>VLOOKUP($A165,Gold_SPDR!$A:$G,AD$1,0)</f>
        <v>122.040001</v>
      </c>
      <c r="AE165" s="43">
        <f>VLOOKUP($A165,Gold_SPDR!$A:$G,AE$1,0)</f>
        <v>7781300</v>
      </c>
      <c r="AF165" s="2">
        <f t="shared" si="84"/>
        <v>6.9999999999993179E-2</v>
      </c>
      <c r="AG165" s="42">
        <f t="shared" si="85"/>
        <v>0.38999900000000309</v>
      </c>
      <c r="AH165" s="42">
        <f t="shared" si="86"/>
        <v>0.31999900000000991</v>
      </c>
      <c r="AI165" s="41">
        <f t="shared" si="87"/>
        <v>4274236.2917923275</v>
      </c>
      <c r="AJ165" s="41">
        <f t="shared" si="88"/>
        <v>3507063.7082076729</v>
      </c>
      <c r="AK165" s="43">
        <f>VLOOKUP($A165,Gold_Vix!$A:$G,AK$1,0)</f>
        <v>11.64</v>
      </c>
      <c r="AL165" s="43">
        <f>VLOOKUP($A165,Gold_Vix!$A:$G,AL$1,0)</f>
        <v>11.72</v>
      </c>
      <c r="AM165" s="43">
        <f>VLOOKUP($A165,Gold_Vix!$A:$G,AM$1,0)</f>
        <v>11.47</v>
      </c>
      <c r="AN165" s="43">
        <f>VLOOKUP(A165,Goog_trend!$A:$B,2,0)</f>
        <v>7</v>
      </c>
      <c r="AO165" s="43">
        <f>VLOOKUP($A165,'Updated CoinDesk'!$A:$E,AO$1,0)</f>
        <v>8058.6</v>
      </c>
      <c r="AP165" s="43">
        <f>VLOOKUP($A165,'Updated CoinDesk'!$A:$E,AP$1,0)</f>
        <v>8458.5300000000007</v>
      </c>
      <c r="AQ165" s="43">
        <f>VLOOKUP($A165,'Updated CoinDesk'!$A:$E,AQ$1,0)</f>
        <v>7999.59</v>
      </c>
      <c r="AR165" s="43">
        <f t="shared" si="89"/>
        <v>7</v>
      </c>
      <c r="AS165" s="43">
        <f t="shared" si="90"/>
        <v>-281.69999999999891</v>
      </c>
      <c r="AT165" s="42">
        <f t="shared" si="91"/>
        <v>458.94000000000051</v>
      </c>
      <c r="AU165" s="42">
        <f t="shared" si="92"/>
        <v>740.63999999999942</v>
      </c>
      <c r="AV165" s="41">
        <f t="shared" si="93"/>
        <v>2.6780873305657011</v>
      </c>
      <c r="AW165" s="41">
        <f t="shared" si="94"/>
        <v>4.3219126694342993</v>
      </c>
      <c r="AX165" s="57">
        <f>VLOOKUP(A165,'Gold Bullion'!$A:$C,3,0)</f>
        <v>-1.75</v>
      </c>
    </row>
    <row r="166" spans="1:50" x14ac:dyDescent="0.25">
      <c r="A166" s="38">
        <v>43238</v>
      </c>
      <c r="B166" s="30">
        <v>8257.5</v>
      </c>
      <c r="C166" s="30">
        <v>8295</v>
      </c>
      <c r="D166" s="30">
        <v>7940</v>
      </c>
      <c r="E166" s="30">
        <v>5638</v>
      </c>
      <c r="F166" s="30">
        <v>30</v>
      </c>
      <c r="G166" s="41">
        <f t="shared" si="69"/>
        <v>355</v>
      </c>
      <c r="H166" s="41">
        <f t="shared" si="70"/>
        <v>325</v>
      </c>
      <c r="I166" s="41">
        <f t="shared" si="71"/>
        <v>2943.3676470588234</v>
      </c>
      <c r="J166" s="41">
        <f t="shared" si="72"/>
        <v>2694.6323529411766</v>
      </c>
      <c r="K166" s="43">
        <f>VLOOKUP($A166,VIX!$A:$G,K$1,0)</f>
        <v>13.42</v>
      </c>
      <c r="L166" s="43">
        <f>VLOOKUP($A166,VIX!$A:$G,L$1,0)</f>
        <v>13.87</v>
      </c>
      <c r="M166" s="43">
        <f>VLOOKUP($A166,VIX!$A:$G,M$1,0)</f>
        <v>13.06</v>
      </c>
      <c r="N166" s="46">
        <f t="shared" si="75"/>
        <v>-9.9999999999997868E-3</v>
      </c>
      <c r="O166" s="41">
        <f t="shared" si="95"/>
        <v>0.80999999999999872</v>
      </c>
      <c r="P166" s="41">
        <f t="shared" si="96"/>
        <v>0.81999999999999851</v>
      </c>
      <c r="Q166" s="48">
        <f t="shared" si="76"/>
        <v>0.49693251533742339</v>
      </c>
      <c r="R166" s="48">
        <f t="shared" si="77"/>
        <v>0.50306748466257667</v>
      </c>
      <c r="S166" s="43">
        <f>VLOOKUP(A166,'S&amp;P_500'!$A:$F,6,0)</f>
        <v>2712.969971</v>
      </c>
      <c r="T166" s="43">
        <f>VLOOKUP($A166,'S&amp;P_500'!$A:$G,T$1,0)</f>
        <v>2719.5</v>
      </c>
      <c r="U166" s="43">
        <f>VLOOKUP($A166,'S&amp;P_500'!$A:$G,U$1,0)</f>
        <v>2709.179932</v>
      </c>
      <c r="V166" s="43">
        <f>VLOOKUP($A166,'S&amp;P_500'!$A:$G,V$1,0)</f>
        <v>3368690000</v>
      </c>
      <c r="W166" s="2">
        <f t="shared" si="79"/>
        <v>-7.1599120000000767</v>
      </c>
      <c r="X166" s="41">
        <f t="shared" si="80"/>
        <v>10.320067999999992</v>
      </c>
      <c r="Y166" s="59">
        <f t="shared" si="81"/>
        <v>17.479980000000069</v>
      </c>
      <c r="Z166" s="41">
        <f t="shared" si="82"/>
        <v>1250541361.3285811</v>
      </c>
      <c r="AA166" s="41">
        <f t="shared" si="83"/>
        <v>2118148638.6714189</v>
      </c>
      <c r="AB166" s="43">
        <f>VLOOKUP($A166,Gold_SPDR!$A:$G,AB$1,0)</f>
        <v>122.410004</v>
      </c>
      <c r="AC166" s="43">
        <f>VLOOKUP($A166,Gold_SPDR!$A:$G,AC$1,0)</f>
        <v>122.650002</v>
      </c>
      <c r="AD166" s="43">
        <f>VLOOKUP($A166,Gold_SPDR!$A:$G,AD$1,0)</f>
        <v>122.010002</v>
      </c>
      <c r="AE166" s="43">
        <f>VLOOKUP($A166,Gold_SPDR!$A:$G,AE$1,0)</f>
        <v>6837100</v>
      </c>
      <c r="AF166" s="2">
        <f t="shared" si="84"/>
        <v>5.0003000000003794E-2</v>
      </c>
      <c r="AG166" s="42">
        <f t="shared" si="85"/>
        <v>0.64000000000000057</v>
      </c>
      <c r="AH166" s="42">
        <f t="shared" si="86"/>
        <v>0.58999699999999677</v>
      </c>
      <c r="AI166" s="41">
        <f t="shared" si="87"/>
        <v>3557524.1240425897</v>
      </c>
      <c r="AJ166" s="41">
        <f t="shared" si="88"/>
        <v>3279575.8759574099</v>
      </c>
      <c r="AK166" s="43">
        <f>VLOOKUP($A166,Gold_Vix!$A:$G,AK$1,0)</f>
        <v>11.11</v>
      </c>
      <c r="AL166" s="43">
        <f>VLOOKUP($A166,Gold_Vix!$A:$G,AL$1,0)</f>
        <v>11.64</v>
      </c>
      <c r="AM166" s="43">
        <f>VLOOKUP($A166,Gold_Vix!$A:$G,AM$1,0)</f>
        <v>10.6</v>
      </c>
      <c r="AN166" s="43">
        <f>VLOOKUP(A166,Goog_trend!$A:$B,2,0)</f>
        <v>7</v>
      </c>
      <c r="AO166" s="43">
        <f>VLOOKUP($A166,'Updated CoinDesk'!$A:$E,AO$1,0)</f>
        <v>8240.7199999999993</v>
      </c>
      <c r="AP166" s="43">
        <f>VLOOKUP($A166,'Updated CoinDesk'!$A:$E,AP$1,0)</f>
        <v>8273.5400000000009</v>
      </c>
      <c r="AQ166" s="43">
        <f>VLOOKUP($A166,'Updated CoinDesk'!$A:$E,AQ$1,0)</f>
        <v>7931.43</v>
      </c>
      <c r="AR166" s="43">
        <f t="shared" si="89"/>
        <v>7</v>
      </c>
      <c r="AS166" s="43">
        <f t="shared" si="90"/>
        <v>182.11999999999898</v>
      </c>
      <c r="AT166" s="42">
        <f t="shared" si="91"/>
        <v>342.11000000000058</v>
      </c>
      <c r="AU166" s="42">
        <f t="shared" si="92"/>
        <v>159.9900000000016</v>
      </c>
      <c r="AV166" s="41">
        <f t="shared" si="93"/>
        <v>4.769508066122274</v>
      </c>
      <c r="AW166" s="41">
        <f t="shared" si="94"/>
        <v>2.230491933877726</v>
      </c>
      <c r="AX166" s="57">
        <f>VLOOKUP(A166,'Gold Bullion'!$A:$C,3,0)</f>
        <v>-1.2000000000000455</v>
      </c>
    </row>
    <row r="167" spans="1:50" x14ac:dyDescent="0.25">
      <c r="A167" s="38">
        <v>43241</v>
      </c>
      <c r="B167" s="30">
        <v>8395</v>
      </c>
      <c r="C167" s="30">
        <v>8610</v>
      </c>
      <c r="D167" s="30">
        <v>8335</v>
      </c>
      <c r="E167" s="30">
        <v>3007</v>
      </c>
      <c r="F167" s="30">
        <v>137.5</v>
      </c>
      <c r="G167" s="41">
        <f t="shared" si="69"/>
        <v>352.5</v>
      </c>
      <c r="H167" s="41">
        <f t="shared" si="70"/>
        <v>215</v>
      </c>
      <c r="I167" s="41">
        <f t="shared" si="71"/>
        <v>1867.784140969163</v>
      </c>
      <c r="J167" s="41">
        <f t="shared" si="72"/>
        <v>1139.215859030837</v>
      </c>
      <c r="K167" s="43">
        <f>VLOOKUP($A167,VIX!$A:$G,K$1,0)</f>
        <v>13.08</v>
      </c>
      <c r="L167" s="43">
        <f>VLOOKUP($A167,VIX!$A:$G,L$1,0)</f>
        <v>13.59</v>
      </c>
      <c r="M167" s="43">
        <f>VLOOKUP($A167,VIX!$A:$G,M$1,0)</f>
        <v>12.78</v>
      </c>
      <c r="N167" s="46">
        <f t="shared" si="75"/>
        <v>-0.33999999999999986</v>
      </c>
      <c r="O167" s="41">
        <f t="shared" si="95"/>
        <v>0.8100000000000005</v>
      </c>
      <c r="P167" s="41">
        <f t="shared" si="96"/>
        <v>1.1500000000000004</v>
      </c>
      <c r="Q167" s="48">
        <f t="shared" si="76"/>
        <v>0.41326530612244905</v>
      </c>
      <c r="R167" s="48">
        <f t="shared" si="77"/>
        <v>0.58673469387755095</v>
      </c>
      <c r="S167" s="43">
        <f>VLOOKUP(A167,'S&amp;P_500'!$A:$F,6,0)</f>
        <v>2733.01001</v>
      </c>
      <c r="T167" s="43">
        <f>VLOOKUP($A167,'S&amp;P_500'!$A:$G,T$1,0)</f>
        <v>2739.1899410000001</v>
      </c>
      <c r="U167" s="43">
        <f>VLOOKUP($A167,'S&amp;P_500'!$A:$G,U$1,0)</f>
        <v>2725.6999510000001</v>
      </c>
      <c r="V167" s="43">
        <f>VLOOKUP($A167,'S&amp;P_500'!$A:$G,V$1,0)</f>
        <v>3019890000</v>
      </c>
      <c r="W167" s="2">
        <f t="shared" si="79"/>
        <v>20.040038999999979</v>
      </c>
      <c r="X167" s="41">
        <f t="shared" si="80"/>
        <v>26.219970000000103</v>
      </c>
      <c r="Y167" s="59">
        <f t="shared" si="81"/>
        <v>6.1799310000001242</v>
      </c>
      <c r="Z167" s="41">
        <f t="shared" si="82"/>
        <v>2443878615.6568737</v>
      </c>
      <c r="AA167" s="41">
        <f t="shared" si="83"/>
        <v>576011384.3431263</v>
      </c>
      <c r="AB167" s="43">
        <f>VLOOKUP($A167,Gold_SPDR!$A:$G,AB$1,0)</f>
        <v>122.480003</v>
      </c>
      <c r="AC167" s="43">
        <f>VLOOKUP($A167,Gold_SPDR!$A:$G,AC$1,0)</f>
        <v>122.529999</v>
      </c>
      <c r="AD167" s="43">
        <f>VLOOKUP($A167,Gold_SPDR!$A:$G,AD$1,0)</f>
        <v>121.970001</v>
      </c>
      <c r="AE167" s="43">
        <f>VLOOKUP($A167,Gold_SPDR!$A:$G,AE$1,0)</f>
        <v>4126700</v>
      </c>
      <c r="AF167" s="2">
        <f t="shared" si="84"/>
        <v>6.9998999999995704E-2</v>
      </c>
      <c r="AG167" s="42">
        <f t="shared" si="85"/>
        <v>0.55999800000000732</v>
      </c>
      <c r="AH167" s="42">
        <f t="shared" si="86"/>
        <v>0.48999900000001162</v>
      </c>
      <c r="AI167" s="41">
        <f t="shared" si="87"/>
        <v>2200905.0945859733</v>
      </c>
      <c r="AJ167" s="41">
        <f t="shared" si="88"/>
        <v>1925794.9054140265</v>
      </c>
      <c r="AK167" s="43">
        <f>VLOOKUP($A167,Gold_Vix!$A:$G,AK$1,0)</f>
        <v>11.62</v>
      </c>
      <c r="AL167" s="43">
        <f>VLOOKUP($A167,Gold_Vix!$A:$G,AL$1,0)</f>
        <v>11.67</v>
      </c>
      <c r="AM167" s="43">
        <f>VLOOKUP($A167,Gold_Vix!$A:$G,AM$1,0)</f>
        <v>11.4</v>
      </c>
      <c r="AN167" s="43">
        <f>VLOOKUP(A167,Goog_trend!$A:$B,2,0)</f>
        <v>7</v>
      </c>
      <c r="AO167" s="43">
        <f>VLOOKUP($A167,'Updated CoinDesk'!$A:$E,AO$1,0)</f>
        <v>8395.23</v>
      </c>
      <c r="AP167" s="43">
        <f>VLOOKUP($A167,'Updated CoinDesk'!$A:$E,AP$1,0)</f>
        <v>8566.14</v>
      </c>
      <c r="AQ167" s="43">
        <f>VLOOKUP($A167,'Updated CoinDesk'!$A:$E,AQ$1,0)</f>
        <v>8324.99</v>
      </c>
      <c r="AR167" s="43">
        <f t="shared" si="89"/>
        <v>7</v>
      </c>
      <c r="AS167" s="43">
        <f t="shared" si="90"/>
        <v>154.51000000000022</v>
      </c>
      <c r="AT167" s="42">
        <f t="shared" si="91"/>
        <v>325.42000000000007</v>
      </c>
      <c r="AU167" s="42">
        <f t="shared" si="92"/>
        <v>170.90999999999985</v>
      </c>
      <c r="AV167" s="41">
        <f t="shared" si="93"/>
        <v>4.5895674248987586</v>
      </c>
      <c r="AW167" s="41">
        <f t="shared" si="94"/>
        <v>2.4104325751012414</v>
      </c>
      <c r="AX167" s="57">
        <f>VLOOKUP(A167,'Gold Bullion'!$A:$C,3,0)</f>
        <v>4.9999999999954525E-2</v>
      </c>
    </row>
    <row r="168" spans="1:50" x14ac:dyDescent="0.25">
      <c r="A168" s="38">
        <v>43242</v>
      </c>
      <c r="B168" s="30">
        <v>8185</v>
      </c>
      <c r="C168" s="30">
        <v>8450</v>
      </c>
      <c r="D168" s="30">
        <v>8095</v>
      </c>
      <c r="E168" s="30">
        <v>2546</v>
      </c>
      <c r="F168" s="30">
        <v>-210</v>
      </c>
      <c r="G168" s="41">
        <f t="shared" si="69"/>
        <v>355</v>
      </c>
      <c r="H168" s="41">
        <f t="shared" si="70"/>
        <v>565</v>
      </c>
      <c r="I168" s="41">
        <f t="shared" si="71"/>
        <v>982.42391304347825</v>
      </c>
      <c r="J168" s="41">
        <f t="shared" si="72"/>
        <v>1563.5760869565217</v>
      </c>
      <c r="K168" s="43">
        <f>VLOOKUP($A168,VIX!$A:$G,K$1,0)</f>
        <v>13.22</v>
      </c>
      <c r="L168" s="43">
        <f>VLOOKUP($A168,VIX!$A:$G,L$1,0)</f>
        <v>13.42</v>
      </c>
      <c r="M168" s="43">
        <f>VLOOKUP($A168,VIX!$A:$G,M$1,0)</f>
        <v>12.77</v>
      </c>
      <c r="N168" s="46">
        <f t="shared" si="75"/>
        <v>0.14000000000000057</v>
      </c>
      <c r="O168" s="41">
        <f t="shared" si="95"/>
        <v>0.65000000000000036</v>
      </c>
      <c r="P168" s="41">
        <f t="shared" si="96"/>
        <v>0.50999999999999979</v>
      </c>
      <c r="Q168" s="48">
        <f t="shared" si="76"/>
        <v>0.56034482758620718</v>
      </c>
      <c r="R168" s="48">
        <f t="shared" si="77"/>
        <v>0.43965517241379287</v>
      </c>
      <c r="S168" s="43">
        <f>VLOOKUP(A168,'S&amp;P_500'!$A:$F,6,0)</f>
        <v>2724.4399410000001</v>
      </c>
      <c r="T168" s="43">
        <f>VLOOKUP($A168,'S&amp;P_500'!$A:$G,T$1,0)</f>
        <v>2742.23999</v>
      </c>
      <c r="U168" s="43">
        <f>VLOOKUP($A168,'S&amp;P_500'!$A:$G,U$1,0)</f>
        <v>2721.8798830000001</v>
      </c>
      <c r="V168" s="43">
        <f>VLOOKUP($A168,'S&amp;P_500'!$A:$G,V$1,0)</f>
        <v>3366310000</v>
      </c>
      <c r="W168" s="2">
        <f t="shared" si="79"/>
        <v>-8.5700689999998758</v>
      </c>
      <c r="X168" s="41">
        <f t="shared" si="80"/>
        <v>20.360106999999971</v>
      </c>
      <c r="Y168" s="59">
        <f t="shared" si="81"/>
        <v>28.930175999999847</v>
      </c>
      <c r="Z168" s="41">
        <f t="shared" si="82"/>
        <v>1390505950.1315939</v>
      </c>
      <c r="AA168" s="41">
        <f t="shared" si="83"/>
        <v>1975804049.8684058</v>
      </c>
      <c r="AB168" s="43">
        <f>VLOOKUP($A168,Gold_SPDR!$A:$G,AB$1,0)</f>
        <v>122.410004</v>
      </c>
      <c r="AC168" s="43">
        <f>VLOOKUP($A168,Gold_SPDR!$A:$G,AC$1,0)</f>
        <v>122.739998</v>
      </c>
      <c r="AD168" s="43">
        <f>VLOOKUP($A168,Gold_SPDR!$A:$G,AD$1,0)</f>
        <v>122.339996</v>
      </c>
      <c r="AE168" s="43">
        <f>VLOOKUP($A168,Gold_SPDR!$A:$G,AE$1,0)</f>
        <v>4579600</v>
      </c>
      <c r="AF168" s="2">
        <f t="shared" si="84"/>
        <v>-6.9998999999995704E-2</v>
      </c>
      <c r="AG168" s="42">
        <f t="shared" si="85"/>
        <v>0.40000200000000063</v>
      </c>
      <c r="AH168" s="42">
        <f t="shared" si="86"/>
        <v>0.47000099999999634</v>
      </c>
      <c r="AI168" s="41">
        <f t="shared" si="87"/>
        <v>2105566.4856328187</v>
      </c>
      <c r="AJ168" s="41">
        <f t="shared" si="88"/>
        <v>2474033.5143671809</v>
      </c>
      <c r="AK168" s="43">
        <f>VLOOKUP($A168,Gold_Vix!$A:$G,AK$1,0)</f>
        <v>10.9</v>
      </c>
      <c r="AL168" s="43">
        <f>VLOOKUP($A168,Gold_Vix!$A:$G,AL$1,0)</f>
        <v>11.57</v>
      </c>
      <c r="AM168" s="43">
        <f>VLOOKUP($A168,Gold_Vix!$A:$G,AM$1,0)</f>
        <v>10.87</v>
      </c>
      <c r="AN168" s="43">
        <f>VLOOKUP(A168,Goog_trend!$A:$B,2,0)</f>
        <v>8</v>
      </c>
      <c r="AO168" s="43">
        <f>VLOOKUP($A168,'Updated CoinDesk'!$A:$E,AO$1,0)</f>
        <v>7983.52</v>
      </c>
      <c r="AP168" s="43">
        <f>VLOOKUP($A168,'Updated CoinDesk'!$A:$E,AP$1,0)</f>
        <v>8405.18</v>
      </c>
      <c r="AQ168" s="43">
        <f>VLOOKUP($A168,'Updated CoinDesk'!$A:$E,AQ$1,0)</f>
        <v>7959.49</v>
      </c>
      <c r="AR168" s="43">
        <f t="shared" si="89"/>
        <v>8</v>
      </c>
      <c r="AS168" s="43">
        <f t="shared" si="90"/>
        <v>-411.70999999999913</v>
      </c>
      <c r="AT168" s="42">
        <f t="shared" si="91"/>
        <v>445.69000000000051</v>
      </c>
      <c r="AU168" s="42">
        <f t="shared" si="92"/>
        <v>857.39999999999964</v>
      </c>
      <c r="AV168" s="41">
        <f t="shared" si="93"/>
        <v>2.7362039460052672</v>
      </c>
      <c r="AW168" s="41">
        <f t="shared" si="94"/>
        <v>5.2637960539947324</v>
      </c>
      <c r="AX168" s="57">
        <f>VLOOKUP(A168,'Gold Bullion'!$A:$C,3,0)</f>
        <v>4.7000000000000455</v>
      </c>
    </row>
    <row r="169" spans="1:50" x14ac:dyDescent="0.25">
      <c r="A169" s="38">
        <v>43243</v>
      </c>
      <c r="B169" s="30">
        <v>7647.5</v>
      </c>
      <c r="C169" s="30">
        <v>8105</v>
      </c>
      <c r="D169" s="30">
        <v>7455</v>
      </c>
      <c r="E169" s="30">
        <v>5059</v>
      </c>
      <c r="F169" s="30">
        <v>-537.5</v>
      </c>
      <c r="G169" s="41">
        <f t="shared" si="69"/>
        <v>650</v>
      </c>
      <c r="H169" s="41">
        <f t="shared" si="70"/>
        <v>1187.5</v>
      </c>
      <c r="I169" s="41">
        <f t="shared" si="71"/>
        <v>1789.5782312925171</v>
      </c>
      <c r="J169" s="41">
        <f t="shared" si="72"/>
        <v>3269.4217687074829</v>
      </c>
      <c r="K169" s="43">
        <f>VLOOKUP($A169,VIX!$A:$G,K$1,0)</f>
        <v>12.58</v>
      </c>
      <c r="L169" s="43">
        <f>VLOOKUP($A169,VIX!$A:$G,L$1,0)</f>
        <v>14.6</v>
      </c>
      <c r="M169" s="43">
        <f>VLOOKUP($A169,VIX!$A:$G,M$1,0)</f>
        <v>12.49</v>
      </c>
      <c r="N169" s="46">
        <f t="shared" si="75"/>
        <v>-0.64000000000000057</v>
      </c>
      <c r="O169" s="41">
        <f t="shared" si="95"/>
        <v>2.1099999999999994</v>
      </c>
      <c r="P169" s="41">
        <f t="shared" si="96"/>
        <v>2.75</v>
      </c>
      <c r="Q169" s="48">
        <f t="shared" si="76"/>
        <v>0.43415637860082296</v>
      </c>
      <c r="R169" s="48">
        <f t="shared" si="77"/>
        <v>0.56584362139917699</v>
      </c>
      <c r="S169" s="43">
        <f>VLOOKUP(A169,'S&amp;P_500'!$A:$F,6,0)</f>
        <v>2733.290039</v>
      </c>
      <c r="T169" s="43">
        <f>VLOOKUP($A169,'S&amp;P_500'!$A:$G,T$1,0)</f>
        <v>2733.330078</v>
      </c>
      <c r="U169" s="43">
        <f>VLOOKUP($A169,'S&amp;P_500'!$A:$G,U$1,0)</f>
        <v>2709.540039</v>
      </c>
      <c r="V169" s="43">
        <f>VLOOKUP($A169,'S&amp;P_500'!$A:$G,V$1,0)</f>
        <v>3326290000</v>
      </c>
      <c r="W169" s="2">
        <f t="shared" si="79"/>
        <v>8.850097999999889</v>
      </c>
      <c r="X169" s="41">
        <f t="shared" si="80"/>
        <v>23.790038999999979</v>
      </c>
      <c r="Y169" s="59">
        <f t="shared" si="81"/>
        <v>14.93994100000009</v>
      </c>
      <c r="Z169" s="41">
        <f t="shared" si="82"/>
        <v>2043186410.7678289</v>
      </c>
      <c r="AA169" s="41">
        <f t="shared" si="83"/>
        <v>1283103589.2321713</v>
      </c>
      <c r="AB169" s="43">
        <f>VLOOKUP($A169,Gold_SPDR!$A:$G,AB$1,0)</f>
        <v>122.540001</v>
      </c>
      <c r="AC169" s="43">
        <f>VLOOKUP($A169,Gold_SPDR!$A:$G,AC$1,0)</f>
        <v>122.739998</v>
      </c>
      <c r="AD169" s="43">
        <f>VLOOKUP($A169,Gold_SPDR!$A:$G,AD$1,0)</f>
        <v>122.110001</v>
      </c>
      <c r="AE169" s="43">
        <f>VLOOKUP($A169,Gold_SPDR!$A:$G,AE$1,0)</f>
        <v>6974600</v>
      </c>
      <c r="AF169" s="2">
        <f t="shared" si="84"/>
        <v>0.12999700000000303</v>
      </c>
      <c r="AG169" s="42">
        <f t="shared" si="85"/>
        <v>0.62999700000000303</v>
      </c>
      <c r="AH169" s="42">
        <f t="shared" si="86"/>
        <v>0.5</v>
      </c>
      <c r="AI169" s="41">
        <f t="shared" si="87"/>
        <v>3888485.6120857042</v>
      </c>
      <c r="AJ169" s="41">
        <f t="shared" si="88"/>
        <v>3086114.3879142958</v>
      </c>
      <c r="AK169" s="43">
        <f>VLOOKUP($A169,Gold_Vix!$A:$G,AK$1,0)</f>
        <v>11.18</v>
      </c>
      <c r="AL169" s="43">
        <f>VLOOKUP($A169,Gold_Vix!$A:$G,AL$1,0)</f>
        <v>11.4</v>
      </c>
      <c r="AM169" s="43">
        <f>VLOOKUP($A169,Gold_Vix!$A:$G,AM$1,0)</f>
        <v>10.95</v>
      </c>
      <c r="AN169" s="43">
        <f>VLOOKUP(A169,Goog_trend!$A:$B,2,0)</f>
        <v>9</v>
      </c>
      <c r="AO169" s="43">
        <f>VLOOKUP($A169,'Updated CoinDesk'!$A:$E,AO$1,0)</f>
        <v>7502.56</v>
      </c>
      <c r="AP169" s="43">
        <f>VLOOKUP($A169,'Updated CoinDesk'!$A:$E,AP$1,0)</f>
        <v>8023.73</v>
      </c>
      <c r="AQ169" s="43">
        <f>VLOOKUP($A169,'Updated CoinDesk'!$A:$E,AQ$1,0)</f>
        <v>7442.97</v>
      </c>
      <c r="AR169" s="43">
        <f t="shared" si="89"/>
        <v>9</v>
      </c>
      <c r="AS169" s="43">
        <f t="shared" si="90"/>
        <v>-480.96000000000004</v>
      </c>
      <c r="AT169" s="42">
        <f t="shared" si="91"/>
        <v>580.75999999999931</v>
      </c>
      <c r="AU169" s="42">
        <f t="shared" si="92"/>
        <v>1061.7199999999993</v>
      </c>
      <c r="AV169" s="41">
        <f t="shared" si="93"/>
        <v>3.1822853246310445</v>
      </c>
      <c r="AW169" s="41">
        <f t="shared" si="94"/>
        <v>5.817714675368955</v>
      </c>
      <c r="AX169" s="57">
        <f>VLOOKUP(A169,'Gold Bullion'!$A:$C,3,0)</f>
        <v>-4.0499999999999545</v>
      </c>
    </row>
    <row r="170" spans="1:50" x14ac:dyDescent="0.25">
      <c r="A170" s="38">
        <v>43244</v>
      </c>
      <c r="B170" s="30">
        <v>7557.5</v>
      </c>
      <c r="C170" s="30">
        <v>7750</v>
      </c>
      <c r="D170" s="30">
        <v>7265</v>
      </c>
      <c r="E170" s="30">
        <v>5256</v>
      </c>
      <c r="F170" s="30">
        <v>-90</v>
      </c>
      <c r="G170" s="41">
        <f t="shared" si="69"/>
        <v>485</v>
      </c>
      <c r="H170" s="41">
        <f t="shared" si="70"/>
        <v>575</v>
      </c>
      <c r="I170" s="41">
        <f t="shared" si="71"/>
        <v>2404.867924528302</v>
      </c>
      <c r="J170" s="41">
        <f t="shared" si="72"/>
        <v>2851.132075471698</v>
      </c>
      <c r="K170" s="43">
        <f>VLOOKUP($A170,VIX!$A:$G,K$1,0)</f>
        <v>12.53</v>
      </c>
      <c r="L170" s="43">
        <f>VLOOKUP($A170,VIX!$A:$G,L$1,0)</f>
        <v>14.24</v>
      </c>
      <c r="M170" s="43">
        <f>VLOOKUP($A170,VIX!$A:$G,M$1,0)</f>
        <v>12.53</v>
      </c>
      <c r="N170" s="46">
        <f t="shared" si="75"/>
        <v>-5.0000000000000711E-2</v>
      </c>
      <c r="O170" s="41">
        <f t="shared" si="95"/>
        <v>1.7100000000000009</v>
      </c>
      <c r="P170" s="41">
        <f t="shared" si="96"/>
        <v>1.7600000000000016</v>
      </c>
      <c r="Q170" s="48">
        <f t="shared" si="76"/>
        <v>0.49279538904899128</v>
      </c>
      <c r="R170" s="48">
        <f t="shared" si="77"/>
        <v>0.50720461095100877</v>
      </c>
      <c r="S170" s="43">
        <f>VLOOKUP(A170,'S&amp;P_500'!$A:$F,6,0)</f>
        <v>2727.76001</v>
      </c>
      <c r="T170" s="43">
        <f>VLOOKUP($A170,'S&amp;P_500'!$A:$G,T$1,0)</f>
        <v>2731.969971</v>
      </c>
      <c r="U170" s="43">
        <f>VLOOKUP($A170,'S&amp;P_500'!$A:$G,U$1,0)</f>
        <v>2707.3798830000001</v>
      </c>
      <c r="V170" s="43">
        <f>VLOOKUP($A170,'S&amp;P_500'!$A:$G,V$1,0)</f>
        <v>3256030000</v>
      </c>
      <c r="W170" s="2">
        <f t="shared" si="79"/>
        <v>-5.5300290000000132</v>
      </c>
      <c r="X170" s="41">
        <f t="shared" si="80"/>
        <v>24.590087999999923</v>
      </c>
      <c r="Y170" s="59">
        <f t="shared" si="81"/>
        <v>30.120116999999937</v>
      </c>
      <c r="Z170" s="41">
        <f t="shared" si="82"/>
        <v>1463457580.3662217</v>
      </c>
      <c r="AA170" s="41">
        <f t="shared" si="83"/>
        <v>1792572419.6337786</v>
      </c>
      <c r="AB170" s="43">
        <f>VLOOKUP($A170,Gold_SPDR!$A:$G,AB$1,0)</f>
        <v>123.589996</v>
      </c>
      <c r="AC170" s="43">
        <f>VLOOKUP($A170,Gold_SPDR!$A:$G,AC$1,0)</f>
        <v>123.82</v>
      </c>
      <c r="AD170" s="43">
        <f>VLOOKUP($A170,Gold_SPDR!$A:$G,AD$1,0)</f>
        <v>123.08000199999999</v>
      </c>
      <c r="AE170" s="43">
        <f>VLOOKUP($A170,Gold_SPDR!$A:$G,AE$1,0)</f>
        <v>8798000</v>
      </c>
      <c r="AF170" s="2">
        <f t="shared" si="84"/>
        <v>1.0499949999999956</v>
      </c>
      <c r="AG170" s="42">
        <f t="shared" si="85"/>
        <v>1.2799989999999895</v>
      </c>
      <c r="AH170" s="42">
        <f t="shared" si="86"/>
        <v>0.23000399999999388</v>
      </c>
      <c r="AI170" s="41">
        <f t="shared" si="87"/>
        <v>7457886.6412848393</v>
      </c>
      <c r="AJ170" s="41">
        <f t="shared" si="88"/>
        <v>1340113.3587151605</v>
      </c>
      <c r="AK170" s="43">
        <f>VLOOKUP($A170,Gold_Vix!$A:$G,AK$1,0)</f>
        <v>10.99</v>
      </c>
      <c r="AL170" s="43">
        <f>VLOOKUP($A170,Gold_Vix!$A:$G,AL$1,0)</f>
        <v>11.71</v>
      </c>
      <c r="AM170" s="43">
        <f>VLOOKUP($A170,Gold_Vix!$A:$G,AM$1,0)</f>
        <v>10.71</v>
      </c>
      <c r="AN170" s="43">
        <f>VLOOKUP(A170,Goog_trend!$A:$B,2,0)</f>
        <v>9</v>
      </c>
      <c r="AO170" s="43">
        <f>VLOOKUP($A170,'Updated CoinDesk'!$A:$E,AO$1,0)</f>
        <v>7578.69</v>
      </c>
      <c r="AP170" s="43">
        <f>VLOOKUP($A170,'Updated CoinDesk'!$A:$E,AP$1,0)</f>
        <v>7721.83</v>
      </c>
      <c r="AQ170" s="43">
        <f>VLOOKUP($A170,'Updated CoinDesk'!$A:$E,AQ$1,0)</f>
        <v>7272.64</v>
      </c>
      <c r="AR170" s="43">
        <f t="shared" si="89"/>
        <v>9</v>
      </c>
      <c r="AS170" s="43">
        <f t="shared" si="90"/>
        <v>76.1299999999992</v>
      </c>
      <c r="AT170" s="42">
        <f t="shared" si="91"/>
        <v>449.1899999999996</v>
      </c>
      <c r="AU170" s="42">
        <f t="shared" si="92"/>
        <v>373.0600000000004</v>
      </c>
      <c r="AV170" s="41">
        <f t="shared" si="93"/>
        <v>4.9166433566433518</v>
      </c>
      <c r="AW170" s="41">
        <f t="shared" si="94"/>
        <v>4.0833566433566482</v>
      </c>
      <c r="AX170" s="57">
        <f>VLOOKUP(A170,'Gold Bullion'!$A:$C,3,0)</f>
        <v>15.849999999999909</v>
      </c>
    </row>
    <row r="171" spans="1:50" x14ac:dyDescent="0.25">
      <c r="A171" s="38">
        <v>43245</v>
      </c>
      <c r="B171" s="30">
        <v>7420</v>
      </c>
      <c r="C171" s="30">
        <v>7670</v>
      </c>
      <c r="D171" s="30">
        <v>7325</v>
      </c>
      <c r="E171" s="30">
        <v>5192</v>
      </c>
      <c r="F171" s="30">
        <v>-137.5</v>
      </c>
      <c r="G171" s="41">
        <f t="shared" si="69"/>
        <v>345</v>
      </c>
      <c r="H171" s="41">
        <f t="shared" si="70"/>
        <v>482.5</v>
      </c>
      <c r="I171" s="41">
        <f t="shared" si="71"/>
        <v>2164.6404833836859</v>
      </c>
      <c r="J171" s="41">
        <f t="shared" si="72"/>
        <v>3027.3595166163141</v>
      </c>
      <c r="K171" s="43">
        <f>VLOOKUP($A171,VIX!$A:$G,K$1,0)</f>
        <v>13.22</v>
      </c>
      <c r="L171" s="43">
        <f>VLOOKUP($A171,VIX!$A:$G,L$1,0)</f>
        <v>13.52</v>
      </c>
      <c r="M171" s="43">
        <f>VLOOKUP($A171,VIX!$A:$G,M$1,0)</f>
        <v>12.29</v>
      </c>
      <c r="N171" s="46">
        <f t="shared" si="75"/>
        <v>0.69000000000000128</v>
      </c>
      <c r="O171" s="41">
        <f t="shared" si="95"/>
        <v>1.2300000000000004</v>
      </c>
      <c r="P171" s="41">
        <f t="shared" si="96"/>
        <v>0.53999999999999915</v>
      </c>
      <c r="Q171" s="48">
        <f t="shared" si="76"/>
        <v>0.6949152542372885</v>
      </c>
      <c r="R171" s="48">
        <f t="shared" si="77"/>
        <v>0.30508474576271144</v>
      </c>
      <c r="S171" s="43">
        <f>VLOOKUP(A171,'S&amp;P_500'!$A:$F,6,0)</f>
        <v>2721.330078</v>
      </c>
      <c r="T171" s="43">
        <f>VLOOKUP($A171,'S&amp;P_500'!$A:$G,T$1,0)</f>
        <v>2727.360107</v>
      </c>
      <c r="U171" s="43">
        <f>VLOOKUP($A171,'S&amp;P_500'!$A:$G,U$1,0)</f>
        <v>2714.98999</v>
      </c>
      <c r="V171" s="43">
        <f>VLOOKUP($A171,'S&amp;P_500'!$A:$G,V$1,0)</f>
        <v>2995260000</v>
      </c>
      <c r="W171" s="2">
        <f t="shared" si="79"/>
        <v>-6.429932000000008</v>
      </c>
      <c r="X171" s="41">
        <f t="shared" si="80"/>
        <v>12.370116999999937</v>
      </c>
      <c r="Y171" s="59">
        <f t="shared" si="81"/>
        <v>18.800048999999944</v>
      </c>
      <c r="Z171" s="41">
        <f t="shared" si="82"/>
        <v>1188691668.9959223</v>
      </c>
      <c r="AA171" s="41">
        <f t="shared" si="83"/>
        <v>1806568331.0040777</v>
      </c>
      <c r="AB171" s="43">
        <f>VLOOKUP($A171,Gold_SPDR!$A:$G,AB$1,0)</f>
        <v>123.209999</v>
      </c>
      <c r="AC171" s="43">
        <f>VLOOKUP($A171,Gold_SPDR!$A:$G,AC$1,0)</f>
        <v>123.699997</v>
      </c>
      <c r="AD171" s="43">
        <f>VLOOKUP($A171,Gold_SPDR!$A:$G,AD$1,0)</f>
        <v>123.209999</v>
      </c>
      <c r="AE171" s="43">
        <f>VLOOKUP($A171,Gold_SPDR!$A:$G,AE$1,0)</f>
        <v>7920700</v>
      </c>
      <c r="AF171" s="2">
        <f t="shared" si="84"/>
        <v>-0.37999700000000303</v>
      </c>
      <c r="AG171" s="42">
        <f t="shared" si="85"/>
        <v>0.48999799999999993</v>
      </c>
      <c r="AH171" s="42">
        <f t="shared" si="86"/>
        <v>0.86999500000000296</v>
      </c>
      <c r="AI171" s="41">
        <f t="shared" si="87"/>
        <v>2853784.6581563223</v>
      </c>
      <c r="AJ171" s="41">
        <f t="shared" si="88"/>
        <v>5066915.3418436777</v>
      </c>
      <c r="AK171" s="43">
        <f>VLOOKUP($A171,Gold_Vix!$A:$G,AK$1,0)</f>
        <v>10.31</v>
      </c>
      <c r="AL171" s="43">
        <f>VLOOKUP($A171,Gold_Vix!$A:$G,AL$1,0)</f>
        <v>11</v>
      </c>
      <c r="AM171" s="43">
        <f>VLOOKUP($A171,Gold_Vix!$A:$G,AM$1,0)</f>
        <v>10.31</v>
      </c>
      <c r="AN171" s="43">
        <f>VLOOKUP(A171,Goog_trend!$A:$B,2,0)</f>
        <v>8</v>
      </c>
      <c r="AO171" s="43">
        <f>VLOOKUP($A171,'Updated CoinDesk'!$A:$E,AO$1,0)</f>
        <v>7460.69</v>
      </c>
      <c r="AP171" s="43">
        <f>VLOOKUP($A171,'Updated CoinDesk'!$A:$E,AP$1,0)</f>
        <v>7649.95</v>
      </c>
      <c r="AQ171" s="43">
        <f>VLOOKUP($A171,'Updated CoinDesk'!$A:$E,AQ$1,0)</f>
        <v>7344.9</v>
      </c>
      <c r="AR171" s="43">
        <f t="shared" si="89"/>
        <v>8</v>
      </c>
      <c r="AS171" s="43">
        <f t="shared" si="90"/>
        <v>-118</v>
      </c>
      <c r="AT171" s="42">
        <f t="shared" si="91"/>
        <v>305.05000000000018</v>
      </c>
      <c r="AU171" s="42">
        <f t="shared" si="92"/>
        <v>423.05000000000018</v>
      </c>
      <c r="AV171" s="41">
        <f t="shared" si="93"/>
        <v>3.3517373987089689</v>
      </c>
      <c r="AW171" s="41">
        <f t="shared" si="94"/>
        <v>4.6482626012910311</v>
      </c>
      <c r="AX171" s="57">
        <f>VLOOKUP(A171,'Gold Bullion'!$A:$C,3,0)</f>
        <v>-1.3499999999999091</v>
      </c>
    </row>
    <row r="172" spans="1:50" x14ac:dyDescent="0.25">
      <c r="A172" s="38">
        <v>43249</v>
      </c>
      <c r="B172" s="30">
        <v>7497.5</v>
      </c>
      <c r="C172" s="30">
        <v>7560</v>
      </c>
      <c r="D172" s="30">
        <v>7055</v>
      </c>
      <c r="E172" s="30">
        <v>8373</v>
      </c>
      <c r="F172" s="30">
        <v>77.5</v>
      </c>
      <c r="G172" s="41">
        <f t="shared" si="69"/>
        <v>505</v>
      </c>
      <c r="H172" s="41">
        <f t="shared" si="70"/>
        <v>427.5</v>
      </c>
      <c r="I172" s="41">
        <f t="shared" si="71"/>
        <v>4534.4396782841823</v>
      </c>
      <c r="J172" s="41">
        <f t="shared" si="72"/>
        <v>3838.5603217158177</v>
      </c>
      <c r="K172" s="43">
        <f>VLOOKUP($A172,VIX!$A:$G,K$1,0)</f>
        <v>17.02</v>
      </c>
      <c r="L172" s="43">
        <f>VLOOKUP($A172,VIX!$A:$G,L$1,0)</f>
        <v>18.780000999999999</v>
      </c>
      <c r="M172" s="43">
        <f>VLOOKUP($A172,VIX!$A:$G,M$1,0)</f>
        <v>14.39</v>
      </c>
      <c r="N172" s="46">
        <f t="shared" si="75"/>
        <v>3.7999999999999989</v>
      </c>
      <c r="O172" s="41">
        <f t="shared" si="95"/>
        <v>5.560000999999998</v>
      </c>
      <c r="P172" s="41">
        <f t="shared" si="96"/>
        <v>1.760000999999999</v>
      </c>
      <c r="Q172" s="48">
        <f t="shared" si="76"/>
        <v>0.75956277061126487</v>
      </c>
      <c r="R172" s="48">
        <f t="shared" si="77"/>
        <v>0.2404372293887351</v>
      </c>
      <c r="S172" s="43">
        <f>VLOOKUP(A172,'S&amp;P_500'!$A:$F,6,0)</f>
        <v>2689.860107</v>
      </c>
      <c r="T172" s="43">
        <f>VLOOKUP($A172,'S&amp;P_500'!$A:$G,T$1,0)</f>
        <v>2710.669922</v>
      </c>
      <c r="U172" s="43">
        <f>VLOOKUP($A172,'S&amp;P_500'!$A:$G,U$1,0)</f>
        <v>2676.8100589999999</v>
      </c>
      <c r="V172" s="43">
        <f>VLOOKUP($A172,'S&amp;P_500'!$A:$G,V$1,0)</f>
        <v>3736890000</v>
      </c>
      <c r="W172" s="2">
        <f t="shared" si="79"/>
        <v>-31.469970999999987</v>
      </c>
      <c r="X172" s="41">
        <f t="shared" si="80"/>
        <v>33.859863000000132</v>
      </c>
      <c r="Y172" s="59">
        <f t="shared" si="81"/>
        <v>65.329834000000119</v>
      </c>
      <c r="Z172" s="41">
        <f t="shared" si="82"/>
        <v>1275642403.1224751</v>
      </c>
      <c r="AA172" s="41">
        <f t="shared" si="83"/>
        <v>2461247596.8775249</v>
      </c>
      <c r="AB172" s="43">
        <f>VLOOKUP($A172,Gold_SPDR!$A:$G,AB$1,0)</f>
        <v>123.19000200000001</v>
      </c>
      <c r="AC172" s="43">
        <f>VLOOKUP($A172,Gold_SPDR!$A:$G,AC$1,0)</f>
        <v>123.639999</v>
      </c>
      <c r="AD172" s="43">
        <f>VLOOKUP($A172,Gold_SPDR!$A:$G,AD$1,0)</f>
        <v>122.660004</v>
      </c>
      <c r="AE172" s="43">
        <f>VLOOKUP($A172,Gold_SPDR!$A:$G,AE$1,0)</f>
        <v>8952000</v>
      </c>
      <c r="AF172" s="2">
        <f t="shared" si="84"/>
        <v>-1.9996999999989384E-2</v>
      </c>
      <c r="AG172" s="42">
        <f t="shared" si="85"/>
        <v>0.97999500000000239</v>
      </c>
      <c r="AH172" s="42">
        <f t="shared" si="86"/>
        <v>0.99999199999999178</v>
      </c>
      <c r="AI172" s="41">
        <f t="shared" si="87"/>
        <v>4430794.363801402</v>
      </c>
      <c r="AJ172" s="41">
        <f t="shared" si="88"/>
        <v>4521205.636198598</v>
      </c>
      <c r="AK172" s="43">
        <f>VLOOKUP($A172,Gold_Vix!$A:$G,AK$1,0)</f>
        <v>12.33</v>
      </c>
      <c r="AL172" s="43">
        <f>VLOOKUP($A172,Gold_Vix!$A:$G,AL$1,0)</f>
        <v>12.43</v>
      </c>
      <c r="AM172" s="43">
        <f>VLOOKUP($A172,Gold_Vix!$A:$G,AM$1,0)</f>
        <v>11.22</v>
      </c>
      <c r="AN172" s="43">
        <f>VLOOKUP(A172,Goog_trend!$A:$B,2,0)</f>
        <v>9</v>
      </c>
      <c r="AO172" s="43">
        <f>VLOOKUP($A172,'Updated CoinDesk'!$A:$E,AO$1,0)</f>
        <v>7460.58</v>
      </c>
      <c r="AP172" s="43">
        <f>VLOOKUP($A172,'Updated CoinDesk'!$A:$E,AP$1,0)</f>
        <v>7519.2</v>
      </c>
      <c r="AQ172" s="43">
        <f>VLOOKUP($A172,'Updated CoinDesk'!$A:$E,AQ$1,0)</f>
        <v>7054.14</v>
      </c>
      <c r="AR172" s="43">
        <f t="shared" si="89"/>
        <v>9</v>
      </c>
      <c r="AS172" s="43">
        <f t="shared" si="90"/>
        <v>-0.10999999999967258</v>
      </c>
      <c r="AT172" s="42">
        <f t="shared" si="91"/>
        <v>465.05999999999949</v>
      </c>
      <c r="AU172" s="42">
        <f t="shared" si="92"/>
        <v>465.16999999999916</v>
      </c>
      <c r="AV172" s="41">
        <f t="shared" si="93"/>
        <v>4.4994678735366538</v>
      </c>
      <c r="AW172" s="41">
        <f t="shared" si="94"/>
        <v>4.5005321264633462</v>
      </c>
      <c r="AX172" s="57">
        <f>VLOOKUP(A172,'Gold Bullion'!$A:$C,3,0)</f>
        <v>-3.6166666666665606</v>
      </c>
    </row>
    <row r="173" spans="1:50" x14ac:dyDescent="0.25">
      <c r="A173" s="38">
        <v>43250</v>
      </c>
      <c r="B173" s="30">
        <v>7347.5</v>
      </c>
      <c r="C173" s="30">
        <v>7605</v>
      </c>
      <c r="D173" s="30">
        <v>7275</v>
      </c>
      <c r="E173" s="30">
        <v>3939</v>
      </c>
      <c r="F173" s="30">
        <v>-150</v>
      </c>
      <c r="G173" s="41">
        <f t="shared" si="69"/>
        <v>330</v>
      </c>
      <c r="H173" s="41">
        <f t="shared" si="70"/>
        <v>480</v>
      </c>
      <c r="I173" s="41">
        <f t="shared" si="71"/>
        <v>1604.7777777777778</v>
      </c>
      <c r="J173" s="41">
        <f t="shared" si="72"/>
        <v>2334.2222222222222</v>
      </c>
      <c r="K173" s="43">
        <f>VLOOKUP($A173,VIX!$A:$G,K$1,0)</f>
        <v>14.94</v>
      </c>
      <c r="L173" s="43">
        <f>VLOOKUP($A173,VIX!$A:$G,L$1,0)</f>
        <v>16.639999</v>
      </c>
      <c r="M173" s="43">
        <f>VLOOKUP($A173,VIX!$A:$G,M$1,0)</f>
        <v>14.65</v>
      </c>
      <c r="N173" s="46">
        <f t="shared" si="75"/>
        <v>-2.08</v>
      </c>
      <c r="O173" s="41">
        <f t="shared" si="95"/>
        <v>1.9899989999999992</v>
      </c>
      <c r="P173" s="41">
        <f t="shared" si="96"/>
        <v>4.0699989999999993</v>
      </c>
      <c r="Q173" s="48">
        <f t="shared" si="76"/>
        <v>0.32838278164448231</v>
      </c>
      <c r="R173" s="48">
        <f t="shared" si="77"/>
        <v>0.67161721835551769</v>
      </c>
      <c r="S173" s="43">
        <f>VLOOKUP(A173,'S&amp;P_500'!$A:$F,6,0)</f>
        <v>2724.01001</v>
      </c>
      <c r="T173" s="43">
        <f>VLOOKUP($A173,'S&amp;P_500'!$A:$G,T$1,0)</f>
        <v>2729.3400879999999</v>
      </c>
      <c r="U173" s="43">
        <f>VLOOKUP($A173,'S&amp;P_500'!$A:$G,U$1,0)</f>
        <v>2702.429932</v>
      </c>
      <c r="V173" s="43">
        <f>VLOOKUP($A173,'S&amp;P_500'!$A:$G,V$1,0)</f>
        <v>3561050000</v>
      </c>
      <c r="W173" s="2">
        <f t="shared" si="79"/>
        <v>34.149902999999995</v>
      </c>
      <c r="X173" s="41">
        <f t="shared" si="80"/>
        <v>39.479980999999952</v>
      </c>
      <c r="Y173" s="59">
        <f t="shared" si="81"/>
        <v>5.3300779999999577</v>
      </c>
      <c r="Z173" s="41">
        <f t="shared" si="82"/>
        <v>3137469342.319994</v>
      </c>
      <c r="AA173" s="41">
        <f t="shared" si="83"/>
        <v>423580657.68000633</v>
      </c>
      <c r="AB173" s="43">
        <f>VLOOKUP($A173,Gold_SPDR!$A:$G,AB$1,0)</f>
        <v>123.370003</v>
      </c>
      <c r="AC173" s="43">
        <f>VLOOKUP($A173,Gold_SPDR!$A:$G,AC$1,0)</f>
        <v>123.610001</v>
      </c>
      <c r="AD173" s="43">
        <f>VLOOKUP($A173,Gold_SPDR!$A:$G,AD$1,0)</f>
        <v>123.16999800000001</v>
      </c>
      <c r="AE173" s="43">
        <f>VLOOKUP($A173,Gold_SPDR!$A:$G,AE$1,0)</f>
        <v>4573700</v>
      </c>
      <c r="AF173" s="2">
        <f t="shared" si="84"/>
        <v>0.18000099999999009</v>
      </c>
      <c r="AG173" s="42">
        <f t="shared" si="85"/>
        <v>0.44000299999999015</v>
      </c>
      <c r="AH173" s="42">
        <f t="shared" si="86"/>
        <v>0.26000200000000007</v>
      </c>
      <c r="AI173" s="41">
        <f t="shared" si="87"/>
        <v>2874896.2094556228</v>
      </c>
      <c r="AJ173" s="41">
        <f t="shared" si="88"/>
        <v>1698803.7905443774</v>
      </c>
      <c r="AK173" s="43">
        <f>VLOOKUP($A173,Gold_Vix!$A:$G,AK$1,0)</f>
        <v>10.87</v>
      </c>
      <c r="AL173" s="43">
        <f>VLOOKUP($A173,Gold_Vix!$A:$G,AL$1,0)</f>
        <v>11.6</v>
      </c>
      <c r="AM173" s="43">
        <f>VLOOKUP($A173,Gold_Vix!$A:$G,AM$1,0)</f>
        <v>10.77</v>
      </c>
      <c r="AN173" s="43">
        <f>VLOOKUP(A173,Goog_trend!$A:$B,2,0)</f>
        <v>9</v>
      </c>
      <c r="AO173" s="43">
        <f>VLOOKUP($A173,'Updated CoinDesk'!$A:$E,AO$1,0)</f>
        <v>7375.67</v>
      </c>
      <c r="AP173" s="43">
        <f>VLOOKUP($A173,'Updated CoinDesk'!$A:$E,AP$1,0)</f>
        <v>7551.88</v>
      </c>
      <c r="AQ173" s="43">
        <f>VLOOKUP($A173,'Updated CoinDesk'!$A:$E,AQ$1,0)</f>
        <v>7286.17</v>
      </c>
      <c r="AR173" s="43">
        <f t="shared" si="89"/>
        <v>9</v>
      </c>
      <c r="AS173" s="43">
        <f t="shared" si="90"/>
        <v>-84.909999999999854</v>
      </c>
      <c r="AT173" s="42">
        <f t="shared" si="91"/>
        <v>265.71000000000004</v>
      </c>
      <c r="AU173" s="42">
        <f t="shared" si="92"/>
        <v>350.61999999999989</v>
      </c>
      <c r="AV173" s="41">
        <f t="shared" si="93"/>
        <v>3.880048026219721</v>
      </c>
      <c r="AW173" s="41">
        <f t="shared" si="94"/>
        <v>5.119951973780279</v>
      </c>
      <c r="AX173" s="57">
        <f>VLOOKUP(A173,'Gold Bullion'!$A:$C,3,0)</f>
        <v>5.2000000000000455</v>
      </c>
    </row>
    <row r="174" spans="1:50" x14ac:dyDescent="0.25">
      <c r="A174" s="38">
        <v>43251</v>
      </c>
      <c r="B174" s="30">
        <v>7555</v>
      </c>
      <c r="C174" s="30">
        <v>7640</v>
      </c>
      <c r="D174" s="30">
        <v>7330</v>
      </c>
      <c r="E174" s="30">
        <v>3508</v>
      </c>
      <c r="F174" s="30">
        <v>207.5</v>
      </c>
      <c r="G174" s="41">
        <f t="shared" si="69"/>
        <v>310</v>
      </c>
      <c r="H174" s="41">
        <f t="shared" si="70"/>
        <v>102.5</v>
      </c>
      <c r="I174" s="41">
        <f t="shared" si="71"/>
        <v>2636.3151515151517</v>
      </c>
      <c r="J174" s="41">
        <f t="shared" si="72"/>
        <v>871.68484848484843</v>
      </c>
      <c r="K174" s="43">
        <f>VLOOKUP($A174,VIX!$A:$G,K$1,0)</f>
        <v>15.43</v>
      </c>
      <c r="L174" s="43">
        <f>VLOOKUP($A174,VIX!$A:$G,L$1,0)</f>
        <v>16.290001</v>
      </c>
      <c r="M174" s="43">
        <f>VLOOKUP($A174,VIX!$A:$G,M$1,0)</f>
        <v>14.2</v>
      </c>
      <c r="N174" s="46">
        <f t="shared" si="75"/>
        <v>0.49000000000000021</v>
      </c>
      <c r="O174" s="41">
        <f t="shared" si="95"/>
        <v>2.0900010000000009</v>
      </c>
      <c r="P174" s="41">
        <f t="shared" si="96"/>
        <v>1.6000010000000007</v>
      </c>
      <c r="Q174" s="48">
        <f t="shared" si="76"/>
        <v>0.56639562796984932</v>
      </c>
      <c r="R174" s="48">
        <f t="shared" si="77"/>
        <v>0.43360437203015068</v>
      </c>
      <c r="S174" s="43">
        <f>VLOOKUP(A174,'S&amp;P_500'!$A:$F,6,0)</f>
        <v>2705.2700199999999</v>
      </c>
      <c r="T174" s="43">
        <f>VLOOKUP($A174,'S&amp;P_500'!$A:$G,T$1,0)</f>
        <v>2722.5</v>
      </c>
      <c r="U174" s="43">
        <f>VLOOKUP($A174,'S&amp;P_500'!$A:$G,U$1,0)</f>
        <v>2700.679932</v>
      </c>
      <c r="V174" s="43">
        <f>VLOOKUP($A174,'S&amp;P_500'!$A:$G,V$1,0)</f>
        <v>4235370000</v>
      </c>
      <c r="W174" s="2">
        <f t="shared" si="79"/>
        <v>-18.739990000000034</v>
      </c>
      <c r="X174" s="41">
        <f t="shared" si="80"/>
        <v>21.820067999999992</v>
      </c>
      <c r="Y174" s="59">
        <f t="shared" si="81"/>
        <v>40.560058000000026</v>
      </c>
      <c r="Z174" s="41">
        <f t="shared" si="82"/>
        <v>1481498472.849509</v>
      </c>
      <c r="AA174" s="41">
        <f t="shared" si="83"/>
        <v>2753871527.1504912</v>
      </c>
      <c r="AB174" s="43">
        <f>VLOOKUP($A174,Gold_SPDR!$A:$G,AB$1,0)</f>
        <v>123.099998</v>
      </c>
      <c r="AC174" s="43">
        <f>VLOOKUP($A174,Gold_SPDR!$A:$G,AC$1,0)</f>
        <v>123.779999</v>
      </c>
      <c r="AD174" s="43">
        <f>VLOOKUP($A174,Gold_SPDR!$A:$G,AD$1,0)</f>
        <v>123.099998</v>
      </c>
      <c r="AE174" s="43">
        <f>VLOOKUP($A174,Gold_SPDR!$A:$G,AE$1,0)</f>
        <v>7862500</v>
      </c>
      <c r="AF174" s="2">
        <f t="shared" si="84"/>
        <v>-0.27000499999999761</v>
      </c>
      <c r="AG174" s="42">
        <f t="shared" si="85"/>
        <v>0.6800010000000043</v>
      </c>
      <c r="AH174" s="42">
        <f t="shared" si="86"/>
        <v>0.9500060000000019</v>
      </c>
      <c r="AI174" s="41">
        <f t="shared" si="87"/>
        <v>3280052.0871996335</v>
      </c>
      <c r="AJ174" s="41">
        <f t="shared" si="88"/>
        <v>4582447.9128003661</v>
      </c>
      <c r="AK174" s="43">
        <f>VLOOKUP($A174,Gold_Vix!$A:$G,AK$1,0)</f>
        <v>10.92</v>
      </c>
      <c r="AL174" s="43">
        <f>VLOOKUP($A174,Gold_Vix!$A:$G,AL$1,0)</f>
        <v>11.25</v>
      </c>
      <c r="AM174" s="43">
        <f>VLOOKUP($A174,Gold_Vix!$A:$G,AM$1,0)</f>
        <v>10.8</v>
      </c>
      <c r="AN174" s="43">
        <f>VLOOKUP(A174,Goog_trend!$A:$B,2,0)</f>
        <v>8</v>
      </c>
      <c r="AO174" s="43">
        <f>VLOOKUP($A174,'Updated CoinDesk'!$A:$E,AO$1,0)</f>
        <v>7487.19</v>
      </c>
      <c r="AP174" s="43">
        <f>VLOOKUP($A174,'Updated CoinDesk'!$A:$E,AP$1,0)</f>
        <v>7598.7</v>
      </c>
      <c r="AQ174" s="43">
        <f>VLOOKUP($A174,'Updated CoinDesk'!$A:$E,AQ$1,0)</f>
        <v>7336.63</v>
      </c>
      <c r="AR174" s="43">
        <f t="shared" si="89"/>
        <v>8</v>
      </c>
      <c r="AS174" s="43">
        <f t="shared" si="90"/>
        <v>111.51999999999953</v>
      </c>
      <c r="AT174" s="42">
        <f t="shared" si="91"/>
        <v>262.06999999999971</v>
      </c>
      <c r="AU174" s="42">
        <f t="shared" si="92"/>
        <v>150.55000000000018</v>
      </c>
      <c r="AV174" s="41">
        <f t="shared" si="93"/>
        <v>5.0810915612427854</v>
      </c>
      <c r="AW174" s="41">
        <f t="shared" si="94"/>
        <v>2.9189084387572142</v>
      </c>
      <c r="AX174" s="57">
        <f>VLOOKUP(A174,'Gold Bullion'!$A:$C,3,0)</f>
        <v>4.6499999999998636</v>
      </c>
    </row>
    <row r="175" spans="1:50" x14ac:dyDescent="0.25">
      <c r="A175" s="38">
        <v>43252</v>
      </c>
      <c r="B175" s="30">
        <v>7440</v>
      </c>
      <c r="C175" s="30">
        <v>7620</v>
      </c>
      <c r="D175" s="30">
        <v>7350</v>
      </c>
      <c r="E175" s="30">
        <v>3036</v>
      </c>
      <c r="F175" s="30">
        <v>-115</v>
      </c>
      <c r="G175" s="41">
        <f t="shared" si="69"/>
        <v>270</v>
      </c>
      <c r="H175" s="41">
        <f t="shared" si="70"/>
        <v>385</v>
      </c>
      <c r="I175" s="41">
        <f t="shared" si="71"/>
        <v>1251.4809160305344</v>
      </c>
      <c r="J175" s="41">
        <f t="shared" si="72"/>
        <v>1784.5190839694656</v>
      </c>
      <c r="K175" s="43">
        <f>VLOOKUP($A175,VIX!$A:$G,K$1,0)</f>
        <v>13.46</v>
      </c>
      <c r="L175" s="43">
        <f>VLOOKUP($A175,VIX!$A:$G,L$1,0)</f>
        <v>14.93</v>
      </c>
      <c r="M175" s="43">
        <f>VLOOKUP($A175,VIX!$A:$G,M$1,0)</f>
        <v>13.37</v>
      </c>
      <c r="N175" s="46">
        <f t="shared" si="75"/>
        <v>-1.9699999999999989</v>
      </c>
      <c r="O175" s="41">
        <f t="shared" si="95"/>
        <v>1.5600000000000005</v>
      </c>
      <c r="P175" s="41">
        <f t="shared" si="96"/>
        <v>3.5299999999999994</v>
      </c>
      <c r="Q175" s="48">
        <f t="shared" si="76"/>
        <v>0.30648330058939105</v>
      </c>
      <c r="R175" s="48">
        <f t="shared" si="77"/>
        <v>0.69351669941060889</v>
      </c>
      <c r="S175" s="43">
        <f>VLOOKUP(A175,'S&amp;P_500'!$A:$F,6,0)</f>
        <v>2734.6201169999999</v>
      </c>
      <c r="T175" s="43">
        <f>VLOOKUP($A175,'S&amp;P_500'!$A:$G,T$1,0)</f>
        <v>2736.929932</v>
      </c>
      <c r="U175" s="43">
        <f>VLOOKUP($A175,'S&amp;P_500'!$A:$G,U$1,0)</f>
        <v>2718.6999510000001</v>
      </c>
      <c r="V175" s="43">
        <f>VLOOKUP($A175,'S&amp;P_500'!$A:$G,V$1,0)</f>
        <v>3684130000</v>
      </c>
      <c r="W175" s="2">
        <f t="shared" si="79"/>
        <v>29.350097000000005</v>
      </c>
      <c r="X175" s="41">
        <f t="shared" si="80"/>
        <v>31.659912000000077</v>
      </c>
      <c r="Y175" s="59">
        <f t="shared" si="81"/>
        <v>2.3098150000000714</v>
      </c>
      <c r="Z175" s="41">
        <f t="shared" si="82"/>
        <v>3433622872.4051795</v>
      </c>
      <c r="AA175" s="41">
        <f t="shared" si="83"/>
        <v>250507127.59482071</v>
      </c>
      <c r="AB175" s="43">
        <f>VLOOKUP($A175,Gold_SPDR!$A:$G,AB$1,0)</f>
        <v>122.489998</v>
      </c>
      <c r="AC175" s="43">
        <f>VLOOKUP($A175,Gold_SPDR!$A:$G,AC$1,0)</f>
        <v>123.089996</v>
      </c>
      <c r="AD175" s="43">
        <f>VLOOKUP($A175,Gold_SPDR!$A:$G,AD$1,0)</f>
        <v>122.44000200000001</v>
      </c>
      <c r="AE175" s="43">
        <f>VLOOKUP($A175,Gold_SPDR!$A:$G,AE$1,0)</f>
        <v>7870800</v>
      </c>
      <c r="AF175" s="2">
        <f t="shared" si="84"/>
        <v>-0.60999999999999943</v>
      </c>
      <c r="AG175" s="42">
        <f t="shared" si="85"/>
        <v>0.64999399999999241</v>
      </c>
      <c r="AH175" s="42">
        <f t="shared" si="86"/>
        <v>1.2599939999999918</v>
      </c>
      <c r="AI175" s="41">
        <f t="shared" si="87"/>
        <v>2678536.6060938514</v>
      </c>
      <c r="AJ175" s="41">
        <f t="shared" si="88"/>
        <v>5192263.3939061491</v>
      </c>
      <c r="AK175" s="43">
        <f>VLOOKUP($A175,Gold_Vix!$A:$G,AK$1,0)</f>
        <v>10.58</v>
      </c>
      <c r="AL175" s="43">
        <f>VLOOKUP($A175,Gold_Vix!$A:$G,AL$1,0)</f>
        <v>10.9</v>
      </c>
      <c r="AM175" s="43">
        <f>VLOOKUP($A175,Gold_Vix!$A:$G,AM$1,0)</f>
        <v>10.58</v>
      </c>
      <c r="AN175" s="43">
        <f>VLOOKUP(A175,Goog_trend!$A:$B,2,0)</f>
        <v>7</v>
      </c>
      <c r="AO175" s="43">
        <f>VLOOKUP($A175,'Updated CoinDesk'!$A:$E,AO$1,0)</f>
        <v>7518.24</v>
      </c>
      <c r="AP175" s="43">
        <f>VLOOKUP($A175,'Updated CoinDesk'!$A:$E,AP$1,0)</f>
        <v>7599.84</v>
      </c>
      <c r="AQ175" s="43">
        <f>VLOOKUP($A175,'Updated CoinDesk'!$A:$E,AQ$1,0)</f>
        <v>7354.69</v>
      </c>
      <c r="AR175" s="43">
        <f t="shared" si="89"/>
        <v>7</v>
      </c>
      <c r="AS175" s="43">
        <f t="shared" si="90"/>
        <v>31.050000000000182</v>
      </c>
      <c r="AT175" s="42">
        <f t="shared" si="91"/>
        <v>245.15000000000055</v>
      </c>
      <c r="AU175" s="42">
        <f t="shared" si="92"/>
        <v>214.10000000000036</v>
      </c>
      <c r="AV175" s="41">
        <f t="shared" si="93"/>
        <v>3.7366358192705507</v>
      </c>
      <c r="AW175" s="41">
        <f t="shared" si="94"/>
        <v>3.2633641807294493</v>
      </c>
      <c r="AX175" s="57">
        <f>VLOOKUP(A175,'Gold Bullion'!$A:$C,3,0)</f>
        <v>-10.75</v>
      </c>
    </row>
    <row r="176" spans="1:50" x14ac:dyDescent="0.25">
      <c r="A176" s="38">
        <v>43255</v>
      </c>
      <c r="B176" s="30">
        <v>7507.5</v>
      </c>
      <c r="C176" s="30">
        <v>7765</v>
      </c>
      <c r="D176" s="30">
        <v>7455</v>
      </c>
      <c r="E176" s="30">
        <v>3159</v>
      </c>
      <c r="F176" s="30">
        <v>67.5</v>
      </c>
      <c r="G176" s="41">
        <f t="shared" si="69"/>
        <v>325</v>
      </c>
      <c r="H176" s="41">
        <f t="shared" si="70"/>
        <v>257.5</v>
      </c>
      <c r="I176" s="41">
        <f t="shared" si="71"/>
        <v>1762.5321888412018</v>
      </c>
      <c r="J176" s="41">
        <f t="shared" si="72"/>
        <v>1396.4678111587982</v>
      </c>
      <c r="K176" s="43">
        <f>VLOOKUP($A176,VIX!$A:$G,K$1,0)</f>
        <v>12.74</v>
      </c>
      <c r="L176" s="43">
        <f>VLOOKUP($A176,VIX!$A:$G,L$1,0)</f>
        <v>13.91</v>
      </c>
      <c r="M176" s="43">
        <f>VLOOKUP($A176,VIX!$A:$G,M$1,0)</f>
        <v>12.69</v>
      </c>
      <c r="N176" s="46">
        <f t="shared" si="75"/>
        <v>-0.72000000000000064</v>
      </c>
      <c r="O176" s="41">
        <f t="shared" si="95"/>
        <v>1.2200000000000006</v>
      </c>
      <c r="P176" s="41">
        <f t="shared" si="96"/>
        <v>1.9400000000000013</v>
      </c>
      <c r="Q176" s="48">
        <f t="shared" si="76"/>
        <v>0.38607594936708856</v>
      </c>
      <c r="R176" s="48">
        <f t="shared" si="77"/>
        <v>0.61392405063291144</v>
      </c>
      <c r="S176" s="43">
        <f>VLOOKUP(A176,'S&amp;P_500'!$A:$F,6,0)</f>
        <v>2746.8701169999999</v>
      </c>
      <c r="T176" s="43">
        <f>VLOOKUP($A176,'S&amp;P_500'!$A:$G,T$1,0)</f>
        <v>2749.1599120000001</v>
      </c>
      <c r="U176" s="43">
        <f>VLOOKUP($A176,'S&amp;P_500'!$A:$G,U$1,0)</f>
        <v>2740.540039</v>
      </c>
      <c r="V176" s="43">
        <f>VLOOKUP($A176,'S&amp;P_500'!$A:$G,V$1,0)</f>
        <v>3376510000</v>
      </c>
      <c r="W176" s="2">
        <f t="shared" si="79"/>
        <v>12.25</v>
      </c>
      <c r="X176" s="41">
        <f t="shared" si="80"/>
        <v>14.53979500000014</v>
      </c>
      <c r="Y176" s="59">
        <f t="shared" si="81"/>
        <v>2.2897950000001401</v>
      </c>
      <c r="Z176" s="41">
        <f t="shared" si="82"/>
        <v>2917109877.0350113</v>
      </c>
      <c r="AA176" s="41">
        <f t="shared" si="83"/>
        <v>459400122.96498871</v>
      </c>
      <c r="AB176" s="43">
        <f>VLOOKUP($A176,Gold_SPDR!$A:$G,AB$1,0)</f>
        <v>122.370003</v>
      </c>
      <c r="AC176" s="43">
        <f>VLOOKUP($A176,Gold_SPDR!$A:$G,AC$1,0)</f>
        <v>122.93</v>
      </c>
      <c r="AD176" s="43">
        <f>VLOOKUP($A176,Gold_SPDR!$A:$G,AD$1,0)</f>
        <v>122.370003</v>
      </c>
      <c r="AE176" s="43">
        <f>VLOOKUP($A176,Gold_SPDR!$A:$G,AE$1,0)</f>
        <v>4327700</v>
      </c>
      <c r="AF176" s="2">
        <f t="shared" si="84"/>
        <v>-0.11999500000000296</v>
      </c>
      <c r="AG176" s="42">
        <f t="shared" si="85"/>
        <v>0.55999700000000985</v>
      </c>
      <c r="AH176" s="42">
        <f t="shared" si="86"/>
        <v>0.67999200000001281</v>
      </c>
      <c r="AI176" s="41">
        <f t="shared" si="87"/>
        <v>1954452.0289292876</v>
      </c>
      <c r="AJ176" s="41">
        <f t="shared" si="88"/>
        <v>2373247.9710707124</v>
      </c>
      <c r="AK176" s="43">
        <f>VLOOKUP($A176,Gold_Vix!$A:$G,AK$1,0)</f>
        <v>10.54</v>
      </c>
      <c r="AL176" s="43">
        <f>VLOOKUP($A176,Gold_Vix!$A:$G,AL$1,0)</f>
        <v>11.06</v>
      </c>
      <c r="AM176" s="43">
        <f>VLOOKUP($A176,Gold_Vix!$A:$G,AM$1,0)</f>
        <v>10.49</v>
      </c>
      <c r="AN176" s="43">
        <f>VLOOKUP(A176,Goog_trend!$A:$B,2,0)</f>
        <v>5</v>
      </c>
      <c r="AO176" s="43">
        <f>VLOOKUP($A176,'Updated CoinDesk'!$A:$E,AO$1,0)</f>
        <v>7490.59</v>
      </c>
      <c r="AP176" s="43">
        <f>VLOOKUP($A176,'Updated CoinDesk'!$A:$E,AP$1,0)</f>
        <v>7754.52</v>
      </c>
      <c r="AQ176" s="43">
        <f>VLOOKUP($A176,'Updated CoinDesk'!$A:$E,AQ$1,0)</f>
        <v>7456.51</v>
      </c>
      <c r="AR176" s="43">
        <f t="shared" si="89"/>
        <v>5</v>
      </c>
      <c r="AS176" s="43">
        <f t="shared" si="90"/>
        <v>-27.649999999999636</v>
      </c>
      <c r="AT176" s="42">
        <f t="shared" si="91"/>
        <v>298.01000000000022</v>
      </c>
      <c r="AU176" s="42">
        <f t="shared" si="92"/>
        <v>325.65999999999985</v>
      </c>
      <c r="AV176" s="41">
        <f t="shared" si="93"/>
        <v>2.3891641412926723</v>
      </c>
      <c r="AW176" s="41">
        <f t="shared" si="94"/>
        <v>2.6108358587073277</v>
      </c>
      <c r="AX176" s="57">
        <f>VLOOKUP(A176,'Gold Bullion'!$A:$C,3,0)</f>
        <v>0.85000000000013642</v>
      </c>
    </row>
    <row r="177" spans="1:50" x14ac:dyDescent="0.25">
      <c r="A177" s="38">
        <v>43256</v>
      </c>
      <c r="B177" s="30">
        <v>7625</v>
      </c>
      <c r="C177" s="30">
        <v>7670</v>
      </c>
      <c r="D177" s="30">
        <v>7355</v>
      </c>
      <c r="E177" s="30">
        <v>2494</v>
      </c>
      <c r="F177" s="30">
        <v>117.5</v>
      </c>
      <c r="G177" s="41">
        <f t="shared" si="69"/>
        <v>315</v>
      </c>
      <c r="H177" s="41">
        <f t="shared" si="70"/>
        <v>197.5</v>
      </c>
      <c r="I177" s="41">
        <f t="shared" si="71"/>
        <v>1532.8975609756098</v>
      </c>
      <c r="J177" s="41">
        <f t="shared" si="72"/>
        <v>961.10243902439026</v>
      </c>
      <c r="K177" s="43">
        <f>VLOOKUP($A177,VIX!$A:$G,K$1,0)</f>
        <v>12.4</v>
      </c>
      <c r="L177" s="43">
        <f>VLOOKUP($A177,VIX!$A:$G,L$1,0)</f>
        <v>13.34</v>
      </c>
      <c r="M177" s="43">
        <f>VLOOKUP($A177,VIX!$A:$G,M$1,0)</f>
        <v>12.3</v>
      </c>
      <c r="N177" s="46">
        <f t="shared" si="75"/>
        <v>-0.33999999999999986</v>
      </c>
      <c r="O177" s="41">
        <f t="shared" si="95"/>
        <v>1.0399999999999991</v>
      </c>
      <c r="P177" s="41">
        <f t="shared" si="96"/>
        <v>1.379999999999999</v>
      </c>
      <c r="Q177" s="48">
        <f t="shared" si="76"/>
        <v>0.42975206611570244</v>
      </c>
      <c r="R177" s="48">
        <f t="shared" si="77"/>
        <v>0.57024793388429751</v>
      </c>
      <c r="S177" s="43">
        <f>VLOOKUP(A177,'S&amp;P_500'!$A:$F,6,0)</f>
        <v>2748.8000489999999</v>
      </c>
      <c r="T177" s="43">
        <f>VLOOKUP($A177,'S&amp;P_500'!$A:$G,T$1,0)</f>
        <v>2752.610107</v>
      </c>
      <c r="U177" s="43">
        <f>VLOOKUP($A177,'S&amp;P_500'!$A:$G,U$1,0)</f>
        <v>2739.51001</v>
      </c>
      <c r="V177" s="43">
        <f>VLOOKUP($A177,'S&amp;P_500'!$A:$G,V$1,0)</f>
        <v>3517790000</v>
      </c>
      <c r="W177" s="2">
        <f t="shared" si="79"/>
        <v>1.929932000000008</v>
      </c>
      <c r="X177" s="41">
        <f t="shared" si="80"/>
        <v>13.100097000000005</v>
      </c>
      <c r="Y177" s="59">
        <f t="shared" si="81"/>
        <v>11.170164999999997</v>
      </c>
      <c r="Z177" s="41">
        <f t="shared" si="82"/>
        <v>1898759487.0475652</v>
      </c>
      <c r="AA177" s="41">
        <f t="shared" si="83"/>
        <v>1619030512.9524348</v>
      </c>
      <c r="AB177" s="43">
        <f>VLOOKUP($A177,Gold_SPDR!$A:$G,AB$1,0)</f>
        <v>122.849998</v>
      </c>
      <c r="AC177" s="43">
        <f>VLOOKUP($A177,Gold_SPDR!$A:$G,AC$1,0)</f>
        <v>123.230003</v>
      </c>
      <c r="AD177" s="43">
        <f>VLOOKUP($A177,Gold_SPDR!$A:$G,AD$1,0)</f>
        <v>122.279999</v>
      </c>
      <c r="AE177" s="43">
        <f>VLOOKUP($A177,Gold_SPDR!$A:$G,AE$1,0)</f>
        <v>6864200</v>
      </c>
      <c r="AF177" s="2">
        <f t="shared" si="84"/>
        <v>0.47999500000000239</v>
      </c>
      <c r="AG177" s="42">
        <f t="shared" si="85"/>
        <v>0.95000399999999274</v>
      </c>
      <c r="AH177" s="42">
        <f t="shared" si="86"/>
        <v>0.47000899999999035</v>
      </c>
      <c r="AI177" s="41">
        <f t="shared" si="87"/>
        <v>4592223.7731626602</v>
      </c>
      <c r="AJ177" s="41">
        <f t="shared" si="88"/>
        <v>2271976.2268373403</v>
      </c>
      <c r="AK177" s="43">
        <f>VLOOKUP($A177,Gold_Vix!$A:$G,AK$1,0)</f>
        <v>10.46</v>
      </c>
      <c r="AL177" s="43">
        <f>VLOOKUP($A177,Gold_Vix!$A:$G,AL$1,0)</f>
        <v>10.97</v>
      </c>
      <c r="AM177" s="43">
        <f>VLOOKUP($A177,Gold_Vix!$A:$G,AM$1,0)</f>
        <v>10.43</v>
      </c>
      <c r="AN177" s="43">
        <f>VLOOKUP(A177,Goog_trend!$A:$B,2,0)</f>
        <v>5</v>
      </c>
      <c r="AO177" s="43">
        <f>VLOOKUP($A177,'Updated CoinDesk'!$A:$E,AO$1,0)</f>
        <v>7616.89</v>
      </c>
      <c r="AP177" s="43">
        <f>VLOOKUP($A177,'Updated CoinDesk'!$A:$E,AP$1,0)</f>
        <v>7648.48</v>
      </c>
      <c r="AQ177" s="43">
        <f>VLOOKUP($A177,'Updated CoinDesk'!$A:$E,AQ$1,0)</f>
        <v>7373.47</v>
      </c>
      <c r="AR177" s="43">
        <f t="shared" si="89"/>
        <v>5</v>
      </c>
      <c r="AS177" s="43">
        <f t="shared" si="90"/>
        <v>126.30000000000018</v>
      </c>
      <c r="AT177" s="42">
        <f t="shared" si="91"/>
        <v>275.00999999999931</v>
      </c>
      <c r="AU177" s="42">
        <f t="shared" si="92"/>
        <v>148.70999999999913</v>
      </c>
      <c r="AV177" s="41">
        <f t="shared" si="93"/>
        <v>3.2451854998584007</v>
      </c>
      <c r="AW177" s="41">
        <f t="shared" si="94"/>
        <v>1.7548145001415991</v>
      </c>
      <c r="AX177" s="57">
        <f>VLOOKUP(A177,'Gold Bullion'!$A:$C,3,0)</f>
        <v>-3.4000000000000909</v>
      </c>
    </row>
    <row r="178" spans="1:50" x14ac:dyDescent="0.25">
      <c r="A178" s="38">
        <v>43257</v>
      </c>
      <c r="B178" s="30">
        <v>7525</v>
      </c>
      <c r="C178" s="30">
        <v>7690</v>
      </c>
      <c r="D178" s="30">
        <v>7485</v>
      </c>
      <c r="E178" s="30">
        <v>2135</v>
      </c>
      <c r="F178" s="30">
        <v>-100</v>
      </c>
      <c r="G178" s="41">
        <f t="shared" si="69"/>
        <v>205</v>
      </c>
      <c r="H178" s="41">
        <f t="shared" si="70"/>
        <v>305</v>
      </c>
      <c r="I178" s="41">
        <f t="shared" si="71"/>
        <v>858.18627450980387</v>
      </c>
      <c r="J178" s="41">
        <f t="shared" si="72"/>
        <v>1276.813725490196</v>
      </c>
      <c r="K178" s="43">
        <f>VLOOKUP($A178,VIX!$A:$G,K$1,0)</f>
        <v>11.64</v>
      </c>
      <c r="L178" s="43">
        <f>VLOOKUP($A178,VIX!$A:$G,L$1,0)</f>
        <v>12.56</v>
      </c>
      <c r="M178" s="43">
        <f>VLOOKUP($A178,VIX!$A:$G,M$1,0)</f>
        <v>11.62</v>
      </c>
      <c r="N178" s="46">
        <f t="shared" si="75"/>
        <v>-0.75999999999999979</v>
      </c>
      <c r="O178" s="41">
        <f t="shared" si="95"/>
        <v>0.94000000000000128</v>
      </c>
      <c r="P178" s="41">
        <f t="shared" si="96"/>
        <v>1.7000000000000011</v>
      </c>
      <c r="Q178" s="48">
        <f t="shared" si="76"/>
        <v>0.35606060606060624</v>
      </c>
      <c r="R178" s="48">
        <f t="shared" si="77"/>
        <v>0.64393939393939381</v>
      </c>
      <c r="S178" s="43">
        <f>VLOOKUP(A178,'S&amp;P_500'!$A:$F,6,0)</f>
        <v>2772.3500979999999</v>
      </c>
      <c r="T178" s="43">
        <f>VLOOKUP($A178,'S&amp;P_500'!$A:$G,T$1,0)</f>
        <v>2772.389893</v>
      </c>
      <c r="U178" s="43">
        <f>VLOOKUP($A178,'S&amp;P_500'!$A:$G,U$1,0)</f>
        <v>2748.459961</v>
      </c>
      <c r="V178" s="43">
        <f>VLOOKUP($A178,'S&amp;P_500'!$A:$G,V$1,0)</f>
        <v>3651640000</v>
      </c>
      <c r="W178" s="2">
        <f t="shared" si="79"/>
        <v>23.550048999999944</v>
      </c>
      <c r="X178" s="41">
        <f t="shared" si="80"/>
        <v>23.929932000000008</v>
      </c>
      <c r="Y178" s="59">
        <f t="shared" si="81"/>
        <v>0.37988300000006348</v>
      </c>
      <c r="Z178" s="41">
        <f t="shared" si="82"/>
        <v>3594576794.9480391</v>
      </c>
      <c r="AA178" s="41">
        <f t="shared" si="83"/>
        <v>57063205.05196061</v>
      </c>
      <c r="AB178" s="43">
        <f>VLOOKUP($A178,Gold_SPDR!$A:$G,AB$1,0)</f>
        <v>122.91999800000001</v>
      </c>
      <c r="AC178" s="43">
        <f>VLOOKUP($A178,Gold_SPDR!$A:$G,AC$1,0)</f>
        <v>123.349998</v>
      </c>
      <c r="AD178" s="43">
        <f>VLOOKUP($A178,Gold_SPDR!$A:$G,AD$1,0)</f>
        <v>122.629997</v>
      </c>
      <c r="AE178" s="43">
        <f>VLOOKUP($A178,Gold_SPDR!$A:$G,AE$1,0)</f>
        <v>4083700</v>
      </c>
      <c r="AF178" s="2">
        <f t="shared" si="84"/>
        <v>7.000000000000739E-2</v>
      </c>
      <c r="AG178" s="42">
        <f t="shared" si="85"/>
        <v>0.72000099999999634</v>
      </c>
      <c r="AH178" s="42">
        <f t="shared" si="86"/>
        <v>0.65000099999998895</v>
      </c>
      <c r="AI178" s="41">
        <f t="shared" si="87"/>
        <v>2146177.9498862168</v>
      </c>
      <c r="AJ178" s="41">
        <f t="shared" si="88"/>
        <v>1937522.0501137832</v>
      </c>
      <c r="AK178" s="43">
        <f>VLOOKUP($A178,Gold_Vix!$A:$G,AK$1,0)</f>
        <v>10.31</v>
      </c>
      <c r="AL178" s="43">
        <f>VLOOKUP($A178,Gold_Vix!$A:$G,AL$1,0)</f>
        <v>10.61</v>
      </c>
      <c r="AM178" s="43">
        <f>VLOOKUP($A178,Gold_Vix!$A:$G,AM$1,0)</f>
        <v>10.18</v>
      </c>
      <c r="AN178" s="43">
        <f>VLOOKUP(A178,Goog_trend!$A:$B,2,0)</f>
        <v>5</v>
      </c>
      <c r="AO178" s="43">
        <f>VLOOKUP($A178,'Updated CoinDesk'!$A:$E,AO$1,0)</f>
        <v>7655.98</v>
      </c>
      <c r="AP178" s="43">
        <f>VLOOKUP($A178,'Updated CoinDesk'!$A:$E,AP$1,0)</f>
        <v>7693.16</v>
      </c>
      <c r="AQ178" s="43">
        <f>VLOOKUP($A178,'Updated CoinDesk'!$A:$E,AQ$1,0)</f>
        <v>7494.54</v>
      </c>
      <c r="AR178" s="43">
        <f t="shared" si="89"/>
        <v>5</v>
      </c>
      <c r="AS178" s="43">
        <f t="shared" si="90"/>
        <v>39.089999999999236</v>
      </c>
      <c r="AT178" s="42">
        <f t="shared" si="91"/>
        <v>198.61999999999989</v>
      </c>
      <c r="AU178" s="42">
        <f t="shared" si="92"/>
        <v>159.53000000000065</v>
      </c>
      <c r="AV178" s="41">
        <f t="shared" si="93"/>
        <v>2.7728605332960994</v>
      </c>
      <c r="AW178" s="41">
        <f t="shared" si="94"/>
        <v>2.2271394667039006</v>
      </c>
      <c r="AX178" s="57">
        <f>VLOOKUP(A178,'Gold Bullion'!$A:$C,3,0)</f>
        <v>8.0499999999999545</v>
      </c>
    </row>
    <row r="179" spans="1:50" x14ac:dyDescent="0.25">
      <c r="A179" s="38">
        <v>43258</v>
      </c>
      <c r="B179" s="30">
        <v>7692.5</v>
      </c>
      <c r="C179" s="30">
        <v>7770</v>
      </c>
      <c r="D179" s="30">
        <v>7635</v>
      </c>
      <c r="E179" s="30">
        <v>2130</v>
      </c>
      <c r="F179" s="30">
        <v>167.5</v>
      </c>
      <c r="G179" s="41">
        <f t="shared" si="69"/>
        <v>245</v>
      </c>
      <c r="H179" s="41">
        <f t="shared" si="70"/>
        <v>77.5</v>
      </c>
      <c r="I179" s="41">
        <f t="shared" si="71"/>
        <v>1618.1395348837209</v>
      </c>
      <c r="J179" s="41">
        <f t="shared" si="72"/>
        <v>511.86046511627904</v>
      </c>
      <c r="K179" s="43">
        <f>VLOOKUP($A179,VIX!$A:$G,K$1,0)</f>
        <v>12.13</v>
      </c>
      <c r="L179" s="43">
        <f>VLOOKUP($A179,VIX!$A:$G,L$1,0)</f>
        <v>13.28</v>
      </c>
      <c r="M179" s="43">
        <f>VLOOKUP($A179,VIX!$A:$G,M$1,0)</f>
        <v>11.22</v>
      </c>
      <c r="N179" s="46">
        <f t="shared" si="75"/>
        <v>0.49000000000000021</v>
      </c>
      <c r="O179" s="41">
        <f t="shared" si="95"/>
        <v>2.0599999999999987</v>
      </c>
      <c r="P179" s="41">
        <f t="shared" si="96"/>
        <v>1.5699999999999985</v>
      </c>
      <c r="Q179" s="48">
        <f t="shared" si="76"/>
        <v>0.56749311294765847</v>
      </c>
      <c r="R179" s="48">
        <f t="shared" si="77"/>
        <v>0.43250688705234153</v>
      </c>
      <c r="S179" s="43">
        <f>VLOOKUP(A179,'S&amp;P_500'!$A:$F,6,0)</f>
        <v>2770.3701169999999</v>
      </c>
      <c r="T179" s="43">
        <f>VLOOKUP($A179,'S&amp;P_500'!$A:$G,T$1,0)</f>
        <v>2779.8999020000001</v>
      </c>
      <c r="U179" s="43">
        <f>VLOOKUP($A179,'S&amp;P_500'!$A:$G,U$1,0)</f>
        <v>2760.1599120000001</v>
      </c>
      <c r="V179" s="43">
        <f>VLOOKUP($A179,'S&amp;P_500'!$A:$G,V$1,0)</f>
        <v>3711330000</v>
      </c>
      <c r="W179" s="2">
        <f t="shared" si="79"/>
        <v>-1.9799809999999525</v>
      </c>
      <c r="X179" s="41">
        <f t="shared" si="80"/>
        <v>19.739990000000034</v>
      </c>
      <c r="Y179" s="59">
        <f t="shared" si="81"/>
        <v>21.719970999999987</v>
      </c>
      <c r="Z179" s="41">
        <f t="shared" si="82"/>
        <v>1767045007.2709932</v>
      </c>
      <c r="AA179" s="41">
        <f t="shared" si="83"/>
        <v>1944284992.7290068</v>
      </c>
      <c r="AB179" s="43">
        <f>VLOOKUP($A179,Gold_SPDR!$A:$G,AB$1,0)</f>
        <v>122.860001</v>
      </c>
      <c r="AC179" s="43">
        <f>VLOOKUP($A179,Gold_SPDR!$A:$G,AC$1,0)</f>
        <v>123.150002</v>
      </c>
      <c r="AD179" s="43">
        <f>VLOOKUP($A179,Gold_SPDR!$A:$G,AD$1,0)</f>
        <v>122.69000200000001</v>
      </c>
      <c r="AE179" s="43">
        <f>VLOOKUP($A179,Gold_SPDR!$A:$G,AE$1,0)</f>
        <v>3700700</v>
      </c>
      <c r="AF179" s="2">
        <f t="shared" si="84"/>
        <v>-5.9997000000009848E-2</v>
      </c>
      <c r="AG179" s="42">
        <f t="shared" si="85"/>
        <v>0.45999999999999375</v>
      </c>
      <c r="AH179" s="42">
        <f t="shared" si="86"/>
        <v>0.5199970000000036</v>
      </c>
      <c r="AI179" s="41">
        <f t="shared" si="87"/>
        <v>1737068.58286299</v>
      </c>
      <c r="AJ179" s="41">
        <f t="shared" si="88"/>
        <v>1963631.41713701</v>
      </c>
      <c r="AK179" s="43">
        <f>VLOOKUP($A179,Gold_Vix!$A:$G,AK$1,0)</f>
        <v>10.55</v>
      </c>
      <c r="AL179" s="43">
        <f>VLOOKUP($A179,Gold_Vix!$A:$G,AL$1,0)</f>
        <v>10.61</v>
      </c>
      <c r="AM179" s="43">
        <f>VLOOKUP($A179,Gold_Vix!$A:$G,AM$1,0)</f>
        <v>10.31</v>
      </c>
      <c r="AN179" s="43">
        <f>VLOOKUP(A179,Goog_trend!$A:$B,2,0)</f>
        <v>5</v>
      </c>
      <c r="AO179" s="43">
        <f>VLOOKUP($A179,'Updated CoinDesk'!$A:$E,AO$1,0)</f>
        <v>7688</v>
      </c>
      <c r="AP179" s="43">
        <f>VLOOKUP($A179,'Updated CoinDesk'!$A:$E,AP$1,0)</f>
        <v>7749.64</v>
      </c>
      <c r="AQ179" s="43">
        <f>VLOOKUP($A179,'Updated CoinDesk'!$A:$E,AQ$1,0)</f>
        <v>7642.01</v>
      </c>
      <c r="AR179" s="43">
        <f t="shared" si="89"/>
        <v>5</v>
      </c>
      <c r="AS179" s="43">
        <f t="shared" si="90"/>
        <v>32.020000000000437</v>
      </c>
      <c r="AT179" s="42">
        <f t="shared" si="91"/>
        <v>107.63000000000011</v>
      </c>
      <c r="AU179" s="42">
        <f t="shared" si="92"/>
        <v>75.609999999999673</v>
      </c>
      <c r="AV179" s="41">
        <f t="shared" si="93"/>
        <v>2.9368587644619142</v>
      </c>
      <c r="AW179" s="41">
        <f t="shared" si="94"/>
        <v>2.0631412355380858</v>
      </c>
      <c r="AX179" s="57">
        <f>VLOOKUP(A179,'Gold Bullion'!$A:$C,3,0)</f>
        <v>-2.8499999999999091</v>
      </c>
    </row>
    <row r="180" spans="1:50" x14ac:dyDescent="0.25">
      <c r="A180" s="38">
        <v>43259</v>
      </c>
      <c r="B180" s="30">
        <v>7650</v>
      </c>
      <c r="C180" s="30">
        <v>7710</v>
      </c>
      <c r="D180" s="30">
        <v>7545</v>
      </c>
      <c r="E180" s="30">
        <v>1974</v>
      </c>
      <c r="F180" s="30">
        <v>-42.5</v>
      </c>
      <c r="G180" s="41">
        <f t="shared" si="69"/>
        <v>165</v>
      </c>
      <c r="H180" s="41">
        <f t="shared" si="70"/>
        <v>207.5</v>
      </c>
      <c r="I180" s="41">
        <f t="shared" si="71"/>
        <v>874.38926174496646</v>
      </c>
      <c r="J180" s="41">
        <f t="shared" si="72"/>
        <v>1099.6107382550335</v>
      </c>
      <c r="K180" s="43">
        <f>VLOOKUP($A180,VIX!$A:$G,K$1,0)</f>
        <v>12.18</v>
      </c>
      <c r="L180" s="43">
        <f>VLOOKUP($A180,VIX!$A:$G,L$1,0)</f>
        <v>13.31</v>
      </c>
      <c r="M180" s="43">
        <f>VLOOKUP($A180,VIX!$A:$G,M$1,0)</f>
        <v>12.09</v>
      </c>
      <c r="N180" s="46">
        <f t="shared" si="75"/>
        <v>4.9999999999998934E-2</v>
      </c>
      <c r="O180" s="41">
        <f t="shared" si="95"/>
        <v>1.2200000000000006</v>
      </c>
      <c r="P180" s="41">
        <f t="shared" si="96"/>
        <v>1.1700000000000017</v>
      </c>
      <c r="Q180" s="48">
        <f t="shared" si="76"/>
        <v>0.51046025104602488</v>
      </c>
      <c r="R180" s="48">
        <f t="shared" si="77"/>
        <v>0.48953974895397512</v>
      </c>
      <c r="S180" s="43">
        <f>VLOOKUP(A180,'S&amp;P_500'!$A:$F,6,0)</f>
        <v>2779.030029</v>
      </c>
      <c r="T180" s="43">
        <f>VLOOKUP($A180,'S&amp;P_500'!$A:$G,T$1,0)</f>
        <v>2779.389893</v>
      </c>
      <c r="U180" s="43">
        <f>VLOOKUP($A180,'S&amp;P_500'!$A:$G,U$1,0)</f>
        <v>2763.5900879999999</v>
      </c>
      <c r="V180" s="43">
        <f>VLOOKUP($A180,'S&amp;P_500'!$A:$G,V$1,0)</f>
        <v>3123210000</v>
      </c>
      <c r="W180" s="2">
        <f t="shared" si="79"/>
        <v>8.6599120000000767</v>
      </c>
      <c r="X180" s="41">
        <f t="shared" si="80"/>
        <v>15.799805000000106</v>
      </c>
      <c r="Y180" s="59">
        <f t="shared" si="81"/>
        <v>7.1398930000000291</v>
      </c>
      <c r="Z180" s="41">
        <f t="shared" si="82"/>
        <v>2151122868.9257393</v>
      </c>
      <c r="AA180" s="41">
        <f t="shared" si="83"/>
        <v>972087131.07426083</v>
      </c>
      <c r="AB180" s="43">
        <f>VLOOKUP($A180,Gold_SPDR!$A:$G,AB$1,0)</f>
        <v>123.010002</v>
      </c>
      <c r="AC180" s="43">
        <f>VLOOKUP($A180,Gold_SPDR!$A:$G,AC$1,0)</f>
        <v>123.120003</v>
      </c>
      <c r="AD180" s="43">
        <f>VLOOKUP($A180,Gold_SPDR!$A:$G,AD$1,0)</f>
        <v>122.910004</v>
      </c>
      <c r="AE180" s="43">
        <f>VLOOKUP($A180,Gold_SPDR!$A:$G,AE$1,0)</f>
        <v>3865700</v>
      </c>
      <c r="AF180" s="2">
        <f t="shared" si="84"/>
        <v>0.15000100000000316</v>
      </c>
      <c r="AG180" s="42">
        <f t="shared" si="85"/>
        <v>0.26000200000000007</v>
      </c>
      <c r="AH180" s="42">
        <f t="shared" si="86"/>
        <v>0.11000099999999691</v>
      </c>
      <c r="AI180" s="41">
        <f t="shared" si="87"/>
        <v>2716436.7083510365</v>
      </c>
      <c r="AJ180" s="41">
        <f t="shared" si="88"/>
        <v>1149263.2916489637</v>
      </c>
      <c r="AK180" s="43">
        <f>VLOOKUP($A180,Gold_Vix!$A:$G,AK$1,0)</f>
        <v>10.69</v>
      </c>
      <c r="AL180" s="43">
        <f>VLOOKUP($A180,Gold_Vix!$A:$G,AL$1,0)</f>
        <v>10.75</v>
      </c>
      <c r="AM180" s="43">
        <f>VLOOKUP($A180,Gold_Vix!$A:$G,AM$1,0)</f>
        <v>10.51</v>
      </c>
      <c r="AN180" s="43">
        <f>VLOOKUP(A180,Goog_trend!$A:$B,2,0)</f>
        <v>5</v>
      </c>
      <c r="AO180" s="43">
        <f>VLOOKUP($A180,'Updated CoinDesk'!$A:$E,AO$1,0)</f>
        <v>7616.1</v>
      </c>
      <c r="AP180" s="43">
        <f>VLOOKUP($A180,'Updated CoinDesk'!$A:$E,AP$1,0)</f>
        <v>7694.06</v>
      </c>
      <c r="AQ180" s="43">
        <f>VLOOKUP($A180,'Updated CoinDesk'!$A:$E,AQ$1,0)</f>
        <v>7544.66</v>
      </c>
      <c r="AR180" s="43">
        <f t="shared" si="89"/>
        <v>5</v>
      </c>
      <c r="AS180" s="43">
        <f t="shared" si="90"/>
        <v>-71.899999999999636</v>
      </c>
      <c r="AT180" s="42">
        <f t="shared" si="91"/>
        <v>149.40000000000055</v>
      </c>
      <c r="AU180" s="42">
        <f t="shared" si="92"/>
        <v>221.30000000000018</v>
      </c>
      <c r="AV180" s="41">
        <f t="shared" si="93"/>
        <v>2.0151065551659055</v>
      </c>
      <c r="AW180" s="41">
        <f t="shared" si="94"/>
        <v>2.9848934448340945</v>
      </c>
      <c r="AX180" s="57">
        <f>VLOOKUP(A180,'Gold Bullion'!$A:$C,3,0)</f>
        <v>1</v>
      </c>
    </row>
    <row r="181" spans="1:50" x14ac:dyDescent="0.25">
      <c r="A181" s="38">
        <v>43262</v>
      </c>
      <c r="B181" s="30">
        <v>6755</v>
      </c>
      <c r="C181" s="30">
        <v>6825</v>
      </c>
      <c r="D181" s="30">
        <v>6630</v>
      </c>
      <c r="E181" s="30">
        <v>6688</v>
      </c>
      <c r="F181" s="30">
        <v>-895</v>
      </c>
      <c r="G181" s="41">
        <f t="shared" si="69"/>
        <v>195</v>
      </c>
      <c r="H181" s="41">
        <f t="shared" si="70"/>
        <v>1090</v>
      </c>
      <c r="I181" s="41">
        <f t="shared" si="71"/>
        <v>1014.9105058365759</v>
      </c>
      <c r="J181" s="41">
        <f t="shared" si="72"/>
        <v>5673.0894941634242</v>
      </c>
      <c r="K181" s="43">
        <f>VLOOKUP($A181,VIX!$A:$G,K$1,0)</f>
        <v>12.35</v>
      </c>
      <c r="L181" s="43">
        <f>VLOOKUP($A181,VIX!$A:$G,L$1,0)</f>
        <v>12.69</v>
      </c>
      <c r="M181" s="43">
        <f>VLOOKUP($A181,VIX!$A:$G,M$1,0)</f>
        <v>12.14</v>
      </c>
      <c r="N181" s="46">
        <f t="shared" si="75"/>
        <v>0.16999999999999993</v>
      </c>
      <c r="O181" s="41">
        <f t="shared" si="95"/>
        <v>0.54999999999999893</v>
      </c>
      <c r="P181" s="41">
        <f t="shared" si="96"/>
        <v>0.37999999999999901</v>
      </c>
      <c r="Q181" s="48">
        <f t="shared" si="76"/>
        <v>0.59139784946236573</v>
      </c>
      <c r="R181" s="48">
        <f t="shared" si="77"/>
        <v>0.40860215053763427</v>
      </c>
      <c r="S181" s="43">
        <f>VLOOKUP(A181,'S&amp;P_500'!$A:$F,6,0)</f>
        <v>2782</v>
      </c>
      <c r="T181" s="43">
        <f>VLOOKUP($A181,'S&amp;P_500'!$A:$G,T$1,0)</f>
        <v>2790.209961</v>
      </c>
      <c r="U181" s="43">
        <f>VLOOKUP($A181,'S&amp;P_500'!$A:$G,U$1,0)</f>
        <v>2780.169922</v>
      </c>
      <c r="V181" s="43">
        <f>VLOOKUP($A181,'S&amp;P_500'!$A:$G,V$1,0)</f>
        <v>3232330000</v>
      </c>
      <c r="W181" s="2">
        <f t="shared" si="79"/>
        <v>2.9699709999999868</v>
      </c>
      <c r="X181" s="41">
        <f t="shared" si="80"/>
        <v>11.179932000000008</v>
      </c>
      <c r="Y181" s="59">
        <f t="shared" si="81"/>
        <v>8.2099610000000212</v>
      </c>
      <c r="Z181" s="41">
        <f t="shared" si="82"/>
        <v>1863714750.8529301</v>
      </c>
      <c r="AA181" s="41">
        <f t="shared" si="83"/>
        <v>1368615249.1470702</v>
      </c>
      <c r="AB181" s="43">
        <f>VLOOKUP($A181,Gold_SPDR!$A:$G,AB$1,0)</f>
        <v>123.230003</v>
      </c>
      <c r="AC181" s="43">
        <f>VLOOKUP($A181,Gold_SPDR!$A:$G,AC$1,0)</f>
        <v>123.41999800000001</v>
      </c>
      <c r="AD181" s="43">
        <f>VLOOKUP($A181,Gold_SPDR!$A:$G,AD$1,0)</f>
        <v>123.019997</v>
      </c>
      <c r="AE181" s="43">
        <f>VLOOKUP($A181,Gold_SPDR!$A:$G,AE$1,0)</f>
        <v>3201200</v>
      </c>
      <c r="AF181" s="2">
        <f t="shared" si="84"/>
        <v>0.22000099999999634</v>
      </c>
      <c r="AG181" s="42">
        <f t="shared" si="85"/>
        <v>0.40999600000000669</v>
      </c>
      <c r="AH181" s="42">
        <f t="shared" si="86"/>
        <v>0.18999500000001035</v>
      </c>
      <c r="AI181" s="41">
        <f t="shared" si="87"/>
        <v>2187498.1378053739</v>
      </c>
      <c r="AJ181" s="41">
        <f t="shared" si="88"/>
        <v>1013701.862194626</v>
      </c>
      <c r="AK181" s="43">
        <f>VLOOKUP($A181,Gold_Vix!$A:$G,AK$1,0)</f>
        <v>10.54</v>
      </c>
      <c r="AL181" s="43">
        <f>VLOOKUP($A181,Gold_Vix!$A:$G,AL$1,0)</f>
        <v>10.89</v>
      </c>
      <c r="AM181" s="43">
        <f>VLOOKUP($A181,Gold_Vix!$A:$G,AM$1,0)</f>
        <v>10.42</v>
      </c>
      <c r="AN181" s="43">
        <f>VLOOKUP(A181,Goog_trend!$A:$B,2,0)</f>
        <v>12</v>
      </c>
      <c r="AO181" s="43">
        <f>VLOOKUP($A181,'Updated CoinDesk'!$A:$E,AO$1,0)</f>
        <v>6877.18</v>
      </c>
      <c r="AP181" s="43">
        <f>VLOOKUP($A181,'Updated CoinDesk'!$A:$E,AP$1,0)</f>
        <v>6898.76</v>
      </c>
      <c r="AQ181" s="43">
        <f>VLOOKUP($A181,'Updated CoinDesk'!$A:$E,AQ$1,0)</f>
        <v>6652.02</v>
      </c>
      <c r="AR181" s="43">
        <f t="shared" si="89"/>
        <v>12</v>
      </c>
      <c r="AS181" s="43">
        <f t="shared" si="90"/>
        <v>-738.92000000000007</v>
      </c>
      <c r="AT181" s="42">
        <f t="shared" si="91"/>
        <v>246.73999999999978</v>
      </c>
      <c r="AU181" s="42">
        <f t="shared" si="92"/>
        <v>985.65999999999985</v>
      </c>
      <c r="AV181" s="41">
        <f t="shared" si="93"/>
        <v>2.4025316455696188</v>
      </c>
      <c r="AW181" s="41">
        <f t="shared" si="94"/>
        <v>9.5974683544303812</v>
      </c>
      <c r="AX181" s="57">
        <f>VLOOKUP(A181,'Gold Bullion'!$A:$C,3,0)</f>
        <v>1.3499999999999091</v>
      </c>
    </row>
    <row r="182" spans="1:50" x14ac:dyDescent="0.25">
      <c r="A182" s="38">
        <v>43263</v>
      </c>
      <c r="B182" s="30">
        <v>6535</v>
      </c>
      <c r="C182" s="30">
        <v>6910</v>
      </c>
      <c r="D182" s="30">
        <v>6425</v>
      </c>
      <c r="E182" s="30">
        <v>4775</v>
      </c>
      <c r="F182" s="30">
        <v>-220</v>
      </c>
      <c r="G182" s="41">
        <f t="shared" si="69"/>
        <v>485</v>
      </c>
      <c r="H182" s="41">
        <f t="shared" si="70"/>
        <v>705</v>
      </c>
      <c r="I182" s="41">
        <f t="shared" si="71"/>
        <v>1946.1134453781513</v>
      </c>
      <c r="J182" s="41">
        <f t="shared" si="72"/>
        <v>2828.8865546218485</v>
      </c>
      <c r="K182" s="43">
        <f>VLOOKUP($A182,VIX!$A:$G,K$1,0)</f>
        <v>12.34</v>
      </c>
      <c r="L182" s="43">
        <f>VLOOKUP($A182,VIX!$A:$G,L$1,0)</f>
        <v>12.6</v>
      </c>
      <c r="M182" s="43">
        <f>VLOOKUP($A182,VIX!$A:$G,M$1,0)</f>
        <v>11.88</v>
      </c>
      <c r="N182" s="46">
        <f t="shared" si="75"/>
        <v>-9.9999999999997868E-3</v>
      </c>
      <c r="O182" s="41">
        <f t="shared" si="95"/>
        <v>0.71999999999999886</v>
      </c>
      <c r="P182" s="41">
        <f t="shared" si="96"/>
        <v>0.72999999999999865</v>
      </c>
      <c r="Q182" s="48">
        <f t="shared" si="76"/>
        <v>0.49655172413793108</v>
      </c>
      <c r="R182" s="48">
        <f t="shared" si="77"/>
        <v>0.50344827586206886</v>
      </c>
      <c r="S182" s="43">
        <f>VLOOKUP(A182,'S&amp;P_500'!$A:$F,6,0)</f>
        <v>2786.8500979999999</v>
      </c>
      <c r="T182" s="43">
        <f>VLOOKUP($A182,'S&amp;P_500'!$A:$G,T$1,0)</f>
        <v>2789.8000489999999</v>
      </c>
      <c r="U182" s="43">
        <f>VLOOKUP($A182,'S&amp;P_500'!$A:$G,U$1,0)</f>
        <v>2778.780029</v>
      </c>
      <c r="V182" s="43">
        <f>VLOOKUP($A182,'S&amp;P_500'!$A:$G,V$1,0)</f>
        <v>3401010000</v>
      </c>
      <c r="W182" s="2">
        <f t="shared" si="79"/>
        <v>4.850097999999889</v>
      </c>
      <c r="X182" s="41">
        <f t="shared" si="80"/>
        <v>11.020019999999931</v>
      </c>
      <c r="Y182" s="59">
        <f t="shared" si="81"/>
        <v>6.1699220000000423</v>
      </c>
      <c r="Z182" s="41">
        <f t="shared" si="82"/>
        <v>2180298119.691144</v>
      </c>
      <c r="AA182" s="41">
        <f t="shared" si="83"/>
        <v>1220711880.3088558</v>
      </c>
      <c r="AB182" s="43">
        <f>VLOOKUP($A182,Gold_SPDR!$A:$G,AB$1,0)</f>
        <v>122.82</v>
      </c>
      <c r="AC182" s="43">
        <f>VLOOKUP($A182,Gold_SPDR!$A:$G,AC$1,0)</f>
        <v>123.18</v>
      </c>
      <c r="AD182" s="43">
        <f>VLOOKUP($A182,Gold_SPDR!$A:$G,AD$1,0)</f>
        <v>122.639999</v>
      </c>
      <c r="AE182" s="43">
        <f>VLOOKUP($A182,Gold_SPDR!$A:$G,AE$1,0)</f>
        <v>7279600</v>
      </c>
      <c r="AF182" s="2">
        <f t="shared" si="84"/>
        <v>-0.41000300000000323</v>
      </c>
      <c r="AG182" s="42">
        <f t="shared" si="85"/>
        <v>0.54000100000000373</v>
      </c>
      <c r="AH182" s="42">
        <f t="shared" si="86"/>
        <v>0.95000400000000695</v>
      </c>
      <c r="AI182" s="41">
        <f t="shared" si="87"/>
        <v>2638240.3277841341</v>
      </c>
      <c r="AJ182" s="41">
        <f t="shared" si="88"/>
        <v>4641359.6722158659</v>
      </c>
      <c r="AK182" s="43">
        <f>VLOOKUP($A182,Gold_Vix!$A:$G,AK$1,0)</f>
        <v>10.52</v>
      </c>
      <c r="AL182" s="43">
        <f>VLOOKUP($A182,Gold_Vix!$A:$G,AL$1,0)</f>
        <v>10.75</v>
      </c>
      <c r="AM182" s="43">
        <f>VLOOKUP($A182,Gold_Vix!$A:$G,AM$1,0)</f>
        <v>7.29</v>
      </c>
      <c r="AN182" s="43">
        <f>VLOOKUP(A182,Goog_trend!$A:$B,2,0)</f>
        <v>10</v>
      </c>
      <c r="AO182" s="43">
        <f>VLOOKUP($A182,'Updated CoinDesk'!$A:$E,AO$1,0)</f>
        <v>6548.33</v>
      </c>
      <c r="AP182" s="43">
        <f>VLOOKUP($A182,'Updated CoinDesk'!$A:$E,AP$1,0)</f>
        <v>6877.18</v>
      </c>
      <c r="AQ182" s="43">
        <f>VLOOKUP($A182,'Updated CoinDesk'!$A:$E,AQ$1,0)</f>
        <v>6455.91</v>
      </c>
      <c r="AR182" s="43">
        <f t="shared" si="89"/>
        <v>10</v>
      </c>
      <c r="AS182" s="43">
        <f t="shared" si="90"/>
        <v>-328.85000000000036</v>
      </c>
      <c r="AT182" s="42">
        <f t="shared" si="91"/>
        <v>421.27000000000044</v>
      </c>
      <c r="AU182" s="42">
        <f t="shared" si="92"/>
        <v>750.1200000000008</v>
      </c>
      <c r="AV182" s="41">
        <f t="shared" si="93"/>
        <v>3.5963257326765636</v>
      </c>
      <c r="AW182" s="41">
        <f t="shared" si="94"/>
        <v>6.4036742673234359</v>
      </c>
      <c r="AX182" s="57">
        <f>VLOOKUP(A182,'Gold Bullion'!$A:$C,3,0)</f>
        <v>-0.9499999999998181</v>
      </c>
    </row>
    <row r="183" spans="1:50" x14ac:dyDescent="0.25">
      <c r="A183" s="38">
        <v>43264</v>
      </c>
      <c r="B183" s="30">
        <v>6276.11</v>
      </c>
      <c r="C183" s="30">
        <v>6620</v>
      </c>
      <c r="D183" s="30">
        <v>6115</v>
      </c>
      <c r="E183" s="30">
        <v>2258</v>
      </c>
      <c r="F183" s="30">
        <v>-258.89000000000033</v>
      </c>
      <c r="G183" s="41">
        <f t="shared" si="69"/>
        <v>505</v>
      </c>
      <c r="H183" s="41">
        <f t="shared" si="70"/>
        <v>763.89000000000033</v>
      </c>
      <c r="I183" s="41">
        <f t="shared" si="71"/>
        <v>898.65157736289177</v>
      </c>
      <c r="J183" s="41">
        <f t="shared" si="72"/>
        <v>1359.3484226371083</v>
      </c>
      <c r="K183" s="43">
        <f>VLOOKUP($A183,VIX!$A:$G,K$1,0)</f>
        <v>12.94</v>
      </c>
      <c r="L183" s="43">
        <f>VLOOKUP($A183,VIX!$A:$G,L$1,0)</f>
        <v>12.95</v>
      </c>
      <c r="M183" s="43">
        <f>VLOOKUP($A183,VIX!$A:$G,M$1,0)</f>
        <v>11.98</v>
      </c>
      <c r="N183" s="46">
        <f t="shared" si="75"/>
        <v>0.59999999999999964</v>
      </c>
      <c r="O183" s="41">
        <f t="shared" si="95"/>
        <v>0.96999999999999886</v>
      </c>
      <c r="P183" s="41">
        <f t="shared" si="96"/>
        <v>0.36999999999999922</v>
      </c>
      <c r="Q183" s="48">
        <f t="shared" si="76"/>
        <v>0.72388059701492558</v>
      </c>
      <c r="R183" s="48">
        <f t="shared" si="77"/>
        <v>0.27611940298507442</v>
      </c>
      <c r="S183" s="43">
        <f>VLOOKUP(A183,'S&amp;P_500'!$A:$F,6,0)</f>
        <v>2775.6298830000001</v>
      </c>
      <c r="T183" s="43">
        <f>VLOOKUP($A183,'S&amp;P_500'!$A:$G,T$1,0)</f>
        <v>2791.469971</v>
      </c>
      <c r="U183" s="43">
        <f>VLOOKUP($A183,'S&amp;P_500'!$A:$G,U$1,0)</f>
        <v>2774.6499020000001</v>
      </c>
      <c r="V183" s="43">
        <f>VLOOKUP($A183,'S&amp;P_500'!$A:$G,V$1,0)</f>
        <v>3779230000</v>
      </c>
      <c r="W183" s="2">
        <f t="shared" si="79"/>
        <v>-11.220214999999826</v>
      </c>
      <c r="X183" s="41">
        <f t="shared" si="80"/>
        <v>16.820068999999876</v>
      </c>
      <c r="Y183" s="59">
        <f t="shared" si="81"/>
        <v>28.040283999999701</v>
      </c>
      <c r="Z183" s="41">
        <f t="shared" si="82"/>
        <v>1416995300.2124197</v>
      </c>
      <c r="AA183" s="41">
        <f t="shared" si="83"/>
        <v>2362234699.7875805</v>
      </c>
      <c r="AB183" s="43">
        <f>VLOOKUP($A183,Gold_SPDR!$A:$G,AB$1,0)</f>
        <v>123.19000200000001</v>
      </c>
      <c r="AC183" s="43">
        <f>VLOOKUP($A183,Gold_SPDR!$A:$G,AC$1,0)</f>
        <v>123.339996</v>
      </c>
      <c r="AD183" s="43">
        <f>VLOOKUP($A183,Gold_SPDR!$A:$G,AD$1,0)</f>
        <v>122.470001</v>
      </c>
      <c r="AE183" s="43">
        <f>VLOOKUP($A183,Gold_SPDR!$A:$G,AE$1,0)</f>
        <v>5867700</v>
      </c>
      <c r="AF183" s="2">
        <f t="shared" si="84"/>
        <v>0.37000200000001371</v>
      </c>
      <c r="AG183" s="42">
        <f t="shared" si="85"/>
        <v>0.86999500000000296</v>
      </c>
      <c r="AH183" s="42">
        <f t="shared" si="86"/>
        <v>0.49999299999998925</v>
      </c>
      <c r="AI183" s="41">
        <f t="shared" si="87"/>
        <v>3726214.8730500168</v>
      </c>
      <c r="AJ183" s="41">
        <f t="shared" si="88"/>
        <v>2141485.1269499832</v>
      </c>
      <c r="AK183" s="43">
        <f>VLOOKUP($A183,Gold_Vix!$A:$G,AK$1,0)</f>
        <v>10.6</v>
      </c>
      <c r="AL183" s="43">
        <f>VLOOKUP($A183,Gold_Vix!$A:$G,AL$1,0)</f>
        <v>12.46</v>
      </c>
      <c r="AM183" s="43">
        <f>VLOOKUP($A183,Gold_Vix!$A:$G,AM$1,0)</f>
        <v>9.51</v>
      </c>
      <c r="AN183" s="43">
        <f>VLOOKUP(A183,Goog_trend!$A:$B,2,0)</f>
        <v>11</v>
      </c>
      <c r="AO183" s="43">
        <f>VLOOKUP($A183,'Updated CoinDesk'!$A:$E,AO$1,0)</f>
        <v>6299.52</v>
      </c>
      <c r="AP183" s="43">
        <f>VLOOKUP($A183,'Updated CoinDesk'!$A:$E,AP$1,0)</f>
        <v>6609.9</v>
      </c>
      <c r="AQ183" s="43">
        <f>VLOOKUP($A183,'Updated CoinDesk'!$A:$E,AQ$1,0)</f>
        <v>6133.31</v>
      </c>
      <c r="AR183" s="43">
        <f t="shared" si="89"/>
        <v>11</v>
      </c>
      <c r="AS183" s="43">
        <f t="shared" si="90"/>
        <v>-248.80999999999949</v>
      </c>
      <c r="AT183" s="42">
        <f t="shared" si="91"/>
        <v>476.58999999999924</v>
      </c>
      <c r="AU183" s="42">
        <f t="shared" si="92"/>
        <v>725.39999999999873</v>
      </c>
      <c r="AV183" s="41">
        <f t="shared" si="93"/>
        <v>4.3615088311882797</v>
      </c>
      <c r="AW183" s="41">
        <f t="shared" si="94"/>
        <v>6.6384911688117203</v>
      </c>
      <c r="AX183" s="57">
        <f>VLOOKUP(A183,'Gold Bullion'!$A:$C,3,0)</f>
        <v>-2.5</v>
      </c>
    </row>
    <row r="184" spans="1:50" x14ac:dyDescent="0.25">
      <c r="A184" s="38">
        <v>43265</v>
      </c>
      <c r="B184" s="30">
        <v>6632.5</v>
      </c>
      <c r="C184" s="30">
        <v>6735</v>
      </c>
      <c r="D184" s="30">
        <v>6275</v>
      </c>
      <c r="E184" s="30">
        <v>5522</v>
      </c>
      <c r="F184" s="30">
        <v>356.39000000000033</v>
      </c>
      <c r="G184" s="41">
        <f t="shared" si="69"/>
        <v>460</v>
      </c>
      <c r="H184" s="41">
        <f t="shared" si="70"/>
        <v>103.60999999999967</v>
      </c>
      <c r="I184" s="41">
        <f t="shared" si="71"/>
        <v>4506.875321587625</v>
      </c>
      <c r="J184" s="41">
        <f t="shared" si="72"/>
        <v>1015.1246784123747</v>
      </c>
      <c r="K184" s="43">
        <f>VLOOKUP($A184,VIX!$A:$G,K$1,0)</f>
        <v>12.12</v>
      </c>
      <c r="L184" s="43">
        <f>VLOOKUP($A184,VIX!$A:$G,L$1,0)</f>
        <v>13.07</v>
      </c>
      <c r="M184" s="43">
        <f>VLOOKUP($A184,VIX!$A:$G,M$1,0)</f>
        <v>11.88</v>
      </c>
      <c r="N184" s="46">
        <f t="shared" si="75"/>
        <v>-0.82000000000000028</v>
      </c>
      <c r="O184" s="41">
        <f t="shared" si="95"/>
        <v>1.1899999999999995</v>
      </c>
      <c r="P184" s="41">
        <f t="shared" si="96"/>
        <v>2.0099999999999998</v>
      </c>
      <c r="Q184" s="48">
        <f t="shared" si="76"/>
        <v>0.3718749999999999</v>
      </c>
      <c r="R184" s="48">
        <f t="shared" si="77"/>
        <v>0.62812500000000004</v>
      </c>
      <c r="S184" s="43">
        <f>VLOOKUP(A184,'S&amp;P_500'!$A:$F,6,0)</f>
        <v>2782.48999</v>
      </c>
      <c r="T184" s="43">
        <f>VLOOKUP($A184,'S&amp;P_500'!$A:$G,T$1,0)</f>
        <v>2789.0600589999999</v>
      </c>
      <c r="U184" s="43">
        <f>VLOOKUP($A184,'S&amp;P_500'!$A:$G,U$1,0)</f>
        <v>2776.5200199999999</v>
      </c>
      <c r="V184" s="43">
        <f>VLOOKUP($A184,'S&amp;P_500'!$A:$G,V$1,0)</f>
        <v>3526890000</v>
      </c>
      <c r="W184" s="2">
        <f t="shared" si="79"/>
        <v>6.8601069999999709</v>
      </c>
      <c r="X184" s="41">
        <f t="shared" si="80"/>
        <v>13.430175999999847</v>
      </c>
      <c r="Y184" s="59">
        <f t="shared" si="81"/>
        <v>6.5700689999998758</v>
      </c>
      <c r="Z184" s="41">
        <f t="shared" si="82"/>
        <v>2368308659.8509226</v>
      </c>
      <c r="AA184" s="41">
        <f t="shared" si="83"/>
        <v>1158581340.1490774</v>
      </c>
      <c r="AB184" s="43">
        <f>VLOOKUP($A184,Gold_SPDR!$A:$G,AB$1,0)</f>
        <v>123.379997</v>
      </c>
      <c r="AC184" s="43">
        <f>VLOOKUP($A184,Gold_SPDR!$A:$G,AC$1,0)</f>
        <v>123.860001</v>
      </c>
      <c r="AD184" s="43">
        <f>VLOOKUP($A184,Gold_SPDR!$A:$G,AD$1,0)</f>
        <v>123.32</v>
      </c>
      <c r="AE184" s="43">
        <f>VLOOKUP($A184,Gold_SPDR!$A:$G,AE$1,0)</f>
        <v>8015400</v>
      </c>
      <c r="AF184" s="2">
        <f t="shared" si="84"/>
        <v>0.18999499999999614</v>
      </c>
      <c r="AG184" s="42">
        <f t="shared" si="85"/>
        <v>0.66999899999999002</v>
      </c>
      <c r="AH184" s="42">
        <f t="shared" si="86"/>
        <v>0.48000399999999388</v>
      </c>
      <c r="AI184" s="41">
        <f t="shared" si="87"/>
        <v>4669822.5870715082</v>
      </c>
      <c r="AJ184" s="41">
        <f t="shared" si="88"/>
        <v>3345577.4129284918</v>
      </c>
      <c r="AK184" s="43">
        <f>VLOOKUP($A184,Gold_Vix!$A:$G,AK$1,0)</f>
        <v>9.83</v>
      </c>
      <c r="AL184" s="43">
        <f>VLOOKUP($A184,Gold_Vix!$A:$G,AL$1,0)</f>
        <v>10.4</v>
      </c>
      <c r="AM184" s="43">
        <f>VLOOKUP($A184,Gold_Vix!$A:$G,AM$1,0)</f>
        <v>9.73</v>
      </c>
      <c r="AN184" s="43">
        <f>VLOOKUP(A184,Goog_trend!$A:$B,2,0)</f>
        <v>10</v>
      </c>
      <c r="AO184" s="43">
        <f>VLOOKUP($A184,'Updated CoinDesk'!$A:$E,AO$1,0)</f>
        <v>6637.74</v>
      </c>
      <c r="AP184" s="43">
        <f>VLOOKUP($A184,'Updated CoinDesk'!$A:$E,AP$1,0)</f>
        <v>6699.9</v>
      </c>
      <c r="AQ184" s="43">
        <f>VLOOKUP($A184,'Updated CoinDesk'!$A:$E,AQ$1,0)</f>
        <v>6278.48</v>
      </c>
      <c r="AR184" s="43">
        <f t="shared" si="89"/>
        <v>10</v>
      </c>
      <c r="AS184" s="43">
        <f t="shared" si="90"/>
        <v>338.21999999999935</v>
      </c>
      <c r="AT184" s="42">
        <f t="shared" si="91"/>
        <v>421.42000000000007</v>
      </c>
      <c r="AU184" s="42">
        <f t="shared" si="92"/>
        <v>83.200000000000728</v>
      </c>
      <c r="AV184" s="41">
        <f t="shared" si="93"/>
        <v>8.3512345923665219</v>
      </c>
      <c r="AW184" s="41">
        <f t="shared" si="94"/>
        <v>1.6487654076334786</v>
      </c>
      <c r="AX184" s="57">
        <f>VLOOKUP(A184,'Gold Bullion'!$A:$C,3,0)</f>
        <v>6.5999999999999091</v>
      </c>
    </row>
    <row r="185" spans="1:50" x14ac:dyDescent="0.25">
      <c r="A185" s="38">
        <v>43266</v>
      </c>
      <c r="B185" s="30">
        <v>6555</v>
      </c>
      <c r="C185" s="30">
        <v>6675</v>
      </c>
      <c r="D185" s="30">
        <v>6460</v>
      </c>
      <c r="E185" s="30">
        <v>3081</v>
      </c>
      <c r="F185" s="30">
        <v>-77.5</v>
      </c>
      <c r="G185" s="41">
        <f t="shared" si="69"/>
        <v>215</v>
      </c>
      <c r="H185" s="41">
        <f t="shared" si="70"/>
        <v>292.5</v>
      </c>
      <c r="I185" s="41">
        <f t="shared" si="71"/>
        <v>1305.2512315270935</v>
      </c>
      <c r="J185" s="41">
        <f t="shared" si="72"/>
        <v>1775.7487684729065</v>
      </c>
      <c r="K185" s="43">
        <f>VLOOKUP($A185,VIX!$A:$G,K$1,0)</f>
        <v>11.98</v>
      </c>
      <c r="L185" s="43">
        <f>VLOOKUP($A185,VIX!$A:$G,L$1,0)</f>
        <v>13.16</v>
      </c>
      <c r="M185" s="43">
        <f>VLOOKUP($A185,VIX!$A:$G,M$1,0)</f>
        <v>11.93</v>
      </c>
      <c r="N185" s="46">
        <f t="shared" si="75"/>
        <v>-0.13999999999999879</v>
      </c>
      <c r="O185" s="41">
        <f t="shared" si="95"/>
        <v>1.2300000000000004</v>
      </c>
      <c r="P185" s="41">
        <f t="shared" si="96"/>
        <v>1.3699999999999992</v>
      </c>
      <c r="Q185" s="48">
        <f t="shared" si="76"/>
        <v>0.47307692307692328</v>
      </c>
      <c r="R185" s="48">
        <f t="shared" si="77"/>
        <v>0.52692307692307672</v>
      </c>
      <c r="S185" s="43">
        <f>VLOOKUP(A185,'S&amp;P_500'!$A:$F,6,0)</f>
        <v>2779.6599120000001</v>
      </c>
      <c r="T185" s="43">
        <f>VLOOKUP($A185,'S&amp;P_500'!$A:$G,T$1,0)</f>
        <v>2782.8100589999999</v>
      </c>
      <c r="U185" s="43">
        <f>VLOOKUP($A185,'S&amp;P_500'!$A:$G,U$1,0)</f>
        <v>2761.7299800000001</v>
      </c>
      <c r="V185" s="43">
        <f>VLOOKUP($A185,'S&amp;P_500'!$A:$G,V$1,0)</f>
        <v>5428790000</v>
      </c>
      <c r="W185" s="2">
        <f t="shared" si="79"/>
        <v>-2.8300779999999577</v>
      </c>
      <c r="X185" s="41">
        <f t="shared" si="80"/>
        <v>21.080078999999841</v>
      </c>
      <c r="Y185" s="59">
        <f t="shared" si="81"/>
        <v>23.910156999999799</v>
      </c>
      <c r="Z185" s="41">
        <f t="shared" si="82"/>
        <v>2543647961.1800671</v>
      </c>
      <c r="AA185" s="41">
        <f t="shared" si="83"/>
        <v>2885142038.8199329</v>
      </c>
      <c r="AB185" s="43">
        <f>VLOOKUP($A185,Gold_SPDR!$A:$G,AB$1,0)</f>
        <v>121.339996</v>
      </c>
      <c r="AC185" s="43">
        <f>VLOOKUP($A185,Gold_SPDR!$A:$G,AC$1,0)</f>
        <v>122.199997</v>
      </c>
      <c r="AD185" s="43">
        <f>VLOOKUP($A185,Gold_SPDR!$A:$G,AD$1,0)</f>
        <v>120.83000199999999</v>
      </c>
      <c r="AE185" s="43">
        <f>VLOOKUP($A185,Gold_SPDR!$A:$G,AE$1,0)</f>
        <v>14537000</v>
      </c>
      <c r="AF185" s="2">
        <f t="shared" si="84"/>
        <v>-2.0400010000000037</v>
      </c>
      <c r="AG185" s="42">
        <f t="shared" si="85"/>
        <v>1.369995000000003</v>
      </c>
      <c r="AH185" s="42">
        <f t="shared" si="86"/>
        <v>3.4099960000000067</v>
      </c>
      <c r="AI185" s="41">
        <f t="shared" si="87"/>
        <v>4166454.9818190038</v>
      </c>
      <c r="AJ185" s="41">
        <f t="shared" si="88"/>
        <v>10370545.018180996</v>
      </c>
      <c r="AK185" s="43">
        <f>VLOOKUP($A185,Gold_Vix!$A:$G,AK$1,0)</f>
        <v>10.65</v>
      </c>
      <c r="AL185" s="43">
        <f>VLOOKUP($A185,Gold_Vix!$A:$G,AL$1,0)</f>
        <v>11.01</v>
      </c>
      <c r="AM185" s="43">
        <f>VLOOKUP($A185,Gold_Vix!$A:$G,AM$1,0)</f>
        <v>9.84</v>
      </c>
      <c r="AN185" s="43">
        <f>VLOOKUP(A185,Goog_trend!$A:$B,2,0)</f>
        <v>8</v>
      </c>
      <c r="AO185" s="43">
        <f>VLOOKUP($A185,'Updated CoinDesk'!$A:$E,AO$1,0)</f>
        <v>6410.72</v>
      </c>
      <c r="AP185" s="43">
        <f>VLOOKUP($A185,'Updated CoinDesk'!$A:$E,AP$1,0)</f>
        <v>6649.35</v>
      </c>
      <c r="AQ185" s="43">
        <f>VLOOKUP($A185,'Updated CoinDesk'!$A:$E,AQ$1,0)</f>
        <v>6394.57</v>
      </c>
      <c r="AR185" s="43">
        <f t="shared" si="89"/>
        <v>8</v>
      </c>
      <c r="AS185" s="43">
        <f t="shared" si="90"/>
        <v>-227.01999999999953</v>
      </c>
      <c r="AT185" s="42">
        <f t="shared" si="91"/>
        <v>254.78000000000065</v>
      </c>
      <c r="AU185" s="42">
        <f t="shared" si="92"/>
        <v>481.80000000000018</v>
      </c>
      <c r="AV185" s="41">
        <f t="shared" si="93"/>
        <v>2.7671671780390494</v>
      </c>
      <c r="AW185" s="41">
        <f t="shared" si="94"/>
        <v>5.232832821960951</v>
      </c>
      <c r="AX185" s="57">
        <f>VLOOKUP(A185,'Gold Bullion'!$A:$C,3,0)</f>
        <v>-17.5</v>
      </c>
    </row>
    <row r="186" spans="1:50" x14ac:dyDescent="0.25">
      <c r="A186" s="38">
        <v>43269</v>
      </c>
      <c r="B186" s="30">
        <v>6710</v>
      </c>
      <c r="C186" s="30">
        <v>6810</v>
      </c>
      <c r="D186" s="30">
        <v>6365</v>
      </c>
      <c r="E186" s="30">
        <v>3299</v>
      </c>
      <c r="F186" s="30">
        <v>155</v>
      </c>
      <c r="G186" s="41">
        <f t="shared" ref="G186:G248" si="97">C186-D186+MAX(0,D186-B185)</f>
        <v>445</v>
      </c>
      <c r="H186" s="41">
        <f t="shared" ref="H186:H248" si="98">C186-B186+MAX(0,B185-D186)</f>
        <v>290</v>
      </c>
      <c r="I186" s="41">
        <f t="shared" ref="I186:I248" si="99">E186*G186/(G186+H186)</f>
        <v>1997.3537414965986</v>
      </c>
      <c r="J186" s="41">
        <f t="shared" ref="J186:J248" si="100">+E186*H186/(G186+H186)</f>
        <v>1301.6462585034014</v>
      </c>
      <c r="K186" s="43">
        <f>VLOOKUP($A186,VIX!$A:$G,K$1,0)</f>
        <v>12.31</v>
      </c>
      <c r="L186" s="43">
        <f>VLOOKUP($A186,VIX!$A:$G,L$1,0)</f>
        <v>13.74</v>
      </c>
      <c r="M186" s="43">
        <f>VLOOKUP($A186,VIX!$A:$G,M$1,0)</f>
        <v>12.28</v>
      </c>
      <c r="N186" s="46">
        <f t="shared" si="75"/>
        <v>0.33000000000000007</v>
      </c>
      <c r="O186" s="41">
        <f t="shared" ref="O186:O217" si="101">L186-M186+MAX(0,M186-K185)</f>
        <v>1.7599999999999998</v>
      </c>
      <c r="P186" s="41">
        <f t="shared" ref="P186:P217" si="102">L186-K186+MAX(0,K185-M186)</f>
        <v>1.4299999999999997</v>
      </c>
      <c r="Q186" s="48">
        <f t="shared" si="76"/>
        <v>0.55172413793103448</v>
      </c>
      <c r="R186" s="48">
        <f t="shared" si="77"/>
        <v>0.44827586206896552</v>
      </c>
      <c r="S186" s="43">
        <f>VLOOKUP(A186,'S&amp;P_500'!$A:$F,6,0)</f>
        <v>2773.75</v>
      </c>
      <c r="T186" s="43">
        <f>VLOOKUP($A186,'S&amp;P_500'!$A:$G,T$1,0)</f>
        <v>2774.98999</v>
      </c>
      <c r="U186" s="43">
        <f>VLOOKUP($A186,'S&amp;P_500'!$A:$G,U$1,0)</f>
        <v>2757.1201169999999</v>
      </c>
      <c r="V186" s="43">
        <f>VLOOKUP($A186,'S&amp;P_500'!$A:$G,V$1,0)</f>
        <v>3287150000</v>
      </c>
      <c r="W186" s="2">
        <f t="shared" si="79"/>
        <v>-5.9099120000000767</v>
      </c>
      <c r="X186" s="41">
        <f t="shared" si="80"/>
        <v>17.869873000000098</v>
      </c>
      <c r="Y186" s="59">
        <f t="shared" si="81"/>
        <v>23.779785000000174</v>
      </c>
      <c r="Z186" s="41">
        <f t="shared" si="82"/>
        <v>1410358592.4270961</v>
      </c>
      <c r="AA186" s="41">
        <f t="shared" si="83"/>
        <v>1876791407.5729041</v>
      </c>
      <c r="AB186" s="43">
        <f>VLOOKUP($A186,Gold_SPDR!$A:$G,AB$1,0)</f>
        <v>121.110001</v>
      </c>
      <c r="AC186" s="43">
        <f>VLOOKUP($A186,Gold_SPDR!$A:$G,AC$1,0)</f>
        <v>121.44000200000001</v>
      </c>
      <c r="AD186" s="43">
        <f>VLOOKUP($A186,Gold_SPDR!$A:$G,AD$1,0)</f>
        <v>120.989998</v>
      </c>
      <c r="AE186" s="43">
        <f>VLOOKUP($A186,Gold_SPDR!$A:$G,AE$1,0)</f>
        <v>3846000</v>
      </c>
      <c r="AF186" s="2">
        <f t="shared" si="84"/>
        <v>-0.22999500000000239</v>
      </c>
      <c r="AG186" s="42">
        <f t="shared" si="85"/>
        <v>0.45000400000000695</v>
      </c>
      <c r="AH186" s="42">
        <f t="shared" si="86"/>
        <v>0.67999900000000935</v>
      </c>
      <c r="AI186" s="41">
        <f t="shared" si="87"/>
        <v>1531602.4683120328</v>
      </c>
      <c r="AJ186" s="41">
        <f t="shared" si="88"/>
        <v>2314397.5316879675</v>
      </c>
      <c r="AK186" s="43">
        <f>VLOOKUP($A186,Gold_Vix!$A:$G,AK$1,0)</f>
        <v>9.82</v>
      </c>
      <c r="AL186" s="43">
        <f>VLOOKUP($A186,Gold_Vix!$A:$G,AL$1,0)</f>
        <v>10.65</v>
      </c>
      <c r="AM186" s="43">
        <f>VLOOKUP($A186,Gold_Vix!$A:$G,AM$1,0)</f>
        <v>9.76</v>
      </c>
      <c r="AN186" s="43">
        <f>VLOOKUP(A186,Goog_trend!$A:$B,2,0)</f>
        <v>7</v>
      </c>
      <c r="AO186" s="43">
        <f>VLOOKUP($A186,'Updated CoinDesk'!$A:$E,AO$1,0)</f>
        <v>6709.48</v>
      </c>
      <c r="AP186" s="43">
        <f>VLOOKUP($A186,'Updated CoinDesk'!$A:$E,AP$1,0)</f>
        <v>6793.04</v>
      </c>
      <c r="AQ186" s="43">
        <f>VLOOKUP($A186,'Updated CoinDesk'!$A:$E,AQ$1,0)</f>
        <v>6388.07</v>
      </c>
      <c r="AR186" s="43">
        <f t="shared" si="89"/>
        <v>7</v>
      </c>
      <c r="AS186" s="43">
        <f t="shared" si="90"/>
        <v>298.75999999999931</v>
      </c>
      <c r="AT186" s="42">
        <f t="shared" si="91"/>
        <v>404.97000000000025</v>
      </c>
      <c r="AU186" s="42">
        <f t="shared" si="92"/>
        <v>106.21000000000095</v>
      </c>
      <c r="AV186" s="41">
        <f t="shared" si="93"/>
        <v>5.5455808130208446</v>
      </c>
      <c r="AW186" s="41">
        <f t="shared" si="94"/>
        <v>1.4544191869791558</v>
      </c>
      <c r="AX186" s="57">
        <f>VLOOKUP(A186,'Gold Bullion'!$A:$C,3,0)</f>
        <v>-3.7000000000000455</v>
      </c>
    </row>
    <row r="187" spans="1:50" x14ac:dyDescent="0.25">
      <c r="A187" s="38">
        <v>43270</v>
      </c>
      <c r="B187" s="30">
        <v>6747.5</v>
      </c>
      <c r="C187" s="30">
        <v>6850</v>
      </c>
      <c r="D187" s="30">
        <v>6665</v>
      </c>
      <c r="E187" s="30">
        <v>1738</v>
      </c>
      <c r="F187" s="30">
        <v>37.5</v>
      </c>
      <c r="G187" s="41">
        <f t="shared" si="97"/>
        <v>185</v>
      </c>
      <c r="H187" s="41">
        <f t="shared" si="98"/>
        <v>147.5</v>
      </c>
      <c r="I187" s="41">
        <f t="shared" si="99"/>
        <v>967.00751879699249</v>
      </c>
      <c r="J187" s="41">
        <f t="shared" si="100"/>
        <v>770.99248120300751</v>
      </c>
      <c r="K187" s="43">
        <f>VLOOKUP($A187,VIX!$A:$G,K$1,0)</f>
        <v>13.35</v>
      </c>
      <c r="L187" s="43">
        <f>VLOOKUP($A187,VIX!$A:$G,L$1,0)</f>
        <v>14.68</v>
      </c>
      <c r="M187" s="43">
        <f>VLOOKUP($A187,VIX!$A:$G,M$1,0)</f>
        <v>13.21</v>
      </c>
      <c r="N187" s="46">
        <f t="shared" ref="N187:N248" si="103">K187-K186</f>
        <v>1.0399999999999991</v>
      </c>
      <c r="O187" s="41">
        <f t="shared" si="101"/>
        <v>2.3699999999999992</v>
      </c>
      <c r="P187" s="41">
        <f t="shared" si="102"/>
        <v>1.33</v>
      </c>
      <c r="Q187" s="48">
        <f t="shared" ref="Q187:Q248" si="104">O187/(O187+P187)</f>
        <v>0.64054054054054044</v>
      </c>
      <c r="R187" s="48">
        <f t="shared" ref="R187:R248" si="105">P187/(O187+P187)</f>
        <v>0.35945945945945956</v>
      </c>
      <c r="S187" s="43">
        <f>VLOOKUP(A187,'S&amp;P_500'!$A:$F,6,0)</f>
        <v>2762.5900879999999</v>
      </c>
      <c r="T187" s="43">
        <f>VLOOKUP($A187,'S&amp;P_500'!$A:$G,T$1,0)</f>
        <v>2765.0500489999999</v>
      </c>
      <c r="U187" s="43">
        <f>VLOOKUP($A187,'S&amp;P_500'!$A:$G,U$1,0)</f>
        <v>2743.1899410000001</v>
      </c>
      <c r="V187" s="43">
        <f>VLOOKUP($A187,'S&amp;P_500'!$A:$G,V$1,0)</f>
        <v>3661470000</v>
      </c>
      <c r="W187" s="2">
        <f t="shared" si="79"/>
        <v>-11.159912000000077</v>
      </c>
      <c r="X187" s="41">
        <f t="shared" si="80"/>
        <v>21.860107999999855</v>
      </c>
      <c r="Y187" s="59">
        <f t="shared" si="81"/>
        <v>33.020019999999931</v>
      </c>
      <c r="Z187" s="41">
        <f t="shared" si="82"/>
        <v>1458453771.0764773</v>
      </c>
      <c r="AA187" s="41">
        <f t="shared" si="83"/>
        <v>2203016228.9235225</v>
      </c>
      <c r="AB187" s="43">
        <f>VLOOKUP($A187,Gold_SPDR!$A:$G,AB$1,0)</f>
        <v>120.800003</v>
      </c>
      <c r="AC187" s="43">
        <f>VLOOKUP($A187,Gold_SPDR!$A:$G,AC$1,0)</f>
        <v>121.029999</v>
      </c>
      <c r="AD187" s="43">
        <f>VLOOKUP($A187,Gold_SPDR!$A:$G,AD$1,0)</f>
        <v>120.58000199999999</v>
      </c>
      <c r="AE187" s="43">
        <f>VLOOKUP($A187,Gold_SPDR!$A:$G,AE$1,0)</f>
        <v>4925800</v>
      </c>
      <c r="AF187" s="2">
        <f t="shared" si="84"/>
        <v>-0.30999799999999311</v>
      </c>
      <c r="AG187" s="42">
        <f t="shared" si="85"/>
        <v>0.44999700000001042</v>
      </c>
      <c r="AH187" s="42">
        <f t="shared" si="86"/>
        <v>0.75999500000000353</v>
      </c>
      <c r="AI187" s="41">
        <f t="shared" si="87"/>
        <v>1831908.9899768145</v>
      </c>
      <c r="AJ187" s="41">
        <f t="shared" si="88"/>
        <v>3093891.0100231855</v>
      </c>
      <c r="AK187" s="43">
        <f>VLOOKUP($A187,Gold_Vix!$A:$G,AK$1,0)</f>
        <v>10.99</v>
      </c>
      <c r="AL187" s="43">
        <f>VLOOKUP($A187,Gold_Vix!$A:$G,AL$1,0)</f>
        <v>11.07</v>
      </c>
      <c r="AM187" s="43">
        <f>VLOOKUP($A187,Gold_Vix!$A:$G,AM$1,0)</f>
        <v>10.76</v>
      </c>
      <c r="AN187" s="43">
        <f>VLOOKUP(A187,Goog_trend!$A:$B,2,0)</f>
        <v>6</v>
      </c>
      <c r="AO187" s="43">
        <f>VLOOKUP($A187,'Updated CoinDesk'!$A:$E,AO$1,0)</f>
        <v>6737.41</v>
      </c>
      <c r="AP187" s="43">
        <f>VLOOKUP($A187,'Updated CoinDesk'!$A:$E,AP$1,0)</f>
        <v>6824.97</v>
      </c>
      <c r="AQ187" s="43">
        <f>VLOOKUP($A187,'Updated CoinDesk'!$A:$E,AQ$1,0)</f>
        <v>6674.75</v>
      </c>
      <c r="AR187" s="43">
        <f t="shared" si="89"/>
        <v>6</v>
      </c>
      <c r="AS187" s="43">
        <f t="shared" si="90"/>
        <v>27.930000000000291</v>
      </c>
      <c r="AT187" s="42">
        <f t="shared" si="91"/>
        <v>150.22000000000025</v>
      </c>
      <c r="AU187" s="42">
        <f t="shared" si="92"/>
        <v>122.28999999999996</v>
      </c>
      <c r="AV187" s="41">
        <f t="shared" si="93"/>
        <v>3.3074749550475242</v>
      </c>
      <c r="AW187" s="41">
        <f t="shared" si="94"/>
        <v>2.6925250449524758</v>
      </c>
      <c r="AX187" s="57">
        <f>VLOOKUP(A187,'Gold Bullion'!$A:$C,3,0)</f>
        <v>-5.3999999999998636</v>
      </c>
    </row>
    <row r="188" spans="1:50" x14ac:dyDescent="0.25">
      <c r="A188" s="38">
        <v>43271</v>
      </c>
      <c r="B188" s="30">
        <v>6757.5</v>
      </c>
      <c r="C188" s="30">
        <v>6835</v>
      </c>
      <c r="D188" s="30">
        <v>6560</v>
      </c>
      <c r="E188" s="30">
        <v>1958</v>
      </c>
      <c r="F188" s="30">
        <v>10</v>
      </c>
      <c r="G188" s="41">
        <f t="shared" si="97"/>
        <v>275</v>
      </c>
      <c r="H188" s="41">
        <f t="shared" si="98"/>
        <v>265</v>
      </c>
      <c r="I188" s="41">
        <f t="shared" si="99"/>
        <v>997.12962962962968</v>
      </c>
      <c r="J188" s="41">
        <f t="shared" si="100"/>
        <v>960.87037037037032</v>
      </c>
      <c r="K188" s="43">
        <f>VLOOKUP($A188,VIX!$A:$G,K$1,0)</f>
        <v>12.79</v>
      </c>
      <c r="L188" s="43">
        <f>VLOOKUP($A188,VIX!$A:$G,L$1,0)</f>
        <v>13.02</v>
      </c>
      <c r="M188" s="43">
        <f>VLOOKUP($A188,VIX!$A:$G,M$1,0)</f>
        <v>12.25</v>
      </c>
      <c r="N188" s="46">
        <f t="shared" si="103"/>
        <v>-0.5600000000000005</v>
      </c>
      <c r="O188" s="41">
        <f t="shared" si="101"/>
        <v>0.76999999999999957</v>
      </c>
      <c r="P188" s="41">
        <f t="shared" si="102"/>
        <v>1.33</v>
      </c>
      <c r="Q188" s="48">
        <f t="shared" si="104"/>
        <v>0.36666666666666653</v>
      </c>
      <c r="R188" s="48">
        <f t="shared" si="105"/>
        <v>0.63333333333333353</v>
      </c>
      <c r="S188" s="43">
        <f>VLOOKUP(A188,'S&amp;P_500'!$A:$F,6,0)</f>
        <v>2767.320068</v>
      </c>
      <c r="T188" s="43">
        <f>VLOOKUP($A188,'S&amp;P_500'!$A:$G,T$1,0)</f>
        <v>2774.860107</v>
      </c>
      <c r="U188" s="43">
        <f>VLOOKUP($A188,'S&amp;P_500'!$A:$G,U$1,0)</f>
        <v>2763.9099120000001</v>
      </c>
      <c r="V188" s="43">
        <f>VLOOKUP($A188,'S&amp;P_500'!$A:$G,V$1,0)</f>
        <v>3327600000</v>
      </c>
      <c r="W188" s="2">
        <f t="shared" si="79"/>
        <v>4.7299800000000687</v>
      </c>
      <c r="X188" s="41">
        <f t="shared" si="80"/>
        <v>12.270019000000048</v>
      </c>
      <c r="Y188" s="59">
        <f t="shared" si="81"/>
        <v>7.5400389999999788</v>
      </c>
      <c r="Z188" s="41">
        <f t="shared" si="82"/>
        <v>2061059852.747534</v>
      </c>
      <c r="AA188" s="41">
        <f t="shared" si="83"/>
        <v>1266540147.2524662</v>
      </c>
      <c r="AB188" s="43">
        <f>VLOOKUP($A188,Gold_SPDR!$A:$G,AB$1,0)</f>
        <v>120.260002</v>
      </c>
      <c r="AC188" s="43">
        <f>VLOOKUP($A188,Gold_SPDR!$A:$G,AC$1,0)</f>
        <v>120.80999799999999</v>
      </c>
      <c r="AD188" s="43">
        <f>VLOOKUP($A188,Gold_SPDR!$A:$G,AD$1,0)</f>
        <v>120.160004</v>
      </c>
      <c r="AE188" s="43">
        <f>VLOOKUP($A188,Gold_SPDR!$A:$G,AE$1,0)</f>
        <v>4548500</v>
      </c>
      <c r="AF188" s="2">
        <f t="shared" si="84"/>
        <v>-0.54000100000000373</v>
      </c>
      <c r="AG188" s="42">
        <f t="shared" si="85"/>
        <v>0.64999399999999241</v>
      </c>
      <c r="AH188" s="42">
        <f t="shared" si="86"/>
        <v>1.1899949999999961</v>
      </c>
      <c r="AI188" s="41">
        <f t="shared" si="87"/>
        <v>1606801.8390327245</v>
      </c>
      <c r="AJ188" s="41">
        <f t="shared" si="88"/>
        <v>2941698.1609672755</v>
      </c>
      <c r="AK188" s="43">
        <f>VLOOKUP($A188,Gold_Vix!$A:$G,AK$1,0)</f>
        <v>11.08</v>
      </c>
      <c r="AL188" s="43">
        <f>VLOOKUP($A188,Gold_Vix!$A:$G,AL$1,0)</f>
        <v>11.11</v>
      </c>
      <c r="AM188" s="43">
        <f>VLOOKUP($A188,Gold_Vix!$A:$G,AM$1,0)</f>
        <v>10.49</v>
      </c>
      <c r="AN188" s="43">
        <f>VLOOKUP(A188,Goog_trend!$A:$B,2,0)</f>
        <v>6</v>
      </c>
      <c r="AO188" s="43">
        <f>VLOOKUP($A188,'Updated CoinDesk'!$A:$E,AO$1,0)</f>
        <v>6758.38</v>
      </c>
      <c r="AP188" s="43">
        <f>VLOOKUP($A188,'Updated CoinDesk'!$A:$E,AP$1,0)</f>
        <v>6808.97</v>
      </c>
      <c r="AQ188" s="43">
        <f>VLOOKUP($A188,'Updated CoinDesk'!$A:$E,AQ$1,0)</f>
        <v>6561.79</v>
      </c>
      <c r="AR188" s="43">
        <f t="shared" si="89"/>
        <v>6</v>
      </c>
      <c r="AS188" s="43">
        <f t="shared" si="90"/>
        <v>20.970000000000255</v>
      </c>
      <c r="AT188" s="42">
        <f t="shared" si="91"/>
        <v>247.18000000000029</v>
      </c>
      <c r="AU188" s="42">
        <f t="shared" si="92"/>
        <v>226.21000000000004</v>
      </c>
      <c r="AV188" s="41">
        <f t="shared" si="93"/>
        <v>3.1328925410338213</v>
      </c>
      <c r="AW188" s="41">
        <f t="shared" si="94"/>
        <v>2.8671074589661787</v>
      </c>
      <c r="AX188" s="57">
        <f>VLOOKUP(A188,'Gold Bullion'!$A:$C,3,0)</f>
        <v>-1.9500000000000455</v>
      </c>
    </row>
    <row r="189" spans="1:50" x14ac:dyDescent="0.25">
      <c r="A189" s="38">
        <v>43272</v>
      </c>
      <c r="B189" s="30">
        <v>6725</v>
      </c>
      <c r="C189" s="30">
        <v>6795</v>
      </c>
      <c r="D189" s="30">
        <v>6685</v>
      </c>
      <c r="E189" s="30">
        <v>1116</v>
      </c>
      <c r="F189" s="30">
        <v>-32.5</v>
      </c>
      <c r="G189" s="41">
        <f t="shared" si="97"/>
        <v>110</v>
      </c>
      <c r="H189" s="41">
        <f t="shared" si="98"/>
        <v>142.5</v>
      </c>
      <c r="I189" s="41">
        <f t="shared" si="99"/>
        <v>486.1782178217822</v>
      </c>
      <c r="J189" s="41">
        <f t="shared" si="100"/>
        <v>629.82178217821786</v>
      </c>
      <c r="K189" s="43">
        <f>VLOOKUP($A189,VIX!$A:$G,K$1,0)</f>
        <v>14.64</v>
      </c>
      <c r="L189" s="43">
        <f>VLOOKUP($A189,VIX!$A:$G,L$1,0)</f>
        <v>15.18</v>
      </c>
      <c r="M189" s="43">
        <f>VLOOKUP($A189,VIX!$A:$G,M$1,0)</f>
        <v>12.18</v>
      </c>
      <c r="N189" s="46">
        <f t="shared" si="103"/>
        <v>1.8500000000000014</v>
      </c>
      <c r="O189" s="41">
        <f t="shared" si="101"/>
        <v>3</v>
      </c>
      <c r="P189" s="41">
        <f t="shared" si="102"/>
        <v>1.1499999999999986</v>
      </c>
      <c r="Q189" s="48">
        <f t="shared" si="104"/>
        <v>0.72289156626506046</v>
      </c>
      <c r="R189" s="48">
        <f t="shared" si="105"/>
        <v>0.27710843373493949</v>
      </c>
      <c r="S189" s="43">
        <f>VLOOKUP(A189,'S&amp;P_500'!$A:$F,6,0)</f>
        <v>2749.76001</v>
      </c>
      <c r="T189" s="43">
        <f>VLOOKUP($A189,'S&amp;P_500'!$A:$G,T$1,0)</f>
        <v>2769.280029</v>
      </c>
      <c r="U189" s="43">
        <f>VLOOKUP($A189,'S&amp;P_500'!$A:$G,U$1,0)</f>
        <v>2744.389893</v>
      </c>
      <c r="V189" s="43">
        <f>VLOOKUP($A189,'S&amp;P_500'!$A:$G,V$1,0)</f>
        <v>3300060000</v>
      </c>
      <c r="W189" s="2">
        <f t="shared" si="79"/>
        <v>-17.560058000000026</v>
      </c>
      <c r="X189" s="41">
        <f t="shared" si="80"/>
        <v>24.890135999999984</v>
      </c>
      <c r="Y189" s="59">
        <f t="shared" si="81"/>
        <v>42.45019400000001</v>
      </c>
      <c r="Z189" s="41">
        <f t="shared" si="82"/>
        <v>1219758534.123013</v>
      </c>
      <c r="AA189" s="41">
        <f t="shared" si="83"/>
        <v>2080301465.8769872</v>
      </c>
      <c r="AB189" s="43">
        <f>VLOOKUP($A189,Gold_SPDR!$A:$G,AB$1,0)</f>
        <v>120.050003</v>
      </c>
      <c r="AC189" s="43">
        <f>VLOOKUP($A189,Gold_SPDR!$A:$G,AC$1,0)</f>
        <v>120.32</v>
      </c>
      <c r="AD189" s="43">
        <f>VLOOKUP($A189,Gold_SPDR!$A:$G,AD$1,0)</f>
        <v>119.82</v>
      </c>
      <c r="AE189" s="43">
        <f>VLOOKUP($A189,Gold_SPDR!$A:$G,AE$1,0)</f>
        <v>5681900</v>
      </c>
      <c r="AF189" s="2">
        <f t="shared" si="84"/>
        <v>-0.20999899999999627</v>
      </c>
      <c r="AG189" s="42">
        <f t="shared" si="85"/>
        <v>0.5</v>
      </c>
      <c r="AH189" s="42">
        <f t="shared" si="86"/>
        <v>0.70999899999999627</v>
      </c>
      <c r="AI189" s="41">
        <f t="shared" si="87"/>
        <v>2347894.5023921579</v>
      </c>
      <c r="AJ189" s="41">
        <f t="shared" si="88"/>
        <v>3334005.4976078421</v>
      </c>
      <c r="AK189" s="43">
        <f>VLOOKUP($A189,Gold_Vix!$A:$G,AK$1,0)</f>
        <v>11.22</v>
      </c>
      <c r="AL189" s="43">
        <f>VLOOKUP($A189,Gold_Vix!$A:$G,AL$1,0)</f>
        <v>11.57</v>
      </c>
      <c r="AM189" s="43">
        <f>VLOOKUP($A189,Gold_Vix!$A:$G,AM$1,0)</f>
        <v>11.08</v>
      </c>
      <c r="AN189" s="43">
        <f>VLOOKUP(A189,Goog_trend!$A:$B,2,0)</f>
        <v>5</v>
      </c>
      <c r="AO189" s="43">
        <f>VLOOKUP($A189,'Updated CoinDesk'!$A:$E,AO$1,0)</f>
        <v>6717.2</v>
      </c>
      <c r="AP189" s="43">
        <f>VLOOKUP($A189,'Updated CoinDesk'!$A:$E,AP$1,0)</f>
        <v>6785.63</v>
      </c>
      <c r="AQ189" s="43">
        <f>VLOOKUP($A189,'Updated CoinDesk'!$A:$E,AQ$1,0)</f>
        <v>6684.55</v>
      </c>
      <c r="AR189" s="43">
        <f t="shared" si="89"/>
        <v>5</v>
      </c>
      <c r="AS189" s="43">
        <f t="shared" si="90"/>
        <v>-41.180000000000291</v>
      </c>
      <c r="AT189" s="42">
        <f t="shared" si="91"/>
        <v>101.07999999999993</v>
      </c>
      <c r="AU189" s="42">
        <f t="shared" si="92"/>
        <v>142.26000000000022</v>
      </c>
      <c r="AV189" s="41">
        <f t="shared" si="93"/>
        <v>2.0769293991945399</v>
      </c>
      <c r="AW189" s="41">
        <f t="shared" si="94"/>
        <v>2.9230706008054601</v>
      </c>
      <c r="AX189" s="57">
        <f>VLOOKUP(A189,'Gold Bullion'!$A:$C,3,0)</f>
        <v>-8.0499999999999545</v>
      </c>
    </row>
    <row r="190" spans="1:50" x14ac:dyDescent="0.25">
      <c r="A190" s="38">
        <v>43273</v>
      </c>
      <c r="B190" s="30">
        <v>6137.5</v>
      </c>
      <c r="C190" s="30">
        <v>6755</v>
      </c>
      <c r="D190" s="30">
        <v>5965</v>
      </c>
      <c r="E190" s="30">
        <v>6175</v>
      </c>
      <c r="F190" s="30">
        <v>-587.5</v>
      </c>
      <c r="G190" s="41">
        <f t="shared" si="97"/>
        <v>790</v>
      </c>
      <c r="H190" s="41">
        <f t="shared" si="98"/>
        <v>1377.5</v>
      </c>
      <c r="I190" s="41">
        <f t="shared" si="99"/>
        <v>2250.6343713956171</v>
      </c>
      <c r="J190" s="41">
        <f t="shared" si="100"/>
        <v>3924.3656286043829</v>
      </c>
      <c r="K190" s="43">
        <f>VLOOKUP($A190,VIX!$A:$G,K$1,0)</f>
        <v>13.77</v>
      </c>
      <c r="L190" s="43">
        <f>VLOOKUP($A190,VIX!$A:$G,L$1,0)</f>
        <v>14.6</v>
      </c>
      <c r="M190" s="43">
        <f>VLOOKUP($A190,VIX!$A:$G,M$1,0)</f>
        <v>13.11</v>
      </c>
      <c r="N190" s="46">
        <f t="shared" si="103"/>
        <v>-0.87000000000000099</v>
      </c>
      <c r="O190" s="41">
        <f t="shared" si="101"/>
        <v>1.4900000000000002</v>
      </c>
      <c r="P190" s="41">
        <f t="shared" si="102"/>
        <v>2.3600000000000012</v>
      </c>
      <c r="Q190" s="48">
        <f t="shared" si="104"/>
        <v>0.38701298701298692</v>
      </c>
      <c r="R190" s="48">
        <f t="shared" si="105"/>
        <v>0.61298701298701308</v>
      </c>
      <c r="S190" s="43">
        <f>VLOOKUP(A190,'S&amp;P_500'!$A:$F,6,0)</f>
        <v>2754.8798830000001</v>
      </c>
      <c r="T190" s="43">
        <f>VLOOKUP($A190,'S&amp;P_500'!$A:$G,T$1,0)</f>
        <v>2764.169922</v>
      </c>
      <c r="U190" s="43">
        <f>VLOOKUP($A190,'S&amp;P_500'!$A:$G,U$1,0)</f>
        <v>2752.679932</v>
      </c>
      <c r="V190" s="43">
        <f>VLOOKUP($A190,'S&amp;P_500'!$A:$G,V$1,0)</f>
        <v>5450550000</v>
      </c>
      <c r="W190" s="2">
        <f t="shared" si="79"/>
        <v>5.1198730000000978</v>
      </c>
      <c r="X190" s="41">
        <f t="shared" si="80"/>
        <v>14.409912000000077</v>
      </c>
      <c r="Y190" s="59">
        <f t="shared" si="81"/>
        <v>9.2900389999999788</v>
      </c>
      <c r="Z190" s="41">
        <f t="shared" si="82"/>
        <v>3314013005.8328066</v>
      </c>
      <c r="AA190" s="41">
        <f t="shared" si="83"/>
        <v>2136536994.1671932</v>
      </c>
      <c r="AB190" s="43">
        <f>VLOOKUP($A190,Gold_SPDR!$A:$G,AB$1,0)</f>
        <v>120.339996</v>
      </c>
      <c r="AC190" s="43">
        <f>VLOOKUP($A190,Gold_SPDR!$A:$G,AC$1,0)</f>
        <v>120.400002</v>
      </c>
      <c r="AD190" s="43">
        <f>VLOOKUP($A190,Gold_SPDR!$A:$G,AD$1,0)</f>
        <v>120.099998</v>
      </c>
      <c r="AE190" s="43">
        <f>VLOOKUP($A190,Gold_SPDR!$A:$G,AE$1,0)</f>
        <v>4489400</v>
      </c>
      <c r="AF190" s="2">
        <f t="shared" si="84"/>
        <v>0.2899929999999955</v>
      </c>
      <c r="AG190" s="42">
        <f t="shared" si="85"/>
        <v>0.34999899999999684</v>
      </c>
      <c r="AH190" s="42">
        <f t="shared" si="86"/>
        <v>6.0006000000001336E-2</v>
      </c>
      <c r="AI190" s="41">
        <f t="shared" si="87"/>
        <v>3832356.9483298808</v>
      </c>
      <c r="AJ190" s="41">
        <f t="shared" si="88"/>
        <v>657043.05167011917</v>
      </c>
      <c r="AK190" s="43">
        <f>VLOOKUP($A190,Gold_Vix!$A:$G,AK$1,0)</f>
        <v>10.67</v>
      </c>
      <c r="AL190" s="43">
        <f>VLOOKUP($A190,Gold_Vix!$A:$G,AL$1,0)</f>
        <v>11.22</v>
      </c>
      <c r="AM190" s="43">
        <f>VLOOKUP($A190,Gold_Vix!$A:$G,AM$1,0)</f>
        <v>10.49</v>
      </c>
      <c r="AN190" s="43">
        <f>VLOOKUP(A190,Goog_trend!$A:$B,2,0)</f>
        <v>8</v>
      </c>
      <c r="AO190" s="43">
        <f>VLOOKUP($A190,'Updated CoinDesk'!$A:$E,AO$1,0)</f>
        <v>6053.9</v>
      </c>
      <c r="AP190" s="43">
        <f>VLOOKUP($A190,'Updated CoinDesk'!$A:$E,AP$1,0)</f>
        <v>6728.31</v>
      </c>
      <c r="AQ190" s="43">
        <f>VLOOKUP($A190,'Updated CoinDesk'!$A:$E,AQ$1,0)</f>
        <v>5938.17</v>
      </c>
      <c r="AR190" s="43">
        <f t="shared" si="89"/>
        <v>8</v>
      </c>
      <c r="AS190" s="43">
        <f t="shared" si="90"/>
        <v>-663.30000000000018</v>
      </c>
      <c r="AT190" s="42">
        <f t="shared" si="91"/>
        <v>790.14000000000033</v>
      </c>
      <c r="AU190" s="42">
        <f t="shared" si="92"/>
        <v>1453.4400000000005</v>
      </c>
      <c r="AV190" s="41">
        <f t="shared" si="93"/>
        <v>2.8174257213917047</v>
      </c>
      <c r="AW190" s="41">
        <f t="shared" si="94"/>
        <v>5.1825742786082953</v>
      </c>
      <c r="AX190" s="57">
        <f>VLOOKUP(A190,'Gold Bullion'!$A:$C,3,0)</f>
        <v>3</v>
      </c>
    </row>
    <row r="191" spans="1:50" x14ac:dyDescent="0.25">
      <c r="A191" s="38">
        <v>43276</v>
      </c>
      <c r="B191" s="30">
        <v>6260</v>
      </c>
      <c r="C191" s="30">
        <v>6345</v>
      </c>
      <c r="D191" s="30">
        <v>6070</v>
      </c>
      <c r="E191" s="30">
        <v>3809</v>
      </c>
      <c r="F191" s="30">
        <v>122.5</v>
      </c>
      <c r="G191" s="41">
        <f t="shared" si="97"/>
        <v>275</v>
      </c>
      <c r="H191" s="41">
        <f t="shared" si="98"/>
        <v>152.5</v>
      </c>
      <c r="I191" s="41">
        <f t="shared" si="99"/>
        <v>2450.2339181286548</v>
      </c>
      <c r="J191" s="41">
        <f t="shared" si="100"/>
        <v>1358.766081871345</v>
      </c>
      <c r="K191" s="43">
        <f>VLOOKUP($A191,VIX!$A:$G,K$1,0)</f>
        <v>17.329999999999998</v>
      </c>
      <c r="L191" s="43">
        <f>VLOOKUP($A191,VIX!$A:$G,L$1,0)</f>
        <v>19.610001</v>
      </c>
      <c r="M191" s="43">
        <f>VLOOKUP($A191,VIX!$A:$G,M$1,0)</f>
        <v>14.56</v>
      </c>
      <c r="N191" s="46">
        <f t="shared" si="103"/>
        <v>3.5599999999999987</v>
      </c>
      <c r="O191" s="41">
        <f t="shared" si="101"/>
        <v>5.8400010000000009</v>
      </c>
      <c r="P191" s="41">
        <f t="shared" si="102"/>
        <v>2.2800010000000022</v>
      </c>
      <c r="Q191" s="48">
        <f t="shared" si="104"/>
        <v>0.71921176866705194</v>
      </c>
      <c r="R191" s="48">
        <f t="shared" si="105"/>
        <v>0.28078823133294811</v>
      </c>
      <c r="S191" s="43">
        <f>VLOOKUP(A191,'S&amp;P_500'!$A:$F,6,0)</f>
        <v>2717.070068</v>
      </c>
      <c r="T191" s="43">
        <f>VLOOKUP($A191,'S&amp;P_500'!$A:$G,T$1,0)</f>
        <v>2742.9399410000001</v>
      </c>
      <c r="U191" s="43">
        <f>VLOOKUP($A191,'S&amp;P_500'!$A:$G,U$1,0)</f>
        <v>2698.669922</v>
      </c>
      <c r="V191" s="43">
        <f>VLOOKUP($A191,'S&amp;P_500'!$A:$G,V$1,0)</f>
        <v>3655080000</v>
      </c>
      <c r="W191" s="2">
        <f t="shared" si="79"/>
        <v>-37.809815000000071</v>
      </c>
      <c r="X191" s="41">
        <f t="shared" si="80"/>
        <v>44.270019000000048</v>
      </c>
      <c r="Y191" s="59">
        <f t="shared" si="81"/>
        <v>82.079834000000119</v>
      </c>
      <c r="Z191" s="41">
        <f t="shared" si="82"/>
        <v>1280654129.8193672</v>
      </c>
      <c r="AA191" s="41">
        <f t="shared" si="83"/>
        <v>2374425870.1806331</v>
      </c>
      <c r="AB191" s="43">
        <f>VLOOKUP($A191,Gold_SPDR!$A:$G,AB$1,0)</f>
        <v>119.889999</v>
      </c>
      <c r="AC191" s="43">
        <f>VLOOKUP($A191,Gold_SPDR!$A:$G,AC$1,0)</f>
        <v>120.230003</v>
      </c>
      <c r="AD191" s="43">
        <f>VLOOKUP($A191,Gold_SPDR!$A:$G,AD$1,0)</f>
        <v>119.83000199999999</v>
      </c>
      <c r="AE191" s="43">
        <f>VLOOKUP($A191,Gold_SPDR!$A:$G,AE$1,0)</f>
        <v>9300200</v>
      </c>
      <c r="AF191" s="2">
        <f t="shared" si="84"/>
        <v>-0.44999699999999621</v>
      </c>
      <c r="AG191" s="42">
        <f t="shared" si="85"/>
        <v>0.40000100000000316</v>
      </c>
      <c r="AH191" s="42">
        <f t="shared" si="86"/>
        <v>0.84999799999999937</v>
      </c>
      <c r="AI191" s="41">
        <f t="shared" si="87"/>
        <v>2976073.8210190744</v>
      </c>
      <c r="AJ191" s="41">
        <f t="shared" si="88"/>
        <v>6324126.1789809261</v>
      </c>
      <c r="AK191" s="43">
        <f>VLOOKUP($A191,Gold_Vix!$A:$G,AK$1,0)</f>
        <v>10.83</v>
      </c>
      <c r="AL191" s="43">
        <f>VLOOKUP($A191,Gold_Vix!$A:$G,AL$1,0)</f>
        <v>10.84</v>
      </c>
      <c r="AM191" s="43">
        <f>VLOOKUP($A191,Gold_Vix!$A:$G,AM$1,0)</f>
        <v>10.36</v>
      </c>
      <c r="AN191" s="43">
        <f>VLOOKUP(A191,Goog_trend!$A:$B,2,0)</f>
        <v>9</v>
      </c>
      <c r="AO191" s="43">
        <f>VLOOKUP($A191,'Updated CoinDesk'!$A:$E,AO$1,0)</f>
        <v>6247.47</v>
      </c>
      <c r="AP191" s="43">
        <f>VLOOKUP($A191,'Updated CoinDesk'!$A:$E,AP$1,0)</f>
        <v>6316.98</v>
      </c>
      <c r="AQ191" s="43">
        <f>VLOOKUP($A191,'Updated CoinDesk'!$A:$E,AQ$1,0)</f>
        <v>6086.15</v>
      </c>
      <c r="AR191" s="43">
        <f t="shared" si="89"/>
        <v>9</v>
      </c>
      <c r="AS191" s="43">
        <f t="shared" si="90"/>
        <v>193.57000000000062</v>
      </c>
      <c r="AT191" s="42">
        <f t="shared" si="91"/>
        <v>263.07999999999993</v>
      </c>
      <c r="AU191" s="42">
        <f t="shared" si="92"/>
        <v>69.509999999999309</v>
      </c>
      <c r="AV191" s="41">
        <f t="shared" si="93"/>
        <v>7.119035449051399</v>
      </c>
      <c r="AW191" s="41">
        <f t="shared" si="94"/>
        <v>1.880964550948601</v>
      </c>
      <c r="AX191" s="57">
        <f>VLOOKUP(A191,'Gold Bullion'!$A:$C,3,0)</f>
        <v>-0.45000000000004547</v>
      </c>
    </row>
    <row r="192" spans="1:50" x14ac:dyDescent="0.25">
      <c r="A192" s="38">
        <v>43277</v>
      </c>
      <c r="B192" s="30">
        <v>6170</v>
      </c>
      <c r="C192" s="30">
        <v>6280</v>
      </c>
      <c r="D192" s="30">
        <v>6125</v>
      </c>
      <c r="E192" s="30">
        <v>1916</v>
      </c>
      <c r="F192" s="30">
        <v>-90</v>
      </c>
      <c r="G192" s="41">
        <f t="shared" si="97"/>
        <v>155</v>
      </c>
      <c r="H192" s="41">
        <f t="shared" si="98"/>
        <v>245</v>
      </c>
      <c r="I192" s="41">
        <f t="shared" si="99"/>
        <v>742.45</v>
      </c>
      <c r="J192" s="41">
        <f t="shared" si="100"/>
        <v>1173.55</v>
      </c>
      <c r="K192" s="43">
        <f>VLOOKUP($A192,VIX!$A:$G,K$1,0)</f>
        <v>15.92</v>
      </c>
      <c r="L192" s="43">
        <f>VLOOKUP($A192,VIX!$A:$G,L$1,0)</f>
        <v>17.540001</v>
      </c>
      <c r="M192" s="43">
        <f>VLOOKUP($A192,VIX!$A:$G,M$1,0)</f>
        <v>15.1</v>
      </c>
      <c r="N192" s="46">
        <f t="shared" si="103"/>
        <v>-1.4099999999999984</v>
      </c>
      <c r="O192" s="41">
        <f t="shared" si="101"/>
        <v>2.4400010000000005</v>
      </c>
      <c r="P192" s="41">
        <f t="shared" si="102"/>
        <v>3.8500009999999989</v>
      </c>
      <c r="Q192" s="48">
        <f t="shared" si="104"/>
        <v>0.3879173647321576</v>
      </c>
      <c r="R192" s="48">
        <f t="shared" si="105"/>
        <v>0.61208263526784246</v>
      </c>
      <c r="S192" s="43">
        <f>VLOOKUP(A192,'S&amp;P_500'!$A:$F,6,0)</f>
        <v>2723.0600589999999</v>
      </c>
      <c r="T192" s="43">
        <f>VLOOKUP($A192,'S&amp;P_500'!$A:$G,T$1,0)</f>
        <v>2732.9099120000001</v>
      </c>
      <c r="U192" s="43">
        <f>VLOOKUP($A192,'S&amp;P_500'!$A:$G,U$1,0)</f>
        <v>2715.6000979999999</v>
      </c>
      <c r="V192" s="43">
        <f>VLOOKUP($A192,'S&amp;P_500'!$A:$G,V$1,0)</f>
        <v>3555090000</v>
      </c>
      <c r="W192" s="2">
        <f t="shared" si="79"/>
        <v>5.9899909999999181</v>
      </c>
      <c r="X192" s="41">
        <f t="shared" si="80"/>
        <v>17.309814000000188</v>
      </c>
      <c r="Y192" s="59">
        <f t="shared" si="81"/>
        <v>11.31982300000027</v>
      </c>
      <c r="Z192" s="41">
        <f t="shared" si="82"/>
        <v>2149449071.0189476</v>
      </c>
      <c r="AA192" s="41">
        <f t="shared" si="83"/>
        <v>1405640928.9810526</v>
      </c>
      <c r="AB192" s="43">
        <f>VLOOKUP($A192,Gold_SPDR!$A:$G,AB$1,0)</f>
        <v>119.260002</v>
      </c>
      <c r="AC192" s="43">
        <f>VLOOKUP($A192,Gold_SPDR!$A:$G,AC$1,0)</f>
        <v>119.589996</v>
      </c>
      <c r="AD192" s="43">
        <f>VLOOKUP($A192,Gold_SPDR!$A:$G,AD$1,0)</f>
        <v>119.089996</v>
      </c>
      <c r="AE192" s="43">
        <f>VLOOKUP($A192,Gold_SPDR!$A:$G,AE$1,0)</f>
        <v>8674500</v>
      </c>
      <c r="AF192" s="2">
        <f t="shared" si="84"/>
        <v>-0.62999700000000303</v>
      </c>
      <c r="AG192" s="42">
        <f t="shared" si="85"/>
        <v>0.5</v>
      </c>
      <c r="AH192" s="42">
        <f t="shared" si="86"/>
        <v>1.129997000000003</v>
      </c>
      <c r="AI192" s="41">
        <f t="shared" si="87"/>
        <v>2660894.4679039237</v>
      </c>
      <c r="AJ192" s="41">
        <f t="shared" si="88"/>
        <v>6013605.5320960768</v>
      </c>
      <c r="AK192" s="43">
        <f>VLOOKUP($A192,Gold_Vix!$A:$G,AK$1,0)</f>
        <v>10.97</v>
      </c>
      <c r="AL192" s="43">
        <f>VLOOKUP($A192,Gold_Vix!$A:$G,AL$1,0)</f>
        <v>11.15</v>
      </c>
      <c r="AM192" s="43">
        <f>VLOOKUP($A192,Gold_Vix!$A:$G,AM$1,0)</f>
        <v>10.8</v>
      </c>
      <c r="AN192" s="43">
        <f>VLOOKUP(A192,Goog_trend!$A:$B,2,0)</f>
        <v>8</v>
      </c>
      <c r="AO192" s="43">
        <f>VLOOKUP($A192,'Updated CoinDesk'!$A:$E,AO$1,0)</f>
        <v>6074.92</v>
      </c>
      <c r="AP192" s="43">
        <f>VLOOKUP($A192,'Updated CoinDesk'!$A:$E,AP$1,0)</f>
        <v>6270.62</v>
      </c>
      <c r="AQ192" s="43">
        <f>VLOOKUP($A192,'Updated CoinDesk'!$A:$E,AQ$1,0)</f>
        <v>6055.85</v>
      </c>
      <c r="AR192" s="43">
        <f t="shared" si="89"/>
        <v>8</v>
      </c>
      <c r="AS192" s="43">
        <f t="shared" si="90"/>
        <v>-172.55000000000018</v>
      </c>
      <c r="AT192" s="42">
        <f t="shared" si="91"/>
        <v>214.76999999999953</v>
      </c>
      <c r="AU192" s="42">
        <f t="shared" si="92"/>
        <v>387.31999999999971</v>
      </c>
      <c r="AV192" s="41">
        <f t="shared" si="93"/>
        <v>2.8536597518643365</v>
      </c>
      <c r="AW192" s="41">
        <f t="shared" si="94"/>
        <v>5.1463402481356635</v>
      </c>
      <c r="AX192" s="57">
        <f>VLOOKUP(A192,'Gold Bullion'!$A:$C,3,0)</f>
        <v>-8.4000000000000909</v>
      </c>
    </row>
    <row r="193" spans="1:50" x14ac:dyDescent="0.25">
      <c r="A193" s="38">
        <v>43278</v>
      </c>
      <c r="B193" s="30">
        <v>6115</v>
      </c>
      <c r="C193" s="30">
        <v>6205</v>
      </c>
      <c r="D193" s="30">
        <v>5980</v>
      </c>
      <c r="E193" s="30">
        <v>2747</v>
      </c>
      <c r="F193" s="30">
        <v>-55</v>
      </c>
      <c r="G193" s="41">
        <f t="shared" si="97"/>
        <v>225</v>
      </c>
      <c r="H193" s="41">
        <f t="shared" si="98"/>
        <v>280</v>
      </c>
      <c r="I193" s="41">
        <f t="shared" si="99"/>
        <v>1223.9108910891089</v>
      </c>
      <c r="J193" s="41">
        <f t="shared" si="100"/>
        <v>1523.0891089108911</v>
      </c>
      <c r="K193" s="43">
        <f>VLOOKUP($A193,VIX!$A:$G,K$1,0)</f>
        <v>17.91</v>
      </c>
      <c r="L193" s="43">
        <f>VLOOKUP($A193,VIX!$A:$G,L$1,0)</f>
        <v>18.190000999999999</v>
      </c>
      <c r="M193" s="43">
        <f>VLOOKUP($A193,VIX!$A:$G,M$1,0)</f>
        <v>14.76</v>
      </c>
      <c r="N193" s="46">
        <f t="shared" si="103"/>
        <v>1.9900000000000002</v>
      </c>
      <c r="O193" s="41">
        <f t="shared" si="101"/>
        <v>3.430000999999999</v>
      </c>
      <c r="P193" s="41">
        <f t="shared" si="102"/>
        <v>1.4400009999999988</v>
      </c>
      <c r="Q193" s="48">
        <f t="shared" si="104"/>
        <v>0.70431203108335494</v>
      </c>
      <c r="R193" s="48">
        <f t="shared" si="105"/>
        <v>0.29568796891664512</v>
      </c>
      <c r="S193" s="43">
        <f>VLOOKUP(A193,'S&amp;P_500'!$A:$F,6,0)</f>
        <v>2699.6298830000001</v>
      </c>
      <c r="T193" s="43">
        <f>VLOOKUP($A193,'S&amp;P_500'!$A:$G,T$1,0)</f>
        <v>2746.0900879999999</v>
      </c>
      <c r="U193" s="43">
        <f>VLOOKUP($A193,'S&amp;P_500'!$A:$G,U$1,0)</f>
        <v>2699.3798830000001</v>
      </c>
      <c r="V193" s="43">
        <f>VLOOKUP($A193,'S&amp;P_500'!$A:$G,V$1,0)</f>
        <v>3776090000</v>
      </c>
      <c r="W193" s="2">
        <f t="shared" si="79"/>
        <v>-23.430175999999847</v>
      </c>
      <c r="X193" s="41">
        <f t="shared" si="80"/>
        <v>46.71020499999986</v>
      </c>
      <c r="Y193" s="59">
        <f t="shared" si="81"/>
        <v>70.140380999999707</v>
      </c>
      <c r="Z193" s="41">
        <f t="shared" si="82"/>
        <v>1509465583.6681051</v>
      </c>
      <c r="AA193" s="41">
        <f t="shared" si="83"/>
        <v>2266624416.3318949</v>
      </c>
      <c r="AB193" s="43">
        <f>VLOOKUP($A193,Gold_SPDR!$A:$G,AB$1,0)</f>
        <v>118.58000199999999</v>
      </c>
      <c r="AC193" s="43">
        <f>VLOOKUP($A193,Gold_SPDR!$A:$G,AC$1,0)</f>
        <v>119.050003</v>
      </c>
      <c r="AD193" s="43">
        <f>VLOOKUP($A193,Gold_SPDR!$A:$G,AD$1,0)</f>
        <v>118.480003</v>
      </c>
      <c r="AE193" s="43">
        <f>VLOOKUP($A193,Gold_SPDR!$A:$G,AE$1,0)</f>
        <v>6480100</v>
      </c>
      <c r="AF193" s="2">
        <f t="shared" si="84"/>
        <v>-0.68000000000000682</v>
      </c>
      <c r="AG193" s="42">
        <f t="shared" si="85"/>
        <v>0.57000000000000739</v>
      </c>
      <c r="AH193" s="42">
        <f t="shared" si="86"/>
        <v>1.2500000000000142</v>
      </c>
      <c r="AI193" s="41">
        <f t="shared" si="87"/>
        <v>2029481.8681318704</v>
      </c>
      <c r="AJ193" s="41">
        <f t="shared" si="88"/>
        <v>4450618.1318681296</v>
      </c>
      <c r="AK193" s="43">
        <f>VLOOKUP($A193,Gold_Vix!$A:$G,AK$1,0)</f>
        <v>11.01</v>
      </c>
      <c r="AL193" s="43">
        <f>VLOOKUP($A193,Gold_Vix!$A:$G,AL$1,0)</f>
        <v>11.08</v>
      </c>
      <c r="AM193" s="43">
        <f>VLOOKUP($A193,Gold_Vix!$A:$G,AM$1,0)</f>
        <v>10.57</v>
      </c>
      <c r="AN193" s="43">
        <f>VLOOKUP(A193,Goog_trend!$A:$B,2,0)</f>
        <v>9</v>
      </c>
      <c r="AO193" s="43">
        <f>VLOOKUP($A193,'Updated CoinDesk'!$A:$E,AO$1,0)</f>
        <v>6132.56</v>
      </c>
      <c r="AP193" s="43">
        <f>VLOOKUP($A193,'Updated CoinDesk'!$A:$E,AP$1,0)</f>
        <v>6175.55</v>
      </c>
      <c r="AQ193" s="43">
        <f>VLOOKUP($A193,'Updated CoinDesk'!$A:$E,AQ$1,0)</f>
        <v>6007.05</v>
      </c>
      <c r="AR193" s="43">
        <f t="shared" si="89"/>
        <v>9</v>
      </c>
      <c r="AS193" s="43">
        <f t="shared" si="90"/>
        <v>57.640000000000327</v>
      </c>
      <c r="AT193" s="42">
        <f t="shared" si="91"/>
        <v>168.5</v>
      </c>
      <c r="AU193" s="42">
        <f t="shared" si="92"/>
        <v>110.85999999999967</v>
      </c>
      <c r="AV193" s="41">
        <f t="shared" si="93"/>
        <v>5.4284793814433057</v>
      </c>
      <c r="AW193" s="41">
        <f t="shared" si="94"/>
        <v>3.5715206185566948</v>
      </c>
      <c r="AX193" s="57">
        <f>VLOOKUP(A193,'Gold Bullion'!$A:$C,3,0)</f>
        <v>-5.7000000000000455</v>
      </c>
    </row>
    <row r="194" spans="1:50" x14ac:dyDescent="0.25">
      <c r="A194" s="38">
        <v>43279</v>
      </c>
      <c r="B194" s="30">
        <v>6067.5</v>
      </c>
      <c r="C194" s="30">
        <v>6175</v>
      </c>
      <c r="D194" s="30">
        <v>6015</v>
      </c>
      <c r="E194" s="30">
        <v>1554</v>
      </c>
      <c r="F194" s="30">
        <v>-47.5</v>
      </c>
      <c r="G194" s="41">
        <f t="shared" si="97"/>
        <v>160</v>
      </c>
      <c r="H194" s="41">
        <f t="shared" si="98"/>
        <v>207.5</v>
      </c>
      <c r="I194" s="41">
        <f t="shared" si="99"/>
        <v>676.57142857142856</v>
      </c>
      <c r="J194" s="41">
        <f t="shared" si="100"/>
        <v>877.42857142857144</v>
      </c>
      <c r="K194" s="43">
        <f>VLOOKUP($A194,VIX!$A:$G,K$1,0)</f>
        <v>16.850000000000001</v>
      </c>
      <c r="L194" s="43">
        <f>VLOOKUP($A194,VIX!$A:$G,L$1,0)</f>
        <v>18.989999999999998</v>
      </c>
      <c r="M194" s="43">
        <f>VLOOKUP($A194,VIX!$A:$G,M$1,0)</f>
        <v>16.399999999999999</v>
      </c>
      <c r="N194" s="46">
        <f t="shared" si="103"/>
        <v>-1.0599999999999987</v>
      </c>
      <c r="O194" s="41">
        <f t="shared" si="101"/>
        <v>2.59</v>
      </c>
      <c r="P194" s="41">
        <f t="shared" si="102"/>
        <v>3.6499999999999986</v>
      </c>
      <c r="Q194" s="48">
        <f t="shared" si="104"/>
        <v>0.41506410256410264</v>
      </c>
      <c r="R194" s="48">
        <f t="shared" si="105"/>
        <v>0.58493589743589736</v>
      </c>
      <c r="S194" s="43">
        <f>VLOOKUP(A194,'S&amp;P_500'!$A:$F,6,0)</f>
        <v>2716.3100589999999</v>
      </c>
      <c r="T194" s="43">
        <f>VLOOKUP($A194,'S&amp;P_500'!$A:$G,T$1,0)</f>
        <v>2724.3400879999999</v>
      </c>
      <c r="U194" s="43">
        <f>VLOOKUP($A194,'S&amp;P_500'!$A:$G,U$1,0)</f>
        <v>2691.98999</v>
      </c>
      <c r="V194" s="43">
        <f>VLOOKUP($A194,'S&amp;P_500'!$A:$G,V$1,0)</f>
        <v>3428140000</v>
      </c>
      <c r="W194" s="2">
        <f t="shared" si="79"/>
        <v>16.680175999999847</v>
      </c>
      <c r="X194" s="41">
        <f t="shared" si="80"/>
        <v>32.350097999999889</v>
      </c>
      <c r="Y194" s="59">
        <f t="shared" si="81"/>
        <v>15.669922000000042</v>
      </c>
      <c r="Z194" s="41">
        <f t="shared" si="82"/>
        <v>2309467279.6412783</v>
      </c>
      <c r="AA194" s="41">
        <f t="shared" si="83"/>
        <v>1118672720.3587217</v>
      </c>
      <c r="AB194" s="43">
        <f>VLOOKUP($A194,Gold_SPDR!$A:$G,AB$1,0)</f>
        <v>118.220001</v>
      </c>
      <c r="AC194" s="43">
        <f>VLOOKUP($A194,Gold_SPDR!$A:$G,AC$1,0)</f>
        <v>118.66999800000001</v>
      </c>
      <c r="AD194" s="43">
        <f>VLOOKUP($A194,Gold_SPDR!$A:$G,AD$1,0)</f>
        <v>118.010002</v>
      </c>
      <c r="AE194" s="43">
        <f>VLOOKUP($A194,Gold_SPDR!$A:$G,AE$1,0)</f>
        <v>7760500</v>
      </c>
      <c r="AF194" s="2">
        <f t="shared" si="84"/>
        <v>-0.36000099999999691</v>
      </c>
      <c r="AG194" s="42">
        <f t="shared" si="85"/>
        <v>0.65999600000000669</v>
      </c>
      <c r="AH194" s="42">
        <f t="shared" si="86"/>
        <v>1.0199970000000036</v>
      </c>
      <c r="AI194" s="41">
        <f t="shared" si="87"/>
        <v>3048762.0829372625</v>
      </c>
      <c r="AJ194" s="41">
        <f t="shared" si="88"/>
        <v>4711737.917062738</v>
      </c>
      <c r="AK194" s="43">
        <f>VLOOKUP($A194,Gold_Vix!$A:$G,AK$1,0)</f>
        <v>11.03</v>
      </c>
      <c r="AL194" s="43">
        <f>VLOOKUP($A194,Gold_Vix!$A:$G,AL$1,0)</f>
        <v>11.36</v>
      </c>
      <c r="AM194" s="43">
        <f>VLOOKUP($A194,Gold_Vix!$A:$G,AM$1,0)</f>
        <v>8.48</v>
      </c>
      <c r="AN194" s="43">
        <f>VLOOKUP(A194,Goog_trend!$A:$B,2,0)</f>
        <v>8</v>
      </c>
      <c r="AO194" s="43">
        <f>VLOOKUP($A194,'Updated CoinDesk'!$A:$E,AO$1,0)</f>
        <v>5848.26</v>
      </c>
      <c r="AP194" s="43">
        <f>VLOOKUP($A194,'Updated CoinDesk'!$A:$E,AP$1,0)</f>
        <v>6157.96</v>
      </c>
      <c r="AQ194" s="43">
        <f>VLOOKUP($A194,'Updated CoinDesk'!$A:$E,AQ$1,0)</f>
        <v>5827.33</v>
      </c>
      <c r="AR194" s="43">
        <f t="shared" si="89"/>
        <v>8</v>
      </c>
      <c r="AS194" s="43">
        <f t="shared" si="90"/>
        <v>-284.30000000000018</v>
      </c>
      <c r="AT194" s="42">
        <f t="shared" si="91"/>
        <v>330.63000000000011</v>
      </c>
      <c r="AU194" s="42">
        <f t="shared" si="92"/>
        <v>614.93000000000029</v>
      </c>
      <c r="AV194" s="41">
        <f t="shared" si="93"/>
        <v>2.7973264520495786</v>
      </c>
      <c r="AW194" s="41">
        <f t="shared" si="94"/>
        <v>5.2026735479504209</v>
      </c>
      <c r="AX194" s="57">
        <f>VLOOKUP(A194,'Gold Bullion'!$A:$C,3,0)</f>
        <v>-3.0499999999999545</v>
      </c>
    </row>
    <row r="195" spans="1:50" x14ac:dyDescent="0.25">
      <c r="A195" s="38">
        <v>43280</v>
      </c>
      <c r="B195" s="30">
        <v>5897.5</v>
      </c>
      <c r="C195" s="30">
        <v>5950</v>
      </c>
      <c r="D195" s="30">
        <v>5755</v>
      </c>
      <c r="E195" s="30">
        <v>3240</v>
      </c>
      <c r="F195" s="30">
        <v>-170</v>
      </c>
      <c r="G195" s="41">
        <f t="shared" si="97"/>
        <v>195</v>
      </c>
      <c r="H195" s="41">
        <f t="shared" si="98"/>
        <v>365</v>
      </c>
      <c r="I195" s="41">
        <f t="shared" si="99"/>
        <v>1128.2142857142858</v>
      </c>
      <c r="J195" s="41">
        <f t="shared" si="100"/>
        <v>2111.7857142857142</v>
      </c>
      <c r="K195" s="43">
        <f>VLOOKUP($A195,VIX!$A:$G,K$1,0)</f>
        <v>16.09</v>
      </c>
      <c r="L195" s="43">
        <f>VLOOKUP($A195,VIX!$A:$G,L$1,0)</f>
        <v>16.510000000000002</v>
      </c>
      <c r="M195" s="43">
        <f>VLOOKUP($A195,VIX!$A:$G,M$1,0)</f>
        <v>14.66</v>
      </c>
      <c r="N195" s="46">
        <f t="shared" si="103"/>
        <v>-0.76000000000000156</v>
      </c>
      <c r="O195" s="41">
        <f t="shared" si="101"/>
        <v>1.8500000000000014</v>
      </c>
      <c r="P195" s="41">
        <f t="shared" si="102"/>
        <v>2.610000000000003</v>
      </c>
      <c r="Q195" s="48">
        <f t="shared" si="104"/>
        <v>0.41479820627802683</v>
      </c>
      <c r="R195" s="48">
        <f t="shared" si="105"/>
        <v>0.58520179372197323</v>
      </c>
      <c r="S195" s="43">
        <f>VLOOKUP(A195,'S&amp;P_500'!$A:$F,6,0)</f>
        <v>2718.3701169999999</v>
      </c>
      <c r="T195" s="43">
        <f>VLOOKUP($A195,'S&amp;P_500'!$A:$G,T$1,0)</f>
        <v>2743.26001</v>
      </c>
      <c r="U195" s="43">
        <f>VLOOKUP($A195,'S&amp;P_500'!$A:$G,U$1,0)</f>
        <v>2718.030029</v>
      </c>
      <c r="V195" s="43">
        <f>VLOOKUP($A195,'S&amp;P_500'!$A:$G,V$1,0)</f>
        <v>3565620000</v>
      </c>
      <c r="W195" s="2">
        <f t="shared" si="79"/>
        <v>2.0600580000000264</v>
      </c>
      <c r="X195" s="41">
        <f t="shared" si="80"/>
        <v>26.949951000000056</v>
      </c>
      <c r="Y195" s="59">
        <f t="shared" si="81"/>
        <v>24.889893000000029</v>
      </c>
      <c r="Z195" s="41">
        <f t="shared" si="82"/>
        <v>1853656895.3529265</v>
      </c>
      <c r="AA195" s="41">
        <f t="shared" si="83"/>
        <v>1711963104.6470735</v>
      </c>
      <c r="AB195" s="43">
        <f>VLOOKUP($A195,Gold_SPDR!$A:$G,AB$1,0)</f>
        <v>118.650002</v>
      </c>
      <c r="AC195" s="43">
        <f>VLOOKUP($A195,Gold_SPDR!$A:$G,AC$1,0)</f>
        <v>118.94000200000001</v>
      </c>
      <c r="AD195" s="43">
        <f>VLOOKUP($A195,Gold_SPDR!$A:$G,AD$1,0)</f>
        <v>118.260002</v>
      </c>
      <c r="AE195" s="43">
        <f>VLOOKUP($A195,Gold_SPDR!$A:$G,AE$1,0)</f>
        <v>8002800</v>
      </c>
      <c r="AF195" s="2">
        <f t="shared" si="84"/>
        <v>0.4300010000000043</v>
      </c>
      <c r="AG195" s="42">
        <f t="shared" si="85"/>
        <v>0.72000100000001055</v>
      </c>
      <c r="AH195" s="42">
        <f t="shared" si="86"/>
        <v>0.29000000000000625</v>
      </c>
      <c r="AI195" s="41">
        <f t="shared" si="87"/>
        <v>5704968.6117142346</v>
      </c>
      <c r="AJ195" s="41">
        <f t="shared" si="88"/>
        <v>2297831.3882857654</v>
      </c>
      <c r="AK195" s="43">
        <f>VLOOKUP($A195,Gold_Vix!$A:$G,AK$1,0)</f>
        <v>10.75</v>
      </c>
      <c r="AL195" s="43">
        <f>VLOOKUP($A195,Gold_Vix!$A:$G,AL$1,0)</f>
        <v>12.23</v>
      </c>
      <c r="AM195" s="43">
        <f>VLOOKUP($A195,Gold_Vix!$A:$G,AM$1,0)</f>
        <v>8.58</v>
      </c>
      <c r="AN195" s="43">
        <f>VLOOKUP(A195,Goog_trend!$A:$B,2,0)</f>
        <v>11</v>
      </c>
      <c r="AO195" s="43">
        <f>VLOOKUP($A195,'Updated CoinDesk'!$A:$E,AO$1,0)</f>
        <v>6203.9</v>
      </c>
      <c r="AP195" s="43">
        <f>VLOOKUP($A195,'Updated CoinDesk'!$A:$E,AP$1,0)</f>
        <v>6297.67</v>
      </c>
      <c r="AQ195" s="43">
        <f>VLOOKUP($A195,'Updated CoinDesk'!$A:$E,AQ$1,0)</f>
        <v>5799.62</v>
      </c>
      <c r="AR195" s="43">
        <f t="shared" si="89"/>
        <v>11</v>
      </c>
      <c r="AS195" s="43">
        <f t="shared" si="90"/>
        <v>355.63999999999942</v>
      </c>
      <c r="AT195" s="42">
        <f t="shared" si="91"/>
        <v>498.05000000000018</v>
      </c>
      <c r="AU195" s="42">
        <f t="shared" si="92"/>
        <v>142.41000000000076</v>
      </c>
      <c r="AV195" s="41">
        <f t="shared" si="93"/>
        <v>8.5540861255972178</v>
      </c>
      <c r="AW195" s="41">
        <f t="shared" si="94"/>
        <v>2.4459138744027826</v>
      </c>
      <c r="AX195" s="57">
        <f>VLOOKUP(A195,'Gold Bullion'!$A:$C,3,0)</f>
        <v>-1.0999999999999091</v>
      </c>
    </row>
    <row r="196" spans="1:50" x14ac:dyDescent="0.25">
      <c r="A196" s="38">
        <v>43283</v>
      </c>
      <c r="B196" s="30">
        <v>6625</v>
      </c>
      <c r="C196" s="30">
        <v>6675</v>
      </c>
      <c r="D196" s="30">
        <v>6265</v>
      </c>
      <c r="E196" s="30">
        <v>4037</v>
      </c>
      <c r="F196" s="30">
        <v>727.5</v>
      </c>
      <c r="G196" s="41">
        <f t="shared" si="97"/>
        <v>777.5</v>
      </c>
      <c r="H196" s="41">
        <f t="shared" si="98"/>
        <v>50</v>
      </c>
      <c r="I196" s="41">
        <f t="shared" si="99"/>
        <v>3793.0725075528699</v>
      </c>
      <c r="J196" s="41">
        <f t="shared" si="100"/>
        <v>243.92749244712991</v>
      </c>
      <c r="K196" s="43">
        <f>VLOOKUP($A196,VIX!$A:$G,K$1,0)</f>
        <v>15.6</v>
      </c>
      <c r="L196" s="43">
        <f>VLOOKUP($A196,VIX!$A:$G,L$1,0)</f>
        <v>18.079999999999998</v>
      </c>
      <c r="M196" s="43">
        <f>VLOOKUP($A196,VIX!$A:$G,M$1,0)</f>
        <v>15.54</v>
      </c>
      <c r="N196" s="46">
        <f t="shared" si="103"/>
        <v>-0.49000000000000021</v>
      </c>
      <c r="O196" s="41">
        <f t="shared" si="101"/>
        <v>2.5399999999999991</v>
      </c>
      <c r="P196" s="41">
        <f t="shared" si="102"/>
        <v>3.0299999999999994</v>
      </c>
      <c r="Q196" s="48">
        <f t="shared" si="104"/>
        <v>0.45601436265709155</v>
      </c>
      <c r="R196" s="48">
        <f t="shared" si="105"/>
        <v>0.5439856373429085</v>
      </c>
      <c r="S196" s="43">
        <f>VLOOKUP(A196,'S&amp;P_500'!$A:$F,6,0)</f>
        <v>2726.709961</v>
      </c>
      <c r="T196" s="43">
        <f>VLOOKUP($A196,'S&amp;P_500'!$A:$G,T$1,0)</f>
        <v>2727.26001</v>
      </c>
      <c r="U196" s="43">
        <f>VLOOKUP($A196,'S&amp;P_500'!$A:$G,U$1,0)</f>
        <v>2698.9499510000001</v>
      </c>
      <c r="V196" s="43">
        <f>VLOOKUP($A196,'S&amp;P_500'!$A:$G,V$1,0)</f>
        <v>3073650000</v>
      </c>
      <c r="W196" s="2">
        <f t="shared" si="79"/>
        <v>8.3398440000000846</v>
      </c>
      <c r="X196" s="41">
        <f t="shared" si="80"/>
        <v>28.31005899999991</v>
      </c>
      <c r="Y196" s="59">
        <f t="shared" si="81"/>
        <v>19.970214999999826</v>
      </c>
      <c r="Z196" s="41">
        <f t="shared" si="82"/>
        <v>1802293268.7861342</v>
      </c>
      <c r="AA196" s="41">
        <f t="shared" si="83"/>
        <v>1271356731.213866</v>
      </c>
      <c r="AB196" s="43">
        <f>VLOOKUP($A196,Gold_SPDR!$A:$G,AB$1,0)</f>
        <v>117.459999</v>
      </c>
      <c r="AC196" s="43">
        <f>VLOOKUP($A196,Gold_SPDR!$A:$G,AC$1,0)</f>
        <v>118.209999</v>
      </c>
      <c r="AD196" s="43">
        <f>VLOOKUP($A196,Gold_SPDR!$A:$G,AD$1,0)</f>
        <v>117.400002</v>
      </c>
      <c r="AE196" s="43">
        <f>VLOOKUP($A196,Gold_SPDR!$A:$G,AE$1,0)</f>
        <v>12021900</v>
      </c>
      <c r="AF196" s="2">
        <f t="shared" si="84"/>
        <v>-1.1900030000000044</v>
      </c>
      <c r="AG196" s="42">
        <f t="shared" si="85"/>
        <v>0.80999699999999564</v>
      </c>
      <c r="AH196" s="42">
        <f t="shared" si="86"/>
        <v>2</v>
      </c>
      <c r="AI196" s="41">
        <f t="shared" si="87"/>
        <v>3465378.4094075412</v>
      </c>
      <c r="AJ196" s="41">
        <f t="shared" si="88"/>
        <v>8556521.5905924588</v>
      </c>
      <c r="AK196" s="43">
        <f>VLOOKUP($A196,Gold_Vix!$A:$G,AK$1,0)</f>
        <v>11.75</v>
      </c>
      <c r="AL196" s="43">
        <f>VLOOKUP($A196,Gold_Vix!$A:$G,AL$1,0)</f>
        <v>11.8</v>
      </c>
      <c r="AM196" s="43">
        <f>VLOOKUP($A196,Gold_Vix!$A:$G,AM$1,0)</f>
        <v>11.08</v>
      </c>
      <c r="AN196" s="43">
        <f>VLOOKUP(A196,Goog_trend!$A:$B,2,0)</f>
        <v>10</v>
      </c>
      <c r="AO196" s="43">
        <f>VLOOKUP($A196,'Updated CoinDesk'!$A:$E,AO$1,0)</f>
        <v>6613.27</v>
      </c>
      <c r="AP196" s="43">
        <f>VLOOKUP($A196,'Updated CoinDesk'!$A:$E,AP$1,0)</f>
        <v>6663.53</v>
      </c>
      <c r="AQ196" s="43">
        <f>VLOOKUP($A196,'Updated CoinDesk'!$A:$E,AQ$1,0)</f>
        <v>6278.94</v>
      </c>
      <c r="AR196" s="43">
        <f t="shared" si="89"/>
        <v>10</v>
      </c>
      <c r="AS196" s="43">
        <f t="shared" si="90"/>
        <v>409.3700000000008</v>
      </c>
      <c r="AT196" s="42">
        <f t="shared" si="91"/>
        <v>459.63000000000011</v>
      </c>
      <c r="AU196" s="42">
        <f t="shared" si="92"/>
        <v>50.259999999999309</v>
      </c>
      <c r="AV196" s="41">
        <f t="shared" si="93"/>
        <v>9.0142972013571683</v>
      </c>
      <c r="AW196" s="41">
        <f t="shared" si="94"/>
        <v>0.98570279864283206</v>
      </c>
      <c r="AX196" s="57">
        <f>VLOOKUP(A196,'Gold Bullion'!$A:$C,3,0)</f>
        <v>-2.6500000000000909</v>
      </c>
    </row>
    <row r="197" spans="1:50" x14ac:dyDescent="0.25">
      <c r="A197" s="38">
        <v>43284</v>
      </c>
      <c r="B197" s="30">
        <v>6565</v>
      </c>
      <c r="C197" s="30">
        <v>6665</v>
      </c>
      <c r="D197" s="30">
        <v>6535</v>
      </c>
      <c r="E197" s="30">
        <v>1232</v>
      </c>
      <c r="F197" s="30">
        <v>-60</v>
      </c>
      <c r="G197" s="41">
        <f t="shared" si="97"/>
        <v>130</v>
      </c>
      <c r="H197" s="41">
        <f t="shared" si="98"/>
        <v>190</v>
      </c>
      <c r="I197" s="41">
        <f t="shared" si="99"/>
        <v>500.5</v>
      </c>
      <c r="J197" s="41">
        <f t="shared" si="100"/>
        <v>731.5</v>
      </c>
      <c r="K197" s="43">
        <f>VLOOKUP($A197,VIX!$A:$G,K$1,0)</f>
        <v>16.139999</v>
      </c>
      <c r="L197" s="43">
        <f>VLOOKUP($A197,VIX!$A:$G,L$1,0)</f>
        <v>16.450001</v>
      </c>
      <c r="M197" s="43">
        <f>VLOOKUP($A197,VIX!$A:$G,M$1,0)</f>
        <v>14.68</v>
      </c>
      <c r="N197" s="46">
        <f t="shared" si="103"/>
        <v>0.5399989999999999</v>
      </c>
      <c r="O197" s="41">
        <f t="shared" si="101"/>
        <v>1.7700010000000006</v>
      </c>
      <c r="P197" s="41">
        <f t="shared" si="102"/>
        <v>1.2300020000000007</v>
      </c>
      <c r="Q197" s="48">
        <f t="shared" si="104"/>
        <v>0.58999974333358995</v>
      </c>
      <c r="R197" s="48">
        <f t="shared" si="105"/>
        <v>0.41000025666641005</v>
      </c>
      <c r="S197" s="43">
        <f>VLOOKUP(A197,'S&amp;P_500'!$A:$F,6,0)</f>
        <v>2713.219971</v>
      </c>
      <c r="T197" s="43">
        <f>VLOOKUP($A197,'S&amp;P_500'!$A:$G,T$1,0)</f>
        <v>2736.580078</v>
      </c>
      <c r="U197" s="43">
        <f>VLOOKUP($A197,'S&amp;P_500'!$A:$G,U$1,0)</f>
        <v>2711.1599120000001</v>
      </c>
      <c r="V197" s="43">
        <f>VLOOKUP($A197,'S&amp;P_500'!$A:$G,V$1,0)</f>
        <v>1911470000</v>
      </c>
      <c r="W197" s="2">
        <f t="shared" ref="W197:W248" si="106">S197-S196</f>
        <v>-13.489990000000034</v>
      </c>
      <c r="X197" s="41">
        <f t="shared" ref="X197:X248" si="107">T197-U197+MAX(0,U197-S196)</f>
        <v>25.420165999999881</v>
      </c>
      <c r="Y197" s="59">
        <f t="shared" ref="Y197:Y248" si="108">T197-S197+MAX(0,S196-U197)</f>
        <v>38.910155999999915</v>
      </c>
      <c r="Z197" s="41">
        <f t="shared" ref="Z197:Z248" si="109">V197*X197/(X197+Y197)</f>
        <v>755318537.09701514</v>
      </c>
      <c r="AA197" s="41">
        <f t="shared" ref="AA197:AA248" si="110">+V197*Y197/(X197+Y197)</f>
        <v>1156151462.9029849</v>
      </c>
      <c r="AB197" s="43">
        <f>VLOOKUP($A197,Gold_SPDR!$A:$G,AB$1,0)</f>
        <v>118.650002</v>
      </c>
      <c r="AC197" s="43">
        <f>VLOOKUP($A197,Gold_SPDR!$A:$G,AC$1,0)</f>
        <v>119.08000199999999</v>
      </c>
      <c r="AD197" s="43">
        <f>VLOOKUP($A197,Gold_SPDR!$A:$G,AD$1,0)</f>
        <v>118.379997</v>
      </c>
      <c r="AE197" s="43">
        <f>VLOOKUP($A197,Gold_SPDR!$A:$G,AE$1,0)</f>
        <v>8901000</v>
      </c>
      <c r="AF197" s="2">
        <f t="shared" ref="AF197:AF248" si="111">AB197-AB196</f>
        <v>1.1900030000000044</v>
      </c>
      <c r="AG197" s="42">
        <f t="shared" ref="AG197:AG248" si="112">AC197-AD197+MAX(0,AD197-AB196)</f>
        <v>1.620002999999997</v>
      </c>
      <c r="AH197" s="42">
        <f t="shared" ref="AH197:AH248" si="113">AC197-AB197+MAX(0,AB196-AD197)</f>
        <v>0.42999999999999261</v>
      </c>
      <c r="AI197" s="41">
        <f t="shared" ref="AI197:AI248" si="114">AE197*AG197/(AG197+AH197)</f>
        <v>7033963.7078580111</v>
      </c>
      <c r="AJ197" s="41">
        <f t="shared" ref="AJ197:AJ248" si="115">+AE197*AH197/(AG197+AH197)</f>
        <v>1867036.2921419889</v>
      </c>
      <c r="AK197" s="43">
        <f>VLOOKUP($A197,Gold_Vix!$A:$G,AK$1,0)</f>
        <v>11.41</v>
      </c>
      <c r="AL197" s="43">
        <f>VLOOKUP($A197,Gold_Vix!$A:$G,AL$1,0)</f>
        <v>11.75</v>
      </c>
      <c r="AM197" s="43">
        <f>VLOOKUP($A197,Gold_Vix!$A:$G,AM$1,0)</f>
        <v>11.33</v>
      </c>
      <c r="AN197" s="43">
        <f>VLOOKUP(A197,Goog_trend!$A:$B,2,0)</f>
        <v>9</v>
      </c>
      <c r="AO197" s="43">
        <f>VLOOKUP($A197,'Updated CoinDesk'!$A:$E,AO$1,0)</f>
        <v>6504.93</v>
      </c>
      <c r="AP197" s="43">
        <f>VLOOKUP($A197,'Updated CoinDesk'!$A:$E,AP$1,0)</f>
        <v>6668.04</v>
      </c>
      <c r="AQ197" s="43">
        <f>VLOOKUP($A197,'Updated CoinDesk'!$A:$E,AQ$1,0)</f>
        <v>6468.5</v>
      </c>
      <c r="AR197" s="43">
        <f t="shared" ref="AR197:AR248" si="116">AN197</f>
        <v>9</v>
      </c>
      <c r="AS197" s="43">
        <f t="shared" ref="AS197:AS248" si="117">AO197-AO196</f>
        <v>-108.34000000000015</v>
      </c>
      <c r="AT197" s="42">
        <f t="shared" ref="AT197:AT248" si="118">AP197-AQ197+MAX(0,AQ197-AO196)</f>
        <v>199.53999999999996</v>
      </c>
      <c r="AU197" s="42">
        <f t="shared" ref="AU197:AU248" si="119">AP197-AO197+MAX(0,AO196-AQ197)</f>
        <v>307.88000000000011</v>
      </c>
      <c r="AV197" s="41">
        <f t="shared" ref="AV197:AV248" si="120">AR197*AT197/(AT197+AU197)</f>
        <v>3.5391982972685336</v>
      </c>
      <c r="AW197" s="41">
        <f t="shared" ref="AW197:AW248" si="121">+AR197*AU197/(AT197+AU197)</f>
        <v>5.4608017027314659</v>
      </c>
      <c r="AX197" s="57">
        <f>VLOOKUP(A197,'Gold Bullion'!$A:$C,3,0)</f>
        <v>3.9500000000000455</v>
      </c>
    </row>
    <row r="198" spans="1:50" x14ac:dyDescent="0.25">
      <c r="A198" s="38">
        <v>43286</v>
      </c>
      <c r="B198" s="30">
        <v>6490</v>
      </c>
      <c r="C198" s="30">
        <v>6800</v>
      </c>
      <c r="D198" s="30">
        <v>6405</v>
      </c>
      <c r="E198" s="30">
        <v>5770</v>
      </c>
      <c r="F198" s="30">
        <v>-75</v>
      </c>
      <c r="G198" s="41">
        <f t="shared" si="97"/>
        <v>395</v>
      </c>
      <c r="H198" s="41">
        <f t="shared" si="98"/>
        <v>470</v>
      </c>
      <c r="I198" s="41">
        <f t="shared" si="99"/>
        <v>2634.8554913294797</v>
      </c>
      <c r="J198" s="41">
        <f t="shared" si="100"/>
        <v>3135.1445086705203</v>
      </c>
      <c r="K198" s="43">
        <f>VLOOKUP($A198,VIX!$A:$G,K$1,0)</f>
        <v>14.97</v>
      </c>
      <c r="L198" s="43">
        <f>VLOOKUP($A198,VIX!$A:$G,L$1,0)</f>
        <v>16.219999000000001</v>
      </c>
      <c r="M198" s="43">
        <f>VLOOKUP($A198,VIX!$A:$G,M$1,0)</f>
        <v>14.47</v>
      </c>
      <c r="N198" s="46">
        <f t="shared" si="103"/>
        <v>-1.1699989999999989</v>
      </c>
      <c r="O198" s="41">
        <f t="shared" si="101"/>
        <v>1.7499990000000007</v>
      </c>
      <c r="P198" s="41">
        <f t="shared" si="102"/>
        <v>2.9199979999999996</v>
      </c>
      <c r="Q198" s="48">
        <f t="shared" si="104"/>
        <v>0.37473236064177357</v>
      </c>
      <c r="R198" s="48">
        <f t="shared" si="105"/>
        <v>0.62526763935822649</v>
      </c>
      <c r="S198" s="43">
        <f>VLOOKUP(A198,'S&amp;P_500'!$A:$F,6,0)</f>
        <v>2736.610107</v>
      </c>
      <c r="T198" s="43">
        <f>VLOOKUP($A198,'S&amp;P_500'!$A:$G,T$1,0)</f>
        <v>2737.830078</v>
      </c>
      <c r="U198" s="43">
        <f>VLOOKUP($A198,'S&amp;P_500'!$A:$G,U$1,0)</f>
        <v>2716.0200199999999</v>
      </c>
      <c r="V198" s="43">
        <f>VLOOKUP($A198,'S&amp;P_500'!$A:$G,V$1,0)</f>
        <v>2953420000</v>
      </c>
      <c r="W198" s="2">
        <f t="shared" si="106"/>
        <v>23.390135999999984</v>
      </c>
      <c r="X198" s="41">
        <f t="shared" si="107"/>
        <v>24.610106999999971</v>
      </c>
      <c r="Y198" s="59">
        <f t="shared" si="108"/>
        <v>1.2199709999999868</v>
      </c>
      <c r="Z198" s="41">
        <f t="shared" si="109"/>
        <v>2813928096.3820562</v>
      </c>
      <c r="AA198" s="41">
        <f t="shared" si="110"/>
        <v>139491903.61794367</v>
      </c>
      <c r="AB198" s="43">
        <f>VLOOKUP($A198,Gold_SPDR!$A:$G,AB$1,0)</f>
        <v>119.050003</v>
      </c>
      <c r="AC198" s="43">
        <f>VLOOKUP($A198,Gold_SPDR!$A:$G,AC$1,0)</f>
        <v>119.33000199999999</v>
      </c>
      <c r="AD198" s="43">
        <f>VLOOKUP($A198,Gold_SPDR!$A:$G,AD$1,0)</f>
        <v>118.769997</v>
      </c>
      <c r="AE198" s="43">
        <f>VLOOKUP($A198,Gold_SPDR!$A:$G,AE$1,0)</f>
        <v>4951900</v>
      </c>
      <c r="AF198" s="2">
        <f t="shared" si="111"/>
        <v>0.40000100000000316</v>
      </c>
      <c r="AG198" s="42">
        <f t="shared" si="112"/>
        <v>0.67999999999999261</v>
      </c>
      <c r="AH198" s="42">
        <f t="shared" si="113"/>
        <v>0.27999899999998945</v>
      </c>
      <c r="AI198" s="41">
        <f t="shared" si="114"/>
        <v>3507599.4870828264</v>
      </c>
      <c r="AJ198" s="41">
        <f t="shared" si="115"/>
        <v>1444300.5129171736</v>
      </c>
      <c r="AK198" s="43">
        <f>VLOOKUP($A198,Gold_Vix!$A:$G,AK$1,0)</f>
        <v>11.32</v>
      </c>
      <c r="AL198" s="43">
        <f>VLOOKUP($A198,Gold_Vix!$A:$G,AL$1,0)</f>
        <v>11.58</v>
      </c>
      <c r="AM198" s="43">
        <f>VLOOKUP($A198,Gold_Vix!$A:$G,AM$1,0)</f>
        <v>11.26</v>
      </c>
      <c r="AN198" s="43">
        <f>VLOOKUP(A198,Goog_trend!$A:$B,2,0)</f>
        <v>8</v>
      </c>
      <c r="AO198" s="43">
        <f>VLOOKUP($A198,'Updated CoinDesk'!$A:$E,AO$1,0)</f>
        <v>6531.2</v>
      </c>
      <c r="AP198" s="43">
        <f>VLOOKUP($A198,'Updated CoinDesk'!$A:$E,AP$1,0)</f>
        <v>6680.51</v>
      </c>
      <c r="AQ198" s="43">
        <f>VLOOKUP($A198,'Updated CoinDesk'!$A:$E,AQ$1,0)</f>
        <v>6454.07</v>
      </c>
      <c r="AR198" s="43">
        <f t="shared" si="116"/>
        <v>8</v>
      </c>
      <c r="AS198" s="43">
        <f t="shared" si="117"/>
        <v>26.269999999999527</v>
      </c>
      <c r="AT198" s="42">
        <f t="shared" si="118"/>
        <v>226.44000000000051</v>
      </c>
      <c r="AU198" s="42">
        <f t="shared" si="119"/>
        <v>200.17000000000098</v>
      </c>
      <c r="AV198" s="41">
        <f t="shared" si="120"/>
        <v>4.2463139635732814</v>
      </c>
      <c r="AW198" s="41">
        <f t="shared" si="121"/>
        <v>3.7536860364267182</v>
      </c>
      <c r="AX198" s="57">
        <f>VLOOKUP(A198,'Gold Bullion'!$A:$C,3,0)</f>
        <v>-0.15000000000009095</v>
      </c>
    </row>
    <row r="199" spans="1:50" x14ac:dyDescent="0.25">
      <c r="A199" s="38">
        <v>43287</v>
      </c>
      <c r="B199" s="30">
        <v>6572.5</v>
      </c>
      <c r="C199" s="30">
        <v>6645</v>
      </c>
      <c r="D199" s="30">
        <v>6430</v>
      </c>
      <c r="E199" s="30">
        <v>1994</v>
      </c>
      <c r="F199" s="30">
        <v>82.5</v>
      </c>
      <c r="G199" s="41">
        <f t="shared" si="97"/>
        <v>215</v>
      </c>
      <c r="H199" s="41">
        <f t="shared" si="98"/>
        <v>132.5</v>
      </c>
      <c r="I199" s="41">
        <f t="shared" si="99"/>
        <v>1233.6978417266187</v>
      </c>
      <c r="J199" s="41">
        <f t="shared" si="100"/>
        <v>760.30215827338134</v>
      </c>
      <c r="K199" s="43">
        <f>VLOOKUP($A199,VIX!$A:$G,K$1,0)</f>
        <v>13.37</v>
      </c>
      <c r="L199" s="43">
        <f>VLOOKUP($A199,VIX!$A:$G,L$1,0)</f>
        <v>15.45</v>
      </c>
      <c r="M199" s="43">
        <f>VLOOKUP($A199,VIX!$A:$G,M$1,0)</f>
        <v>13.34</v>
      </c>
      <c r="N199" s="46">
        <f t="shared" si="103"/>
        <v>-1.6000000000000014</v>
      </c>
      <c r="O199" s="41">
        <f t="shared" si="101"/>
        <v>2.1099999999999994</v>
      </c>
      <c r="P199" s="41">
        <f t="shared" si="102"/>
        <v>3.7100000000000009</v>
      </c>
      <c r="Q199" s="48">
        <f t="shared" si="104"/>
        <v>0.36254295532646036</v>
      </c>
      <c r="R199" s="48">
        <f t="shared" si="105"/>
        <v>0.63745704467353959</v>
      </c>
      <c r="S199" s="43">
        <f>VLOOKUP(A199,'S&amp;P_500'!$A:$F,6,0)</f>
        <v>2759.820068</v>
      </c>
      <c r="T199" s="43">
        <f>VLOOKUP($A199,'S&amp;P_500'!$A:$G,T$1,0)</f>
        <v>2764.4099120000001</v>
      </c>
      <c r="U199" s="43">
        <f>VLOOKUP($A199,'S&amp;P_500'!$A:$G,U$1,0)</f>
        <v>2733.5200199999999</v>
      </c>
      <c r="V199" s="43">
        <f>VLOOKUP($A199,'S&amp;P_500'!$A:$G,V$1,0)</f>
        <v>2554780000</v>
      </c>
      <c r="W199" s="2">
        <f t="shared" si="106"/>
        <v>23.209961000000021</v>
      </c>
      <c r="X199" s="41">
        <f t="shared" si="107"/>
        <v>30.889892000000145</v>
      </c>
      <c r="Y199" s="59">
        <f t="shared" si="108"/>
        <v>7.6799310000001242</v>
      </c>
      <c r="Z199" s="41">
        <f t="shared" si="109"/>
        <v>2046078310.594265</v>
      </c>
      <c r="AA199" s="41">
        <f t="shared" si="110"/>
        <v>508701689.40573514</v>
      </c>
      <c r="AB199" s="43">
        <f>VLOOKUP($A199,Gold_SPDR!$A:$G,AB$1,0)</f>
        <v>118.860001</v>
      </c>
      <c r="AC199" s="43">
        <f>VLOOKUP($A199,Gold_SPDR!$A:$G,AC$1,0)</f>
        <v>119.029999</v>
      </c>
      <c r="AD199" s="43">
        <f>VLOOKUP($A199,Gold_SPDR!$A:$G,AD$1,0)</f>
        <v>118.730003</v>
      </c>
      <c r="AE199" s="43">
        <f>VLOOKUP($A199,Gold_SPDR!$A:$G,AE$1,0)</f>
        <v>2946900</v>
      </c>
      <c r="AF199" s="2">
        <f t="shared" si="111"/>
        <v>-0.19000200000000689</v>
      </c>
      <c r="AG199" s="42">
        <f t="shared" si="112"/>
        <v>0.29999600000000726</v>
      </c>
      <c r="AH199" s="42">
        <f t="shared" si="113"/>
        <v>0.48999800000001414</v>
      </c>
      <c r="AI199" s="41">
        <f t="shared" si="114"/>
        <v>1119069.5276166622</v>
      </c>
      <c r="AJ199" s="41">
        <f t="shared" si="115"/>
        <v>1827830.4723833378</v>
      </c>
      <c r="AK199" s="43">
        <f>VLOOKUP($A199,Gold_Vix!$A:$G,AK$1,0)</f>
        <v>10.65</v>
      </c>
      <c r="AL199" s="43">
        <f>VLOOKUP($A199,Gold_Vix!$A:$G,AL$1,0)</f>
        <v>11.32</v>
      </c>
      <c r="AM199" s="43">
        <f>VLOOKUP($A199,Gold_Vix!$A:$G,AM$1,0)</f>
        <v>10.63</v>
      </c>
      <c r="AN199" s="43">
        <f>VLOOKUP(A199,Goog_trend!$A:$B,2,0)</f>
        <v>8</v>
      </c>
      <c r="AO199" s="43">
        <f>VLOOKUP($A199,'Updated CoinDesk'!$A:$E,AO$1,0)</f>
        <v>6600.99</v>
      </c>
      <c r="AP199" s="43">
        <f>VLOOKUP($A199,'Updated CoinDesk'!$A:$E,AP$1,0)</f>
        <v>6623.48</v>
      </c>
      <c r="AQ199" s="43">
        <f>VLOOKUP($A199,'Updated CoinDesk'!$A:$E,AQ$1,0)</f>
        <v>6455.3</v>
      </c>
      <c r="AR199" s="43">
        <f t="shared" si="116"/>
        <v>8</v>
      </c>
      <c r="AS199" s="43">
        <f t="shared" si="117"/>
        <v>69.789999999999964</v>
      </c>
      <c r="AT199" s="42">
        <f t="shared" si="118"/>
        <v>168.17999999999938</v>
      </c>
      <c r="AU199" s="42">
        <f t="shared" si="119"/>
        <v>98.389999999999418</v>
      </c>
      <c r="AV199" s="41">
        <f t="shared" si="120"/>
        <v>5.0472296207375216</v>
      </c>
      <c r="AW199" s="41">
        <f t="shared" si="121"/>
        <v>2.9527703792624784</v>
      </c>
      <c r="AX199" s="57">
        <f>VLOOKUP(A199,'Gold Bullion'!$A:$C,3,0)</f>
        <v>-0.15000000000009095</v>
      </c>
    </row>
    <row r="200" spans="1:50" x14ac:dyDescent="0.25">
      <c r="A200" s="38">
        <v>43290</v>
      </c>
      <c r="B200" s="30">
        <v>6692.5</v>
      </c>
      <c r="C200" s="30">
        <v>6770</v>
      </c>
      <c r="D200" s="30">
        <v>6650</v>
      </c>
      <c r="E200" s="30">
        <v>1575</v>
      </c>
      <c r="F200" s="30">
        <v>120</v>
      </c>
      <c r="G200" s="41">
        <f t="shared" si="97"/>
        <v>197.5</v>
      </c>
      <c r="H200" s="41">
        <f t="shared" si="98"/>
        <v>77.5</v>
      </c>
      <c r="I200" s="41">
        <f t="shared" si="99"/>
        <v>1131.1363636363637</v>
      </c>
      <c r="J200" s="41">
        <f t="shared" si="100"/>
        <v>443.86363636363637</v>
      </c>
      <c r="K200" s="43">
        <f>VLOOKUP($A200,VIX!$A:$G,K$1,0)</f>
        <v>12.69</v>
      </c>
      <c r="L200" s="43">
        <f>VLOOKUP($A200,VIX!$A:$G,L$1,0)</f>
        <v>13.22</v>
      </c>
      <c r="M200" s="43">
        <f>VLOOKUP($A200,VIX!$A:$G,M$1,0)</f>
        <v>12.6</v>
      </c>
      <c r="N200" s="46">
        <f t="shared" si="103"/>
        <v>-0.67999999999999972</v>
      </c>
      <c r="O200" s="41">
        <f t="shared" si="101"/>
        <v>0.62000000000000099</v>
      </c>
      <c r="P200" s="41">
        <f t="shared" si="102"/>
        <v>1.3000000000000007</v>
      </c>
      <c r="Q200" s="48">
        <f t="shared" si="104"/>
        <v>0.32291666666666691</v>
      </c>
      <c r="R200" s="48">
        <f t="shared" si="105"/>
        <v>0.67708333333333315</v>
      </c>
      <c r="S200" s="43">
        <f>VLOOKUP(A200,'S&amp;P_500'!$A:$F,6,0)</f>
        <v>2784.169922</v>
      </c>
      <c r="T200" s="43">
        <f>VLOOKUP($A200,'S&amp;P_500'!$A:$G,T$1,0)</f>
        <v>2784.6499020000001</v>
      </c>
      <c r="U200" s="43">
        <f>VLOOKUP($A200,'S&amp;P_500'!$A:$G,U$1,0)</f>
        <v>2770.7299800000001</v>
      </c>
      <c r="V200" s="43">
        <f>VLOOKUP($A200,'S&amp;P_500'!$A:$G,V$1,0)</f>
        <v>3050040000</v>
      </c>
      <c r="W200" s="2">
        <f t="shared" si="106"/>
        <v>24.34985400000005</v>
      </c>
      <c r="X200" s="41">
        <f t="shared" si="107"/>
        <v>24.829834000000119</v>
      </c>
      <c r="Y200" s="59">
        <f t="shared" si="108"/>
        <v>0.47998000000006869</v>
      </c>
      <c r="Z200" s="41">
        <f t="shared" si="109"/>
        <v>2992198476.5814481</v>
      </c>
      <c r="AA200" s="41">
        <f t="shared" si="110"/>
        <v>57841523.41855213</v>
      </c>
      <c r="AB200" s="43">
        <f>VLOOKUP($A200,Gold_SPDR!$A:$G,AB$1,0)</f>
        <v>119.150002</v>
      </c>
      <c r="AC200" s="43">
        <f>VLOOKUP($A200,Gold_SPDR!$A:$G,AC$1,0)</f>
        <v>119.730003</v>
      </c>
      <c r="AD200" s="43">
        <f>VLOOKUP($A200,Gold_SPDR!$A:$G,AD$1,0)</f>
        <v>119.139999</v>
      </c>
      <c r="AE200" s="43">
        <f>VLOOKUP($A200,Gold_SPDR!$A:$G,AE$1,0)</f>
        <v>4074900</v>
      </c>
      <c r="AF200" s="2">
        <f t="shared" si="111"/>
        <v>0.29000100000000373</v>
      </c>
      <c r="AG200" s="42">
        <f t="shared" si="112"/>
        <v>0.8700019999999995</v>
      </c>
      <c r="AH200" s="42">
        <f t="shared" si="113"/>
        <v>0.58000099999999577</v>
      </c>
      <c r="AI200" s="41">
        <f t="shared" si="114"/>
        <v>2444940.5620540162</v>
      </c>
      <c r="AJ200" s="41">
        <f t="shared" si="115"/>
        <v>1629959.4379459838</v>
      </c>
      <c r="AK200" s="43">
        <f>VLOOKUP($A200,Gold_Vix!$A:$G,AK$1,0)</f>
        <v>10.55</v>
      </c>
      <c r="AL200" s="43">
        <f>VLOOKUP($A200,Gold_Vix!$A:$G,AL$1,0)</f>
        <v>10.89</v>
      </c>
      <c r="AM200" s="43">
        <f>VLOOKUP($A200,Gold_Vix!$A:$G,AM$1,0)</f>
        <v>10.5</v>
      </c>
      <c r="AN200" s="43">
        <f>VLOOKUP(A200,Goog_trend!$A:$B,2,0)</f>
        <v>6</v>
      </c>
      <c r="AO200" s="43">
        <f>VLOOKUP($A200,'Updated CoinDesk'!$A:$E,AO$1,0)</f>
        <v>6664.21</v>
      </c>
      <c r="AP200" s="43">
        <f>VLOOKUP($A200,'Updated CoinDesk'!$A:$E,AP$1,0)</f>
        <v>6791.59</v>
      </c>
      <c r="AQ200" s="43">
        <f>VLOOKUP($A200,'Updated CoinDesk'!$A:$E,AQ$1,0)</f>
        <v>6640.1</v>
      </c>
      <c r="AR200" s="43">
        <f t="shared" si="116"/>
        <v>6</v>
      </c>
      <c r="AS200" s="43">
        <f t="shared" si="117"/>
        <v>63.220000000000255</v>
      </c>
      <c r="AT200" s="42">
        <f t="shared" si="118"/>
        <v>190.60000000000036</v>
      </c>
      <c r="AU200" s="42">
        <f t="shared" si="119"/>
        <v>127.38000000000011</v>
      </c>
      <c r="AV200" s="41">
        <f t="shared" si="120"/>
        <v>3.5964526070822078</v>
      </c>
      <c r="AW200" s="41">
        <f t="shared" si="121"/>
        <v>2.4035473929177922</v>
      </c>
      <c r="AX200" s="57">
        <f>VLOOKUP(A200,'Gold Bullion'!$A:$C,3,0)</f>
        <v>6.7000000000000455</v>
      </c>
    </row>
    <row r="201" spans="1:50" x14ac:dyDescent="0.25">
      <c r="A201" s="38">
        <v>43291</v>
      </c>
      <c r="B201" s="30">
        <v>6367.5</v>
      </c>
      <c r="C201" s="30">
        <v>6795</v>
      </c>
      <c r="D201" s="30">
        <v>6295</v>
      </c>
      <c r="E201" s="30">
        <v>2296</v>
      </c>
      <c r="F201" s="30">
        <v>-325</v>
      </c>
      <c r="G201" s="41">
        <f t="shared" si="97"/>
        <v>500</v>
      </c>
      <c r="H201" s="41">
        <f t="shared" si="98"/>
        <v>825</v>
      </c>
      <c r="I201" s="41">
        <f t="shared" si="99"/>
        <v>866.41509433962267</v>
      </c>
      <c r="J201" s="41">
        <f t="shared" si="100"/>
        <v>1429.5849056603774</v>
      </c>
      <c r="K201" s="43">
        <f>VLOOKUP($A201,VIX!$A:$G,K$1,0)</f>
        <v>12.64</v>
      </c>
      <c r="L201" s="43">
        <f>VLOOKUP($A201,VIX!$A:$G,L$1,0)</f>
        <v>13.21</v>
      </c>
      <c r="M201" s="43">
        <f>VLOOKUP($A201,VIX!$A:$G,M$1,0)</f>
        <v>11.93</v>
      </c>
      <c r="N201" s="46">
        <f t="shared" si="103"/>
        <v>-4.9999999999998934E-2</v>
      </c>
      <c r="O201" s="41">
        <f t="shared" si="101"/>
        <v>1.2800000000000011</v>
      </c>
      <c r="P201" s="41">
        <f t="shared" si="102"/>
        <v>1.33</v>
      </c>
      <c r="Q201" s="48">
        <f t="shared" si="104"/>
        <v>0.49042145593869751</v>
      </c>
      <c r="R201" s="48">
        <f t="shared" si="105"/>
        <v>0.50957854406130243</v>
      </c>
      <c r="S201" s="43">
        <f>VLOOKUP(A201,'S&amp;P_500'!$A:$F,6,0)</f>
        <v>2793.8400879999999</v>
      </c>
      <c r="T201" s="43">
        <f>VLOOKUP($A201,'S&amp;P_500'!$A:$G,T$1,0)</f>
        <v>2795.580078</v>
      </c>
      <c r="U201" s="43">
        <f>VLOOKUP($A201,'S&amp;P_500'!$A:$G,U$1,0)</f>
        <v>2786.23999</v>
      </c>
      <c r="V201" s="43">
        <f>VLOOKUP($A201,'S&amp;P_500'!$A:$G,V$1,0)</f>
        <v>3063850000</v>
      </c>
      <c r="W201" s="2">
        <f t="shared" si="106"/>
        <v>9.670165999999881</v>
      </c>
      <c r="X201" s="41">
        <f t="shared" si="107"/>
        <v>11.410155999999915</v>
      </c>
      <c r="Y201" s="59">
        <f t="shared" si="108"/>
        <v>1.7399900000000343</v>
      </c>
      <c r="Z201" s="41">
        <f t="shared" si="109"/>
        <v>2658450062.8814216</v>
      </c>
      <c r="AA201" s="41">
        <f t="shared" si="110"/>
        <v>405399937.11857837</v>
      </c>
      <c r="AB201" s="43">
        <f>VLOOKUP($A201,Gold_SPDR!$A:$G,AB$1,0)</f>
        <v>118.93</v>
      </c>
      <c r="AC201" s="43">
        <f>VLOOKUP($A201,Gold_SPDR!$A:$G,AC$1,0)</f>
        <v>119</v>
      </c>
      <c r="AD201" s="43">
        <f>VLOOKUP($A201,Gold_SPDR!$A:$G,AD$1,0)</f>
        <v>118.610001</v>
      </c>
      <c r="AE201" s="43">
        <f>VLOOKUP($A201,Gold_SPDR!$A:$G,AE$1,0)</f>
        <v>3754800</v>
      </c>
      <c r="AF201" s="2">
        <f t="shared" si="111"/>
        <v>-0.22000199999999381</v>
      </c>
      <c r="AG201" s="42">
        <f t="shared" si="112"/>
        <v>0.38999900000000309</v>
      </c>
      <c r="AH201" s="42">
        <f t="shared" si="113"/>
        <v>0.61000099999999691</v>
      </c>
      <c r="AI201" s="41">
        <f t="shared" si="114"/>
        <v>1464368.2452000116</v>
      </c>
      <c r="AJ201" s="41">
        <f t="shared" si="115"/>
        <v>2290431.7547999886</v>
      </c>
      <c r="AK201" s="43">
        <f>VLOOKUP($A201,Gold_Vix!$A:$G,AK$1,0)</f>
        <v>10.69</v>
      </c>
      <c r="AL201" s="43">
        <f>VLOOKUP($A201,Gold_Vix!$A:$G,AL$1,0)</f>
        <v>10.78</v>
      </c>
      <c r="AM201" s="43">
        <f>VLOOKUP($A201,Gold_Vix!$A:$G,AM$1,0)</f>
        <v>8.6999999999999993</v>
      </c>
      <c r="AN201" s="43">
        <f>VLOOKUP(A201,Goog_trend!$A:$B,2,0)</f>
        <v>7</v>
      </c>
      <c r="AO201" s="43">
        <f>VLOOKUP($A201,'Updated CoinDesk'!$A:$E,AO$1,0)</f>
        <v>6302.49</v>
      </c>
      <c r="AP201" s="43">
        <f>VLOOKUP($A201,'Updated CoinDesk'!$A:$E,AP$1,0)</f>
        <v>6678.71</v>
      </c>
      <c r="AQ201" s="43">
        <f>VLOOKUP($A201,'Updated CoinDesk'!$A:$E,AQ$1,0)</f>
        <v>6288.78</v>
      </c>
      <c r="AR201" s="43">
        <f t="shared" si="116"/>
        <v>7</v>
      </c>
      <c r="AS201" s="43">
        <f t="shared" si="117"/>
        <v>-361.72000000000025</v>
      </c>
      <c r="AT201" s="42">
        <f t="shared" si="118"/>
        <v>389.93000000000029</v>
      </c>
      <c r="AU201" s="42">
        <f t="shared" si="119"/>
        <v>751.65000000000055</v>
      </c>
      <c r="AV201" s="41">
        <f t="shared" si="120"/>
        <v>2.3909931848841079</v>
      </c>
      <c r="AW201" s="41">
        <f t="shared" si="121"/>
        <v>4.6090068151158921</v>
      </c>
      <c r="AX201" s="57">
        <f>VLOOKUP(A201,'Gold Bullion'!$A:$C,3,0)</f>
        <v>-8.0499999999999545</v>
      </c>
    </row>
    <row r="202" spans="1:50" x14ac:dyDescent="0.25">
      <c r="A202" s="38">
        <v>43292</v>
      </c>
      <c r="B202" s="30">
        <v>6345</v>
      </c>
      <c r="C202" s="30">
        <v>6395</v>
      </c>
      <c r="D202" s="30">
        <v>6250</v>
      </c>
      <c r="E202" s="30">
        <v>1856</v>
      </c>
      <c r="F202" s="30">
        <v>-22.5</v>
      </c>
      <c r="G202" s="41">
        <f t="shared" si="97"/>
        <v>145</v>
      </c>
      <c r="H202" s="41">
        <f t="shared" si="98"/>
        <v>167.5</v>
      </c>
      <c r="I202" s="41">
        <f t="shared" si="99"/>
        <v>861.18399999999997</v>
      </c>
      <c r="J202" s="41">
        <f t="shared" si="100"/>
        <v>994.81600000000003</v>
      </c>
      <c r="K202" s="43">
        <f>VLOOKUP($A202,VIX!$A:$G,K$1,0)</f>
        <v>13.63</v>
      </c>
      <c r="L202" s="43">
        <f>VLOOKUP($A202,VIX!$A:$G,L$1,0)</f>
        <v>14.15</v>
      </c>
      <c r="M202" s="43">
        <f>VLOOKUP($A202,VIX!$A:$G,M$1,0)</f>
        <v>13.09</v>
      </c>
      <c r="N202" s="46">
        <f t="shared" si="103"/>
        <v>0.99000000000000021</v>
      </c>
      <c r="O202" s="41">
        <f t="shared" si="101"/>
        <v>1.5099999999999998</v>
      </c>
      <c r="P202" s="41">
        <f t="shared" si="102"/>
        <v>0.51999999999999957</v>
      </c>
      <c r="Q202" s="48">
        <f t="shared" si="104"/>
        <v>0.7438423645320198</v>
      </c>
      <c r="R202" s="48">
        <f t="shared" si="105"/>
        <v>0.25615763546798015</v>
      </c>
      <c r="S202" s="43">
        <f>VLOOKUP(A202,'S&amp;P_500'!$A:$F,6,0)</f>
        <v>2774.0200199999999</v>
      </c>
      <c r="T202" s="43">
        <f>VLOOKUP($A202,'S&amp;P_500'!$A:$G,T$1,0)</f>
        <v>2785.9099120000001</v>
      </c>
      <c r="U202" s="43">
        <f>VLOOKUP($A202,'S&amp;P_500'!$A:$G,U$1,0)</f>
        <v>2770.7700199999999</v>
      </c>
      <c r="V202" s="43">
        <f>VLOOKUP($A202,'S&amp;P_500'!$A:$G,V$1,0)</f>
        <v>2964740000</v>
      </c>
      <c r="W202" s="2">
        <f t="shared" si="106"/>
        <v>-19.820067999999992</v>
      </c>
      <c r="X202" s="41">
        <f t="shared" si="107"/>
        <v>15.139892000000145</v>
      </c>
      <c r="Y202" s="59">
        <f t="shared" si="108"/>
        <v>34.959960000000137</v>
      </c>
      <c r="Z202" s="41">
        <f t="shared" si="109"/>
        <v>895927664.77793539</v>
      </c>
      <c r="AA202" s="41">
        <f t="shared" si="110"/>
        <v>2068812335.2220645</v>
      </c>
      <c r="AB202" s="43">
        <f>VLOOKUP($A202,Gold_SPDR!$A:$G,AB$1,0)</f>
        <v>117.639999</v>
      </c>
      <c r="AC202" s="43">
        <f>VLOOKUP($A202,Gold_SPDR!$A:$G,AC$1,0)</f>
        <v>118.529999</v>
      </c>
      <c r="AD202" s="43">
        <f>VLOOKUP($A202,Gold_SPDR!$A:$G,AD$1,0)</f>
        <v>117.620003</v>
      </c>
      <c r="AE202" s="43">
        <f>VLOOKUP($A202,Gold_SPDR!$A:$G,AE$1,0)</f>
        <v>6974500</v>
      </c>
      <c r="AF202" s="2">
        <f t="shared" si="111"/>
        <v>-1.2900010000000037</v>
      </c>
      <c r="AG202" s="42">
        <f t="shared" si="112"/>
        <v>0.90999600000000669</v>
      </c>
      <c r="AH202" s="42">
        <f t="shared" si="113"/>
        <v>2.1999970000000104</v>
      </c>
      <c r="AI202" s="41">
        <f t="shared" si="114"/>
        <v>2040765.7194083754</v>
      </c>
      <c r="AJ202" s="41">
        <f t="shared" si="115"/>
        <v>4933734.2805916248</v>
      </c>
      <c r="AK202" s="43">
        <f>VLOOKUP($A202,Gold_Vix!$A:$G,AK$1,0)</f>
        <v>11.25</v>
      </c>
      <c r="AL202" s="43">
        <f>VLOOKUP($A202,Gold_Vix!$A:$G,AL$1,0)</f>
        <v>11.28</v>
      </c>
      <c r="AM202" s="43">
        <f>VLOOKUP($A202,Gold_Vix!$A:$G,AM$1,0)</f>
        <v>10.69</v>
      </c>
      <c r="AN202" s="43">
        <f>VLOOKUP(A202,Goog_trend!$A:$B,2,0)</f>
        <v>7</v>
      </c>
      <c r="AO202" s="43">
        <f>VLOOKUP($A202,'Updated CoinDesk'!$A:$E,AO$1,0)</f>
        <v>6381.87</v>
      </c>
      <c r="AP202" s="43">
        <f>VLOOKUP($A202,'Updated CoinDesk'!$A:$E,AP$1,0)</f>
        <v>6396.39</v>
      </c>
      <c r="AQ202" s="43">
        <f>VLOOKUP($A202,'Updated CoinDesk'!$A:$E,AQ$1,0)</f>
        <v>6292.58</v>
      </c>
      <c r="AR202" s="43">
        <f t="shared" si="116"/>
        <v>7</v>
      </c>
      <c r="AS202" s="43">
        <f t="shared" si="117"/>
        <v>79.380000000000109</v>
      </c>
      <c r="AT202" s="42">
        <f t="shared" si="118"/>
        <v>103.8100000000004</v>
      </c>
      <c r="AU202" s="42">
        <f t="shared" si="119"/>
        <v>24.430000000000291</v>
      </c>
      <c r="AV202" s="41">
        <f t="shared" si="120"/>
        <v>5.6664847161571963</v>
      </c>
      <c r="AW202" s="41">
        <f t="shared" si="121"/>
        <v>1.3335152838428035</v>
      </c>
      <c r="AX202" s="57">
        <f>VLOOKUP(A202,'Gold Bullion'!$A:$C,3,0)</f>
        <v>-2.5999999999999091</v>
      </c>
    </row>
    <row r="203" spans="1:50" x14ac:dyDescent="0.25">
      <c r="A203" s="38">
        <v>43293</v>
      </c>
      <c r="B203" s="30">
        <v>6170</v>
      </c>
      <c r="C203" s="30">
        <v>6365</v>
      </c>
      <c r="D203" s="30">
        <v>6120</v>
      </c>
      <c r="E203" s="30">
        <v>1586</v>
      </c>
      <c r="F203" s="30">
        <v>-175</v>
      </c>
      <c r="G203" s="41">
        <f t="shared" si="97"/>
        <v>245</v>
      </c>
      <c r="H203" s="41">
        <f t="shared" si="98"/>
        <v>420</v>
      </c>
      <c r="I203" s="41">
        <f t="shared" si="99"/>
        <v>584.31578947368416</v>
      </c>
      <c r="J203" s="41">
        <f t="shared" si="100"/>
        <v>1001.6842105263158</v>
      </c>
      <c r="K203" s="43">
        <f>VLOOKUP($A203,VIX!$A:$G,K$1,0)</f>
        <v>12.58</v>
      </c>
      <c r="L203" s="43">
        <f>VLOOKUP($A203,VIX!$A:$G,L$1,0)</f>
        <v>13.33</v>
      </c>
      <c r="M203" s="43">
        <f>VLOOKUP($A203,VIX!$A:$G,M$1,0)</f>
        <v>12.42</v>
      </c>
      <c r="N203" s="46">
        <f t="shared" si="103"/>
        <v>-1.0500000000000007</v>
      </c>
      <c r="O203" s="41">
        <f t="shared" si="101"/>
        <v>0.91000000000000014</v>
      </c>
      <c r="P203" s="41">
        <f t="shared" si="102"/>
        <v>1.9600000000000009</v>
      </c>
      <c r="Q203" s="48">
        <f t="shared" si="104"/>
        <v>0.31707317073170727</v>
      </c>
      <c r="R203" s="48">
        <f t="shared" si="105"/>
        <v>0.68292682926829273</v>
      </c>
      <c r="S203" s="43">
        <f>VLOOKUP(A203,'S&amp;P_500'!$A:$F,6,0)</f>
        <v>2798.290039</v>
      </c>
      <c r="T203" s="43">
        <f>VLOOKUP($A203,'S&amp;P_500'!$A:$G,T$1,0)</f>
        <v>2799.219971</v>
      </c>
      <c r="U203" s="43">
        <f>VLOOKUP($A203,'S&amp;P_500'!$A:$G,U$1,0)</f>
        <v>2781.530029</v>
      </c>
      <c r="V203" s="43">
        <f>VLOOKUP($A203,'S&amp;P_500'!$A:$G,V$1,0)</f>
        <v>2821690000</v>
      </c>
      <c r="W203" s="2">
        <f t="shared" si="106"/>
        <v>24.270019000000048</v>
      </c>
      <c r="X203" s="41">
        <f t="shared" si="107"/>
        <v>25.199951000000056</v>
      </c>
      <c r="Y203" s="59">
        <f t="shared" si="108"/>
        <v>0.92993200000000797</v>
      </c>
      <c r="Z203" s="41">
        <f t="shared" si="109"/>
        <v>2721269350.3905082</v>
      </c>
      <c r="AA203" s="41">
        <f t="shared" si="110"/>
        <v>100420649.60949178</v>
      </c>
      <c r="AB203" s="43">
        <f>VLOOKUP($A203,Gold_SPDR!$A:$G,AB$1,0)</f>
        <v>118.129997</v>
      </c>
      <c r="AC203" s="43">
        <f>VLOOKUP($A203,Gold_SPDR!$A:$G,AC$1,0)</f>
        <v>118.260002</v>
      </c>
      <c r="AD203" s="43">
        <f>VLOOKUP($A203,Gold_SPDR!$A:$G,AD$1,0)</f>
        <v>117.94000200000001</v>
      </c>
      <c r="AE203" s="43">
        <f>VLOOKUP($A203,Gold_SPDR!$A:$G,AE$1,0)</f>
        <v>4585300</v>
      </c>
      <c r="AF203" s="2">
        <f t="shared" si="111"/>
        <v>0.48999799999999993</v>
      </c>
      <c r="AG203" s="42">
        <f t="shared" si="112"/>
        <v>0.62000299999999697</v>
      </c>
      <c r="AH203" s="42">
        <f t="shared" si="113"/>
        <v>0.13000499999999704</v>
      </c>
      <c r="AI203" s="41">
        <f t="shared" si="114"/>
        <v>3790492.5759458686</v>
      </c>
      <c r="AJ203" s="41">
        <f t="shared" si="115"/>
        <v>794807.42405413173</v>
      </c>
      <c r="AK203" s="43">
        <f>VLOOKUP($A203,Gold_Vix!$A:$G,AK$1,0)</f>
        <v>10.82</v>
      </c>
      <c r="AL203" s="43">
        <f>VLOOKUP($A203,Gold_Vix!$A:$G,AL$1,0)</f>
        <v>11.26</v>
      </c>
      <c r="AM203" s="43">
        <f>VLOOKUP($A203,Gold_Vix!$A:$G,AM$1,0)</f>
        <v>10.77</v>
      </c>
      <c r="AN203" s="43">
        <f>VLOOKUP(A203,Goog_trend!$A:$B,2,0)</f>
        <v>7</v>
      </c>
      <c r="AO203" s="43">
        <f>VLOOKUP($A203,'Updated CoinDesk'!$A:$E,AO$1,0)</f>
        <v>6245.63</v>
      </c>
      <c r="AP203" s="43">
        <f>VLOOKUP($A203,'Updated CoinDesk'!$A:$E,AP$1,0)</f>
        <v>6381.87</v>
      </c>
      <c r="AQ203" s="43">
        <f>VLOOKUP($A203,'Updated CoinDesk'!$A:$E,AQ$1,0)</f>
        <v>6087.73</v>
      </c>
      <c r="AR203" s="43">
        <f t="shared" si="116"/>
        <v>7</v>
      </c>
      <c r="AS203" s="43">
        <f t="shared" si="117"/>
        <v>-136.23999999999978</v>
      </c>
      <c r="AT203" s="42">
        <f t="shared" si="118"/>
        <v>294.14000000000033</v>
      </c>
      <c r="AU203" s="42">
        <f t="shared" si="119"/>
        <v>430.38000000000011</v>
      </c>
      <c r="AV203" s="41">
        <f t="shared" si="120"/>
        <v>2.8418539170761346</v>
      </c>
      <c r="AW203" s="41">
        <f t="shared" si="121"/>
        <v>4.1581460829238654</v>
      </c>
      <c r="AX203" s="57">
        <f>VLOOKUP(A203,'Gold Bullion'!$A:$C,3,0)</f>
        <v>-5.5</v>
      </c>
    </row>
    <row r="204" spans="1:50" x14ac:dyDescent="0.25">
      <c r="A204" s="38">
        <v>43294</v>
      </c>
      <c r="B204" s="30">
        <v>6187.5</v>
      </c>
      <c r="C204" s="30">
        <v>6335</v>
      </c>
      <c r="D204" s="30">
        <v>6065</v>
      </c>
      <c r="E204" s="30">
        <v>2546</v>
      </c>
      <c r="F204" s="30">
        <v>17.5</v>
      </c>
      <c r="G204" s="41">
        <f t="shared" si="97"/>
        <v>270</v>
      </c>
      <c r="H204" s="41">
        <f t="shared" si="98"/>
        <v>252.5</v>
      </c>
      <c r="I204" s="41">
        <f t="shared" si="99"/>
        <v>1315.6363636363637</v>
      </c>
      <c r="J204" s="41">
        <f t="shared" si="100"/>
        <v>1230.3636363636363</v>
      </c>
      <c r="K204" s="43">
        <f>VLOOKUP($A204,VIX!$A:$G,K$1,0)</f>
        <v>12.18</v>
      </c>
      <c r="L204" s="43">
        <f>VLOOKUP($A204,VIX!$A:$G,L$1,0)</f>
        <v>12.97</v>
      </c>
      <c r="M204" s="43">
        <f>VLOOKUP($A204,VIX!$A:$G,M$1,0)</f>
        <v>11.62</v>
      </c>
      <c r="N204" s="46">
        <f t="shared" si="103"/>
        <v>-0.40000000000000036</v>
      </c>
      <c r="O204" s="41">
        <f t="shared" si="101"/>
        <v>1.3500000000000014</v>
      </c>
      <c r="P204" s="41">
        <f t="shared" si="102"/>
        <v>1.7500000000000018</v>
      </c>
      <c r="Q204" s="48">
        <f t="shared" si="104"/>
        <v>0.43548387096774194</v>
      </c>
      <c r="R204" s="48">
        <f t="shared" si="105"/>
        <v>0.56451612903225801</v>
      </c>
      <c r="S204" s="43">
        <f>VLOOKUP(A204,'S&amp;P_500'!$A:$F,6,0)</f>
        <v>2801.3100589999999</v>
      </c>
      <c r="T204" s="43">
        <f>VLOOKUP($A204,'S&amp;P_500'!$A:$G,T$1,0)</f>
        <v>2804.530029</v>
      </c>
      <c r="U204" s="43">
        <f>VLOOKUP($A204,'S&amp;P_500'!$A:$G,U$1,0)</f>
        <v>2791.6899410000001</v>
      </c>
      <c r="V204" s="43">
        <f>VLOOKUP($A204,'S&amp;P_500'!$A:$G,V$1,0)</f>
        <v>2614000000</v>
      </c>
      <c r="W204" s="2">
        <f t="shared" si="106"/>
        <v>3.0200199999999313</v>
      </c>
      <c r="X204" s="41">
        <f t="shared" si="107"/>
        <v>12.840087999999923</v>
      </c>
      <c r="Y204" s="59">
        <f t="shared" si="108"/>
        <v>9.820067999999992</v>
      </c>
      <c r="Z204" s="41">
        <f t="shared" si="109"/>
        <v>1481189716.0813863</v>
      </c>
      <c r="AA204" s="41">
        <f t="shared" si="110"/>
        <v>1132810283.9186137</v>
      </c>
      <c r="AB204" s="43">
        <f>VLOOKUP($A204,Gold_SPDR!$A:$G,AB$1,0)</f>
        <v>117.610001</v>
      </c>
      <c r="AC204" s="43">
        <f>VLOOKUP($A204,Gold_SPDR!$A:$G,AC$1,0)</f>
        <v>117.75</v>
      </c>
      <c r="AD204" s="43">
        <f>VLOOKUP($A204,Gold_SPDR!$A:$G,AD$1,0)</f>
        <v>117.449997</v>
      </c>
      <c r="AE204" s="43">
        <f>VLOOKUP($A204,Gold_SPDR!$A:$G,AE$1,0)</f>
        <v>5444300</v>
      </c>
      <c r="AF204" s="2">
        <f t="shared" si="111"/>
        <v>-0.51999600000000612</v>
      </c>
      <c r="AG204" s="42">
        <f t="shared" si="112"/>
        <v>0.30000300000000379</v>
      </c>
      <c r="AH204" s="42">
        <f t="shared" si="113"/>
        <v>0.81999900000000991</v>
      </c>
      <c r="AI204" s="41">
        <f t="shared" si="114"/>
        <v>1458306.6216846048</v>
      </c>
      <c r="AJ204" s="41">
        <f t="shared" si="115"/>
        <v>3985993.3783153957</v>
      </c>
      <c r="AK204" s="43">
        <f>VLOOKUP($A204,Gold_Vix!$A:$G,AK$1,0)</f>
        <v>10.99</v>
      </c>
      <c r="AL204" s="43">
        <f>VLOOKUP($A204,Gold_Vix!$A:$G,AL$1,0)</f>
        <v>11.35</v>
      </c>
      <c r="AM204" s="43">
        <f>VLOOKUP($A204,Gold_Vix!$A:$G,AM$1,0)</f>
        <v>10.82</v>
      </c>
      <c r="AN204" s="43">
        <f>VLOOKUP(A204,Goog_trend!$A:$B,2,0)</f>
        <v>6</v>
      </c>
      <c r="AO204" s="43">
        <f>VLOOKUP($A204,'Updated CoinDesk'!$A:$E,AO$1,0)</f>
        <v>6217.61</v>
      </c>
      <c r="AP204" s="43">
        <f>VLOOKUP($A204,'Updated CoinDesk'!$A:$E,AP$1,0)</f>
        <v>6330.97</v>
      </c>
      <c r="AQ204" s="43">
        <f>VLOOKUP($A204,'Updated CoinDesk'!$A:$E,AQ$1,0)</f>
        <v>6140.38</v>
      </c>
      <c r="AR204" s="43">
        <f t="shared" si="116"/>
        <v>6</v>
      </c>
      <c r="AS204" s="43">
        <f t="shared" si="117"/>
        <v>-28.020000000000437</v>
      </c>
      <c r="AT204" s="42">
        <f t="shared" si="118"/>
        <v>190.59000000000015</v>
      </c>
      <c r="AU204" s="42">
        <f t="shared" si="119"/>
        <v>218.61000000000058</v>
      </c>
      <c r="AV204" s="41">
        <f t="shared" si="120"/>
        <v>2.7945747800586482</v>
      </c>
      <c r="AW204" s="41">
        <f t="shared" si="121"/>
        <v>3.2054252199413518</v>
      </c>
      <c r="AX204" s="57">
        <f>VLOOKUP(A204,'Gold Bullion'!$A:$C,3,0)</f>
        <v>-4.2000000000000455</v>
      </c>
    </row>
    <row r="205" spans="1:50" x14ac:dyDescent="0.25">
      <c r="A205" s="38">
        <v>43297</v>
      </c>
      <c r="B205" s="30">
        <v>6670</v>
      </c>
      <c r="C205" s="30">
        <v>6705</v>
      </c>
      <c r="D205" s="30">
        <v>6325</v>
      </c>
      <c r="E205" s="30">
        <v>3510</v>
      </c>
      <c r="F205" s="30">
        <v>482.5</v>
      </c>
      <c r="G205" s="41">
        <f t="shared" si="97"/>
        <v>517.5</v>
      </c>
      <c r="H205" s="41">
        <f t="shared" si="98"/>
        <v>35</v>
      </c>
      <c r="I205" s="41">
        <f t="shared" si="99"/>
        <v>3287.6470588235293</v>
      </c>
      <c r="J205" s="41">
        <f t="shared" si="100"/>
        <v>222.35294117647058</v>
      </c>
      <c r="K205" s="43">
        <f>VLOOKUP($A205,VIX!$A:$G,K$1,0)</f>
        <v>12.83</v>
      </c>
      <c r="L205" s="43">
        <f>VLOOKUP($A205,VIX!$A:$G,L$1,0)</f>
        <v>12.97</v>
      </c>
      <c r="M205" s="43">
        <f>VLOOKUP($A205,VIX!$A:$G,M$1,0)</f>
        <v>12.46</v>
      </c>
      <c r="N205" s="46">
        <f t="shared" si="103"/>
        <v>0.65000000000000036</v>
      </c>
      <c r="O205" s="41">
        <f t="shared" si="101"/>
        <v>0.79000000000000092</v>
      </c>
      <c r="P205" s="41">
        <f t="shared" si="102"/>
        <v>0.14000000000000057</v>
      </c>
      <c r="Q205" s="48">
        <f t="shared" si="104"/>
        <v>0.84946236559139743</v>
      </c>
      <c r="R205" s="48">
        <f t="shared" si="105"/>
        <v>0.15053763440860252</v>
      </c>
      <c r="S205" s="43">
        <f>VLOOKUP(A205,'S&amp;P_500'!$A:$F,6,0)</f>
        <v>2798.429932</v>
      </c>
      <c r="T205" s="43">
        <f>VLOOKUP($A205,'S&amp;P_500'!$A:$G,T$1,0)</f>
        <v>2801.1899410000001</v>
      </c>
      <c r="U205" s="43">
        <f>VLOOKUP($A205,'S&amp;P_500'!$A:$G,U$1,0)</f>
        <v>2793.389893</v>
      </c>
      <c r="V205" s="43">
        <f>VLOOKUP($A205,'S&amp;P_500'!$A:$G,V$1,0)</f>
        <v>2812230000</v>
      </c>
      <c r="W205" s="2">
        <f t="shared" si="106"/>
        <v>-2.8801269999999022</v>
      </c>
      <c r="X205" s="41">
        <f t="shared" si="107"/>
        <v>7.8000480000000607</v>
      </c>
      <c r="Y205" s="59">
        <f t="shared" si="108"/>
        <v>10.680174999999963</v>
      </c>
      <c r="Z205" s="41">
        <f t="shared" si="109"/>
        <v>1186973175.9752111</v>
      </c>
      <c r="AA205" s="41">
        <f t="shared" si="110"/>
        <v>1625256824.0247891</v>
      </c>
      <c r="AB205" s="43">
        <f>VLOOKUP($A205,Gold_SPDR!$A:$G,AB$1,0)</f>
        <v>117.550003</v>
      </c>
      <c r="AC205" s="43">
        <f>VLOOKUP($A205,Gold_SPDR!$A:$G,AC$1,0)</f>
        <v>117.629997</v>
      </c>
      <c r="AD205" s="43">
        <f>VLOOKUP($A205,Gold_SPDR!$A:$G,AD$1,0)</f>
        <v>117.279999</v>
      </c>
      <c r="AE205" s="43">
        <f>VLOOKUP($A205,Gold_SPDR!$A:$G,AE$1,0)</f>
        <v>3670700</v>
      </c>
      <c r="AF205" s="2">
        <f t="shared" si="111"/>
        <v>-5.9997999999993112E-2</v>
      </c>
      <c r="AG205" s="42">
        <f t="shared" si="112"/>
        <v>0.34999799999999937</v>
      </c>
      <c r="AH205" s="42">
        <f t="shared" si="113"/>
        <v>0.40999599999999248</v>
      </c>
      <c r="AI205" s="41">
        <f t="shared" si="114"/>
        <v>1690457.6333497521</v>
      </c>
      <c r="AJ205" s="41">
        <f t="shared" si="115"/>
        <v>1980242.3666502479</v>
      </c>
      <c r="AK205" s="43">
        <f>VLOOKUP($A205,Gold_Vix!$A:$G,AK$1,0)</f>
        <v>11.46</v>
      </c>
      <c r="AL205" s="43">
        <f>VLOOKUP($A205,Gold_Vix!$A:$G,AL$1,0)</f>
        <v>11.58</v>
      </c>
      <c r="AM205" s="43">
        <f>VLOOKUP($A205,Gold_Vix!$A:$G,AM$1,0)</f>
        <v>11.12</v>
      </c>
      <c r="AN205" s="43">
        <f>VLOOKUP(A205,Goog_trend!$A:$B,2,0)</f>
        <v>6</v>
      </c>
      <c r="AO205" s="43">
        <f>VLOOKUP($A205,'Updated CoinDesk'!$A:$E,AO$1,0)</f>
        <v>6726.4</v>
      </c>
      <c r="AP205" s="43">
        <f>VLOOKUP($A205,'Updated CoinDesk'!$A:$E,AP$1,0)</f>
        <v>6745.95</v>
      </c>
      <c r="AQ205" s="43">
        <f>VLOOKUP($A205,'Updated CoinDesk'!$A:$E,AQ$1,0)</f>
        <v>6332.29</v>
      </c>
      <c r="AR205" s="43">
        <f t="shared" si="116"/>
        <v>6</v>
      </c>
      <c r="AS205" s="43">
        <f t="shared" si="117"/>
        <v>508.78999999999996</v>
      </c>
      <c r="AT205" s="42">
        <f t="shared" si="118"/>
        <v>528.34000000000015</v>
      </c>
      <c r="AU205" s="42">
        <f t="shared" si="119"/>
        <v>19.550000000000182</v>
      </c>
      <c r="AV205" s="41">
        <f t="shared" si="120"/>
        <v>5.785905930022448</v>
      </c>
      <c r="AW205" s="41">
        <f t="shared" si="121"/>
        <v>0.21409406997755209</v>
      </c>
      <c r="AX205" s="57">
        <f>VLOOKUP(A205,'Gold Bullion'!$A:$C,3,0)</f>
        <v>-0.60000000000013642</v>
      </c>
    </row>
    <row r="206" spans="1:50" x14ac:dyDescent="0.25">
      <c r="A206" s="38">
        <v>43298</v>
      </c>
      <c r="B206" s="30">
        <v>7332.5</v>
      </c>
      <c r="C206" s="30">
        <v>7470</v>
      </c>
      <c r="D206" s="30">
        <v>6650</v>
      </c>
      <c r="E206" s="30">
        <v>6250</v>
      </c>
      <c r="F206" s="30">
        <v>662.5</v>
      </c>
      <c r="G206" s="41">
        <f t="shared" si="97"/>
        <v>820</v>
      </c>
      <c r="H206" s="41">
        <f t="shared" si="98"/>
        <v>157.5</v>
      </c>
      <c r="I206" s="41">
        <f t="shared" si="99"/>
        <v>5242.9667519181585</v>
      </c>
      <c r="J206" s="41">
        <f t="shared" si="100"/>
        <v>1007.0332480818414</v>
      </c>
      <c r="K206" s="43">
        <f>VLOOKUP($A206,VIX!$A:$G,K$1,0)</f>
        <v>12.06</v>
      </c>
      <c r="L206" s="43">
        <f>VLOOKUP($A206,VIX!$A:$G,L$1,0)</f>
        <v>13.18</v>
      </c>
      <c r="M206" s="43">
        <f>VLOOKUP($A206,VIX!$A:$G,M$1,0)</f>
        <v>11.85</v>
      </c>
      <c r="N206" s="46">
        <f t="shared" si="103"/>
        <v>-0.76999999999999957</v>
      </c>
      <c r="O206" s="41">
        <f t="shared" si="101"/>
        <v>1.33</v>
      </c>
      <c r="P206" s="41">
        <f t="shared" si="102"/>
        <v>2.0999999999999996</v>
      </c>
      <c r="Q206" s="48">
        <f t="shared" si="104"/>
        <v>0.38775510204081637</v>
      </c>
      <c r="R206" s="48">
        <f t="shared" si="105"/>
        <v>0.61224489795918358</v>
      </c>
      <c r="S206" s="43">
        <f>VLOOKUP(A206,'S&amp;P_500'!$A:$F,6,0)</f>
        <v>2809.5500489999999</v>
      </c>
      <c r="T206" s="43">
        <f>VLOOKUP($A206,'S&amp;P_500'!$A:$G,T$1,0)</f>
        <v>2814.1899410000001</v>
      </c>
      <c r="U206" s="43">
        <f>VLOOKUP($A206,'S&amp;P_500'!$A:$G,U$1,0)</f>
        <v>2789.23999</v>
      </c>
      <c r="V206" s="43">
        <f>VLOOKUP($A206,'S&amp;P_500'!$A:$G,V$1,0)</f>
        <v>3050730000</v>
      </c>
      <c r="W206" s="2">
        <f t="shared" si="106"/>
        <v>11.120116999999937</v>
      </c>
      <c r="X206" s="41">
        <f t="shared" si="107"/>
        <v>24.949951000000056</v>
      </c>
      <c r="Y206" s="59">
        <f t="shared" si="108"/>
        <v>13.829834000000119</v>
      </c>
      <c r="Z206" s="41">
        <f t="shared" si="109"/>
        <v>1962763950.7085927</v>
      </c>
      <c r="AA206" s="41">
        <f t="shared" si="110"/>
        <v>1087966049.2914073</v>
      </c>
      <c r="AB206" s="43">
        <f>VLOOKUP($A206,Gold_SPDR!$A:$G,AB$1,0)</f>
        <v>116.279999</v>
      </c>
      <c r="AC206" s="43">
        <f>VLOOKUP($A206,Gold_SPDR!$A:$G,AC$1,0)</f>
        <v>116.93</v>
      </c>
      <c r="AD206" s="43">
        <f>VLOOKUP($A206,Gold_SPDR!$A:$G,AD$1,0)</f>
        <v>116.120003</v>
      </c>
      <c r="AE206" s="43">
        <f>VLOOKUP($A206,Gold_SPDR!$A:$G,AE$1,0)</f>
        <v>7939600</v>
      </c>
      <c r="AF206" s="2">
        <f t="shared" si="111"/>
        <v>-1.2700040000000001</v>
      </c>
      <c r="AG206" s="42">
        <f t="shared" si="112"/>
        <v>0.80999700000000985</v>
      </c>
      <c r="AH206" s="42">
        <f t="shared" si="113"/>
        <v>2.08000100000001</v>
      </c>
      <c r="AI206" s="41">
        <f t="shared" si="114"/>
        <v>2225279.1113350368</v>
      </c>
      <c r="AJ206" s="41">
        <f t="shared" si="115"/>
        <v>5714320.8886649627</v>
      </c>
      <c r="AK206" s="43">
        <f>VLOOKUP($A206,Gold_Vix!$A:$G,AK$1,0)</f>
        <v>11.79</v>
      </c>
      <c r="AL206" s="43">
        <f>VLOOKUP($A206,Gold_Vix!$A:$G,AL$1,0)</f>
        <v>12.11</v>
      </c>
      <c r="AM206" s="43">
        <f>VLOOKUP($A206,Gold_Vix!$A:$G,AM$1,0)</f>
        <v>9.73</v>
      </c>
      <c r="AN206" s="43">
        <f>VLOOKUP(A206,Goog_trend!$A:$B,2,0)</f>
        <v>8</v>
      </c>
      <c r="AO206" s="43">
        <f>VLOOKUP($A206,'Updated CoinDesk'!$A:$E,AO$1,0)</f>
        <v>7314.94</v>
      </c>
      <c r="AP206" s="43">
        <f>VLOOKUP($A206,'Updated CoinDesk'!$A:$E,AP$1,0)</f>
        <v>7440.25</v>
      </c>
      <c r="AQ206" s="43">
        <f>VLOOKUP($A206,'Updated CoinDesk'!$A:$E,AQ$1,0)</f>
        <v>6663.03</v>
      </c>
      <c r="AR206" s="43">
        <f t="shared" si="116"/>
        <v>8</v>
      </c>
      <c r="AS206" s="43">
        <f t="shared" si="117"/>
        <v>588.54</v>
      </c>
      <c r="AT206" s="42">
        <f t="shared" si="118"/>
        <v>777.22000000000025</v>
      </c>
      <c r="AU206" s="42">
        <f t="shared" si="119"/>
        <v>188.68000000000029</v>
      </c>
      <c r="AV206" s="41">
        <f t="shared" si="120"/>
        <v>6.4372709390206007</v>
      </c>
      <c r="AW206" s="41">
        <f t="shared" si="121"/>
        <v>1.5627290609793989</v>
      </c>
      <c r="AX206" s="57">
        <f>VLOOKUP(A206,'Gold Bullion'!$A:$C,3,0)</f>
        <v>-8.2999999999999545</v>
      </c>
    </row>
    <row r="207" spans="1:50" x14ac:dyDescent="0.25">
      <c r="A207" s="38">
        <v>43299</v>
      </c>
      <c r="B207" s="30">
        <v>7385</v>
      </c>
      <c r="C207" s="30">
        <v>7570</v>
      </c>
      <c r="D207" s="30">
        <v>7285</v>
      </c>
      <c r="E207" s="30">
        <v>957</v>
      </c>
      <c r="F207" s="30">
        <v>52.5</v>
      </c>
      <c r="G207" s="41">
        <f t="shared" si="97"/>
        <v>285</v>
      </c>
      <c r="H207" s="41">
        <f t="shared" si="98"/>
        <v>232.5</v>
      </c>
      <c r="I207" s="41">
        <f t="shared" si="99"/>
        <v>527.04347826086962</v>
      </c>
      <c r="J207" s="41">
        <f t="shared" si="100"/>
        <v>429.95652173913044</v>
      </c>
      <c r="K207" s="43">
        <f>VLOOKUP($A207,VIX!$A:$G,K$1,0)</f>
        <v>12.1</v>
      </c>
      <c r="L207" s="43">
        <f>VLOOKUP($A207,VIX!$A:$G,L$1,0)</f>
        <v>12.47</v>
      </c>
      <c r="M207" s="43">
        <f>VLOOKUP($A207,VIX!$A:$G,M$1,0)</f>
        <v>11.44</v>
      </c>
      <c r="N207" s="46">
        <f t="shared" si="103"/>
        <v>3.9999999999999147E-2</v>
      </c>
      <c r="O207" s="41">
        <f t="shared" si="101"/>
        <v>1.0300000000000011</v>
      </c>
      <c r="P207" s="41">
        <f t="shared" si="102"/>
        <v>0.99000000000000199</v>
      </c>
      <c r="Q207" s="48">
        <f t="shared" si="104"/>
        <v>0.50990099009900969</v>
      </c>
      <c r="R207" s="48">
        <f t="shared" si="105"/>
        <v>0.49009900990099031</v>
      </c>
      <c r="S207" s="43">
        <f>VLOOKUP(A207,'S&amp;P_500'!$A:$F,6,0)</f>
        <v>2815.6201169999999</v>
      </c>
      <c r="T207" s="43">
        <f>VLOOKUP($A207,'S&amp;P_500'!$A:$G,T$1,0)</f>
        <v>2816.76001</v>
      </c>
      <c r="U207" s="43">
        <f>VLOOKUP($A207,'S&amp;P_500'!$A:$G,U$1,0)</f>
        <v>2805.889893</v>
      </c>
      <c r="V207" s="43">
        <f>VLOOKUP($A207,'S&amp;P_500'!$A:$G,V$1,0)</f>
        <v>3089780000</v>
      </c>
      <c r="W207" s="2">
        <f t="shared" si="106"/>
        <v>6.070067999999992</v>
      </c>
      <c r="X207" s="41">
        <f t="shared" si="107"/>
        <v>10.870116999999937</v>
      </c>
      <c r="Y207" s="59">
        <f t="shared" si="108"/>
        <v>4.8000489999999445</v>
      </c>
      <c r="Z207" s="41">
        <f t="shared" si="109"/>
        <v>2143325737.8549824</v>
      </c>
      <c r="AA207" s="41">
        <f t="shared" si="110"/>
        <v>946454262.1450175</v>
      </c>
      <c r="AB207" s="43">
        <f>VLOOKUP($A207,Gold_SPDR!$A:$G,AB$1,0)</f>
        <v>116.30999799999999</v>
      </c>
      <c r="AC207" s="43">
        <f>VLOOKUP($A207,Gold_SPDR!$A:$G,AC$1,0)</f>
        <v>116.349998</v>
      </c>
      <c r="AD207" s="43">
        <f>VLOOKUP($A207,Gold_SPDR!$A:$G,AD$1,0)</f>
        <v>115.83000199999999</v>
      </c>
      <c r="AE207" s="43">
        <f>VLOOKUP($A207,Gold_SPDR!$A:$G,AE$1,0)</f>
        <v>5391800</v>
      </c>
      <c r="AF207" s="2">
        <f t="shared" si="111"/>
        <v>2.9998999999989451E-2</v>
      </c>
      <c r="AG207" s="42">
        <f t="shared" si="112"/>
        <v>0.51999600000000612</v>
      </c>
      <c r="AH207" s="42">
        <f t="shared" si="113"/>
        <v>0.48999700000001667</v>
      </c>
      <c r="AI207" s="41">
        <f t="shared" si="114"/>
        <v>2775974.1233849837</v>
      </c>
      <c r="AJ207" s="41">
        <f t="shared" si="115"/>
        <v>2615825.8766150163</v>
      </c>
      <c r="AK207" s="43">
        <f>VLOOKUP($A207,Gold_Vix!$A:$G,AK$1,0)</f>
        <v>12.15</v>
      </c>
      <c r="AL207" s="43">
        <f>VLOOKUP($A207,Gold_Vix!$A:$G,AL$1,0)</f>
        <v>12.24</v>
      </c>
      <c r="AM207" s="43">
        <f>VLOOKUP($A207,Gold_Vix!$A:$G,AM$1,0)</f>
        <v>9.6199999999999992</v>
      </c>
      <c r="AN207" s="43">
        <f>VLOOKUP(A207,Goog_trend!$A:$B,2,0)</f>
        <v>9</v>
      </c>
      <c r="AO207" s="43">
        <f>VLOOKUP($A207,'Updated CoinDesk'!$A:$E,AO$1,0)</f>
        <v>7378.76</v>
      </c>
      <c r="AP207" s="43">
        <f>VLOOKUP($A207,'Updated CoinDesk'!$A:$E,AP$1,0)</f>
        <v>7574.9</v>
      </c>
      <c r="AQ207" s="43">
        <f>VLOOKUP($A207,'Updated CoinDesk'!$A:$E,AQ$1,0)</f>
        <v>7244.87</v>
      </c>
      <c r="AR207" s="43">
        <f t="shared" si="116"/>
        <v>9</v>
      </c>
      <c r="AS207" s="43">
        <f t="shared" si="117"/>
        <v>63.820000000000618</v>
      </c>
      <c r="AT207" s="42">
        <f t="shared" si="118"/>
        <v>330.02999999999975</v>
      </c>
      <c r="AU207" s="42">
        <f t="shared" si="119"/>
        <v>266.20999999999913</v>
      </c>
      <c r="AV207" s="41">
        <f t="shared" si="120"/>
        <v>4.9816684556554467</v>
      </c>
      <c r="AW207" s="41">
        <f t="shared" si="121"/>
        <v>4.0183315443445533</v>
      </c>
      <c r="AX207" s="57">
        <f>VLOOKUP(A207,'Gold Bullion'!$A:$C,3,0)</f>
        <v>-8.2999999999999545</v>
      </c>
    </row>
    <row r="208" spans="1:50" x14ac:dyDescent="0.25">
      <c r="A208" s="38">
        <v>43300</v>
      </c>
      <c r="B208" s="30">
        <v>7465</v>
      </c>
      <c r="C208" s="30">
        <v>7530</v>
      </c>
      <c r="D208" s="30">
        <v>7290</v>
      </c>
      <c r="E208" s="30">
        <v>2429</v>
      </c>
      <c r="F208" s="30">
        <v>80</v>
      </c>
      <c r="G208" s="41">
        <f t="shared" si="97"/>
        <v>240</v>
      </c>
      <c r="H208" s="41">
        <f t="shared" si="98"/>
        <v>160</v>
      </c>
      <c r="I208" s="41">
        <f t="shared" si="99"/>
        <v>1457.4</v>
      </c>
      <c r="J208" s="41">
        <f t="shared" si="100"/>
        <v>971.6</v>
      </c>
      <c r="K208" s="43">
        <f>VLOOKUP($A208,VIX!$A:$G,K$1,0)</f>
        <v>12.87</v>
      </c>
      <c r="L208" s="43">
        <f>VLOOKUP($A208,VIX!$A:$G,L$1,0)</f>
        <v>13.09</v>
      </c>
      <c r="M208" s="43">
        <f>VLOOKUP($A208,VIX!$A:$G,M$1,0)</f>
        <v>11.79</v>
      </c>
      <c r="N208" s="46">
        <f t="shared" si="103"/>
        <v>0.76999999999999957</v>
      </c>
      <c r="O208" s="41">
        <f t="shared" si="101"/>
        <v>1.3000000000000007</v>
      </c>
      <c r="P208" s="41">
        <f t="shared" si="102"/>
        <v>0.53000000000000114</v>
      </c>
      <c r="Q208" s="48">
        <f t="shared" si="104"/>
        <v>0.71038251366120186</v>
      </c>
      <c r="R208" s="48">
        <f t="shared" si="105"/>
        <v>0.28961748633879814</v>
      </c>
      <c r="S208" s="43">
        <f>VLOOKUP(A208,'S&amp;P_500'!$A:$F,6,0)</f>
        <v>2804.48999</v>
      </c>
      <c r="T208" s="43">
        <f>VLOOKUP($A208,'S&amp;P_500'!$A:$G,T$1,0)</f>
        <v>2812.0500489999999</v>
      </c>
      <c r="U208" s="43">
        <f>VLOOKUP($A208,'S&amp;P_500'!$A:$G,U$1,0)</f>
        <v>2799.7700199999999</v>
      </c>
      <c r="V208" s="43">
        <f>VLOOKUP($A208,'S&amp;P_500'!$A:$G,V$1,0)</f>
        <v>3266700000</v>
      </c>
      <c r="W208" s="2">
        <f t="shared" si="106"/>
        <v>-11.130126999999902</v>
      </c>
      <c r="X208" s="41">
        <f t="shared" si="107"/>
        <v>12.280029000000013</v>
      </c>
      <c r="Y208" s="59">
        <f t="shared" si="108"/>
        <v>23.410155999999915</v>
      </c>
      <c r="Z208" s="41">
        <f t="shared" si="109"/>
        <v>1123983266.9486058</v>
      </c>
      <c r="AA208" s="41">
        <f t="shared" si="110"/>
        <v>2142716733.0513942</v>
      </c>
      <c r="AB208" s="43">
        <f>VLOOKUP($A208,Gold_SPDR!$A:$G,AB$1,0)</f>
        <v>115.80999799999999</v>
      </c>
      <c r="AC208" s="43">
        <f>VLOOKUP($A208,Gold_SPDR!$A:$G,AC$1,0)</f>
        <v>116.470001</v>
      </c>
      <c r="AD208" s="43">
        <f>VLOOKUP($A208,Gold_SPDR!$A:$G,AD$1,0)</f>
        <v>115.120003</v>
      </c>
      <c r="AE208" s="43">
        <f>VLOOKUP($A208,Gold_SPDR!$A:$G,AE$1,0)</f>
        <v>14227600</v>
      </c>
      <c r="AF208" s="2">
        <f t="shared" si="111"/>
        <v>-0.5</v>
      </c>
      <c r="AG208" s="42">
        <f t="shared" si="112"/>
        <v>1.3499979999999994</v>
      </c>
      <c r="AH208" s="42">
        <f t="shared" si="113"/>
        <v>1.8499979999999994</v>
      </c>
      <c r="AI208" s="41">
        <f t="shared" si="114"/>
        <v>6002267.3605842004</v>
      </c>
      <c r="AJ208" s="41">
        <f t="shared" si="115"/>
        <v>8225332.6394157996</v>
      </c>
      <c r="AK208" s="43">
        <f>VLOOKUP($A208,Gold_Vix!$A:$G,AK$1,0)</f>
        <v>12.66</v>
      </c>
      <c r="AL208" s="43">
        <f>VLOOKUP($A208,Gold_Vix!$A:$G,AL$1,0)</f>
        <v>13.77</v>
      </c>
      <c r="AM208" s="43">
        <f>VLOOKUP($A208,Gold_Vix!$A:$G,AM$1,0)</f>
        <v>12.26</v>
      </c>
      <c r="AN208" s="43">
        <f>VLOOKUP(A208,Goog_trend!$A:$B,2,0)</f>
        <v>8</v>
      </c>
      <c r="AO208" s="43">
        <f>VLOOKUP($A208,'Updated CoinDesk'!$A:$E,AO$1,0)</f>
        <v>7470.82</v>
      </c>
      <c r="AP208" s="43">
        <f>VLOOKUP($A208,'Updated CoinDesk'!$A:$E,AP$1,0)</f>
        <v>7556.41</v>
      </c>
      <c r="AQ208" s="43">
        <f>VLOOKUP($A208,'Updated CoinDesk'!$A:$E,AQ$1,0)</f>
        <v>7285.92</v>
      </c>
      <c r="AR208" s="43">
        <f t="shared" si="116"/>
        <v>8</v>
      </c>
      <c r="AS208" s="43">
        <f t="shared" si="117"/>
        <v>92.059999999999491</v>
      </c>
      <c r="AT208" s="42">
        <f t="shared" si="118"/>
        <v>270.48999999999978</v>
      </c>
      <c r="AU208" s="42">
        <f t="shared" si="119"/>
        <v>178.43000000000029</v>
      </c>
      <c r="AV208" s="41">
        <f t="shared" si="120"/>
        <v>4.8202797825893207</v>
      </c>
      <c r="AW208" s="41">
        <f t="shared" si="121"/>
        <v>3.1797202174106793</v>
      </c>
      <c r="AX208" s="57">
        <f>VLOOKUP(A208,'Gold Bullion'!$A:$C,3,0)</f>
        <v>-6.9500000000000455</v>
      </c>
    </row>
    <row r="209" spans="1:50" x14ac:dyDescent="0.25">
      <c r="A209" s="38">
        <v>43301</v>
      </c>
      <c r="B209" s="30">
        <v>7345</v>
      </c>
      <c r="C209" s="30">
        <v>7710</v>
      </c>
      <c r="D209" s="30">
        <v>7280</v>
      </c>
      <c r="E209" s="30">
        <v>4739</v>
      </c>
      <c r="F209" s="30">
        <v>-120</v>
      </c>
      <c r="G209" s="41">
        <f t="shared" si="97"/>
        <v>430</v>
      </c>
      <c r="H209" s="41">
        <f t="shared" si="98"/>
        <v>550</v>
      </c>
      <c r="I209" s="41">
        <f t="shared" si="99"/>
        <v>2079.3571428571427</v>
      </c>
      <c r="J209" s="41">
        <f t="shared" si="100"/>
        <v>2659.6428571428573</v>
      </c>
      <c r="K209" s="43">
        <f>VLOOKUP($A209,VIX!$A:$G,K$1,0)</f>
        <v>12.86</v>
      </c>
      <c r="L209" s="43">
        <f>VLOOKUP($A209,VIX!$A:$G,L$1,0)</f>
        <v>13.58</v>
      </c>
      <c r="M209" s="43">
        <f>VLOOKUP($A209,VIX!$A:$G,M$1,0)</f>
        <v>12.49</v>
      </c>
      <c r="N209" s="46">
        <f t="shared" si="103"/>
        <v>-9.9999999999997868E-3</v>
      </c>
      <c r="O209" s="41">
        <f t="shared" si="101"/>
        <v>1.0899999999999999</v>
      </c>
      <c r="P209" s="41">
        <f t="shared" si="102"/>
        <v>1.0999999999999996</v>
      </c>
      <c r="Q209" s="48">
        <f t="shared" si="104"/>
        <v>0.49771689497716898</v>
      </c>
      <c r="R209" s="48">
        <f t="shared" si="105"/>
        <v>0.50228310502283102</v>
      </c>
      <c r="S209" s="43">
        <f>VLOOKUP(A209,'S&amp;P_500'!$A:$F,6,0)</f>
        <v>2801.830078</v>
      </c>
      <c r="T209" s="43">
        <f>VLOOKUP($A209,'S&amp;P_500'!$A:$G,T$1,0)</f>
        <v>2809.6999510000001</v>
      </c>
      <c r="U209" s="43">
        <f>VLOOKUP($A209,'S&amp;P_500'!$A:$G,U$1,0)</f>
        <v>2800.01001</v>
      </c>
      <c r="V209" s="43">
        <f>VLOOKUP($A209,'S&amp;P_500'!$A:$G,V$1,0)</f>
        <v>3230210000</v>
      </c>
      <c r="W209" s="2">
        <f t="shared" si="106"/>
        <v>-2.6599120000000767</v>
      </c>
      <c r="X209" s="41">
        <f t="shared" si="107"/>
        <v>9.6899410000000898</v>
      </c>
      <c r="Y209" s="59">
        <f t="shared" si="108"/>
        <v>12.349853000000167</v>
      </c>
      <c r="Z209" s="41">
        <f t="shared" si="109"/>
        <v>1420183161.3131196</v>
      </c>
      <c r="AA209" s="41">
        <f t="shared" si="110"/>
        <v>1810026838.6868804</v>
      </c>
      <c r="AB209" s="43">
        <f>VLOOKUP($A209,Gold_SPDR!$A:$G,AB$1,0)</f>
        <v>116.55999799999999</v>
      </c>
      <c r="AC209" s="43">
        <f>VLOOKUP($A209,Gold_SPDR!$A:$G,AC$1,0)</f>
        <v>116.709999</v>
      </c>
      <c r="AD209" s="43">
        <f>VLOOKUP($A209,Gold_SPDR!$A:$G,AD$1,0)</f>
        <v>116.239998</v>
      </c>
      <c r="AE209" s="43">
        <f>VLOOKUP($A209,Gold_SPDR!$A:$G,AE$1,0)</f>
        <v>7892000</v>
      </c>
      <c r="AF209" s="2">
        <f t="shared" si="111"/>
        <v>0.75</v>
      </c>
      <c r="AG209" s="42">
        <f t="shared" si="112"/>
        <v>0.90000100000000316</v>
      </c>
      <c r="AH209" s="42">
        <f t="shared" si="113"/>
        <v>0.15000100000000316</v>
      </c>
      <c r="AI209" s="41">
        <f t="shared" si="114"/>
        <v>6764566.0598741546</v>
      </c>
      <c r="AJ209" s="41">
        <f t="shared" si="115"/>
        <v>1127433.9401258454</v>
      </c>
      <c r="AK209" s="43">
        <f>VLOOKUP($A209,Gold_Vix!$A:$G,AK$1,0)</f>
        <v>12.1</v>
      </c>
      <c r="AL209" s="43">
        <f>VLOOKUP($A209,Gold_Vix!$A:$G,AL$1,0)</f>
        <v>12.45</v>
      </c>
      <c r="AM209" s="43">
        <f>VLOOKUP($A209,Gold_Vix!$A:$G,AM$1,0)</f>
        <v>11.97</v>
      </c>
      <c r="AN209" s="43">
        <f>VLOOKUP(A209,Goog_trend!$A:$B,2,0)</f>
        <v>7</v>
      </c>
      <c r="AO209" s="43">
        <f>VLOOKUP($A209,'Updated CoinDesk'!$A:$E,AO$1,0)</f>
        <v>7330.54</v>
      </c>
      <c r="AP209" s="43">
        <f>VLOOKUP($A209,'Updated CoinDesk'!$A:$E,AP$1,0)</f>
        <v>7657.22</v>
      </c>
      <c r="AQ209" s="43">
        <f>VLOOKUP($A209,'Updated CoinDesk'!$A:$E,AQ$1,0)</f>
        <v>7272.66</v>
      </c>
      <c r="AR209" s="43">
        <f t="shared" si="116"/>
        <v>7</v>
      </c>
      <c r="AS209" s="43">
        <f t="shared" si="117"/>
        <v>-140.27999999999975</v>
      </c>
      <c r="AT209" s="42">
        <f t="shared" si="118"/>
        <v>384.5600000000004</v>
      </c>
      <c r="AU209" s="42">
        <f t="shared" si="119"/>
        <v>524.84000000000015</v>
      </c>
      <c r="AV209" s="41">
        <f t="shared" si="120"/>
        <v>2.9601055641082046</v>
      </c>
      <c r="AW209" s="41">
        <f t="shared" si="121"/>
        <v>4.0398944358917959</v>
      </c>
      <c r="AX209" s="57">
        <f>VLOOKUP(A209,'Gold Bullion'!$A:$C,3,0)</f>
        <v>11.200000000000045</v>
      </c>
    </row>
    <row r="210" spans="1:50" x14ac:dyDescent="0.25">
      <c r="A210" s="38">
        <v>43304</v>
      </c>
      <c r="B210" s="30">
        <v>7785</v>
      </c>
      <c r="C210" s="30">
        <v>7840</v>
      </c>
      <c r="D210" s="30">
        <v>7350</v>
      </c>
      <c r="E210" s="30">
        <v>5384</v>
      </c>
      <c r="F210" s="30">
        <v>440</v>
      </c>
      <c r="G210" s="41">
        <f t="shared" si="97"/>
        <v>495</v>
      </c>
      <c r="H210" s="41">
        <f t="shared" si="98"/>
        <v>55</v>
      </c>
      <c r="I210" s="41">
        <f t="shared" si="99"/>
        <v>4845.6000000000004</v>
      </c>
      <c r="J210" s="41">
        <f t="shared" si="100"/>
        <v>538.4</v>
      </c>
      <c r="K210" s="43">
        <f>VLOOKUP($A210,VIX!$A:$G,K$1,0)</f>
        <v>12.62</v>
      </c>
      <c r="L210" s="43">
        <f>VLOOKUP($A210,VIX!$A:$G,L$1,0)</f>
        <v>13.55</v>
      </c>
      <c r="M210" s="43">
        <f>VLOOKUP($A210,VIX!$A:$G,M$1,0)</f>
        <v>12.58</v>
      </c>
      <c r="N210" s="46">
        <f t="shared" si="103"/>
        <v>-0.24000000000000021</v>
      </c>
      <c r="O210" s="41">
        <f t="shared" si="101"/>
        <v>0.97000000000000064</v>
      </c>
      <c r="P210" s="41">
        <f t="shared" si="102"/>
        <v>1.2100000000000009</v>
      </c>
      <c r="Q210" s="48">
        <f t="shared" si="104"/>
        <v>0.44495412844036697</v>
      </c>
      <c r="R210" s="48">
        <f t="shared" si="105"/>
        <v>0.55504587155963303</v>
      </c>
      <c r="S210" s="43">
        <f>VLOOKUP(A210,'S&amp;P_500'!$A:$F,6,0)</f>
        <v>2806.9799800000001</v>
      </c>
      <c r="T210" s="43">
        <f>VLOOKUP($A210,'S&amp;P_500'!$A:$G,T$1,0)</f>
        <v>2808.610107</v>
      </c>
      <c r="U210" s="43">
        <f>VLOOKUP($A210,'S&amp;P_500'!$A:$G,U$1,0)</f>
        <v>2795.139893</v>
      </c>
      <c r="V210" s="43">
        <f>VLOOKUP($A210,'S&amp;P_500'!$A:$G,V$1,0)</f>
        <v>2907430000</v>
      </c>
      <c r="W210" s="2">
        <f t="shared" si="106"/>
        <v>5.149902000000111</v>
      </c>
      <c r="X210" s="41">
        <f t="shared" si="107"/>
        <v>13.470213999999942</v>
      </c>
      <c r="Y210" s="59">
        <f t="shared" si="108"/>
        <v>8.3203119999998307</v>
      </c>
      <c r="Z210" s="41">
        <f t="shared" si="109"/>
        <v>1797281272.1464474</v>
      </c>
      <c r="AA210" s="41">
        <f t="shared" si="110"/>
        <v>1110148727.8535526</v>
      </c>
      <c r="AB210" s="43">
        <f>VLOOKUP($A210,Gold_SPDR!$A:$G,AB$1,0)</f>
        <v>116</v>
      </c>
      <c r="AC210" s="43">
        <f>VLOOKUP($A210,Gold_SPDR!$A:$G,AC$1,0)</f>
        <v>116.30999799999999</v>
      </c>
      <c r="AD210" s="43">
        <f>VLOOKUP($A210,Gold_SPDR!$A:$G,AD$1,0)</f>
        <v>115.760002</v>
      </c>
      <c r="AE210" s="43">
        <f>VLOOKUP($A210,Gold_SPDR!$A:$G,AE$1,0)</f>
        <v>6247100</v>
      </c>
      <c r="AF210" s="2">
        <f t="shared" si="111"/>
        <v>-0.55999799999999311</v>
      </c>
      <c r="AG210" s="42">
        <f t="shared" si="112"/>
        <v>0.54999599999999305</v>
      </c>
      <c r="AH210" s="42">
        <f t="shared" si="113"/>
        <v>1.1099939999999862</v>
      </c>
      <c r="AI210" s="41">
        <f t="shared" si="114"/>
        <v>2069819.7046970159</v>
      </c>
      <c r="AJ210" s="41">
        <f t="shared" si="115"/>
        <v>4177280.2953029838</v>
      </c>
      <c r="AK210" s="43">
        <f>VLOOKUP($A210,Gold_Vix!$A:$G,AK$1,0)</f>
        <v>12.22</v>
      </c>
      <c r="AL210" s="43">
        <f>VLOOKUP($A210,Gold_Vix!$A:$G,AL$1,0)</f>
        <v>12.32</v>
      </c>
      <c r="AM210" s="43">
        <f>VLOOKUP($A210,Gold_Vix!$A:$G,AM$1,0)</f>
        <v>12.07</v>
      </c>
      <c r="AN210" s="43">
        <f>VLOOKUP(A210,Goog_trend!$A:$B,2,0)</f>
        <v>9</v>
      </c>
      <c r="AO210" s="43">
        <f>VLOOKUP($A210,'Updated CoinDesk'!$A:$E,AO$1,0)</f>
        <v>7717.5</v>
      </c>
      <c r="AP210" s="43">
        <f>VLOOKUP($A210,'Updated CoinDesk'!$A:$E,AP$1,0)</f>
        <v>7785.37</v>
      </c>
      <c r="AQ210" s="43">
        <f>VLOOKUP($A210,'Updated CoinDesk'!$A:$E,AQ$1,0)</f>
        <v>7374.08</v>
      </c>
      <c r="AR210" s="43">
        <f t="shared" si="116"/>
        <v>9</v>
      </c>
      <c r="AS210" s="43">
        <f t="shared" si="117"/>
        <v>386.96000000000004</v>
      </c>
      <c r="AT210" s="42">
        <f t="shared" si="118"/>
        <v>454.82999999999993</v>
      </c>
      <c r="AU210" s="42">
        <f t="shared" si="119"/>
        <v>67.869999999999891</v>
      </c>
      <c r="AV210" s="41">
        <f t="shared" si="120"/>
        <v>7.8313946814616431</v>
      </c>
      <c r="AW210" s="41">
        <f t="shared" si="121"/>
        <v>1.1686053185383571</v>
      </c>
      <c r="AX210" s="57">
        <f>VLOOKUP(A210,'Gold Bullion'!$A:$C,3,0)</f>
        <v>-3.7999999999999545</v>
      </c>
    </row>
    <row r="211" spans="1:50" x14ac:dyDescent="0.25">
      <c r="A211" s="38">
        <v>43305</v>
      </c>
      <c r="B211" s="30">
        <v>8232.5</v>
      </c>
      <c r="C211" s="30">
        <v>8390</v>
      </c>
      <c r="D211" s="30">
        <v>7700</v>
      </c>
      <c r="E211" s="30">
        <v>6600</v>
      </c>
      <c r="F211" s="30">
        <v>447.5</v>
      </c>
      <c r="G211" s="41">
        <f t="shared" si="97"/>
        <v>690</v>
      </c>
      <c r="H211" s="41">
        <f t="shared" si="98"/>
        <v>242.5</v>
      </c>
      <c r="I211" s="41">
        <f t="shared" si="99"/>
        <v>4883.6461126005361</v>
      </c>
      <c r="J211" s="41">
        <f t="shared" si="100"/>
        <v>1716.3538873994637</v>
      </c>
      <c r="K211" s="43">
        <f>VLOOKUP($A211,VIX!$A:$G,K$1,0)</f>
        <v>12.41</v>
      </c>
      <c r="L211" s="43">
        <f>VLOOKUP($A211,VIX!$A:$G,L$1,0)</f>
        <v>13.21</v>
      </c>
      <c r="M211" s="43">
        <f>VLOOKUP($A211,VIX!$A:$G,M$1,0)</f>
        <v>11.66</v>
      </c>
      <c r="N211" s="46">
        <f t="shared" si="103"/>
        <v>-0.20999999999999908</v>
      </c>
      <c r="O211" s="41">
        <f t="shared" si="101"/>
        <v>1.5500000000000007</v>
      </c>
      <c r="P211" s="41">
        <f t="shared" si="102"/>
        <v>1.7599999999999998</v>
      </c>
      <c r="Q211" s="48">
        <f t="shared" si="104"/>
        <v>0.4682779456193355</v>
      </c>
      <c r="R211" s="48">
        <f t="shared" si="105"/>
        <v>0.53172205438066455</v>
      </c>
      <c r="S211" s="43">
        <f>VLOOKUP(A211,'S&amp;P_500'!$A:$F,6,0)</f>
        <v>2820.3999020000001</v>
      </c>
      <c r="T211" s="43">
        <f>VLOOKUP($A211,'S&amp;P_500'!$A:$G,T$1,0)</f>
        <v>2829.98999</v>
      </c>
      <c r="U211" s="43">
        <f>VLOOKUP($A211,'S&amp;P_500'!$A:$G,U$1,0)</f>
        <v>2811.1201169999999</v>
      </c>
      <c r="V211" s="43">
        <f>VLOOKUP($A211,'S&amp;P_500'!$A:$G,V$1,0)</f>
        <v>3417530000</v>
      </c>
      <c r="W211" s="2">
        <f t="shared" si="106"/>
        <v>13.419922000000042</v>
      </c>
      <c r="X211" s="41">
        <f t="shared" si="107"/>
        <v>23.010009999999966</v>
      </c>
      <c r="Y211" s="59">
        <f t="shared" si="108"/>
        <v>9.5900879999999233</v>
      </c>
      <c r="Z211" s="41">
        <f t="shared" si="109"/>
        <v>2412182916.6065741</v>
      </c>
      <c r="AA211" s="41">
        <f t="shared" si="110"/>
        <v>1005347083.3934256</v>
      </c>
      <c r="AB211" s="43">
        <f>VLOOKUP($A211,Gold_SPDR!$A:$G,AB$1,0)</f>
        <v>116.040001</v>
      </c>
      <c r="AC211" s="43">
        <f>VLOOKUP($A211,Gold_SPDR!$A:$G,AC$1,0)</f>
        <v>116.43</v>
      </c>
      <c r="AD211" s="43">
        <f>VLOOKUP($A211,Gold_SPDR!$A:$G,AD$1,0)</f>
        <v>115.910004</v>
      </c>
      <c r="AE211" s="43">
        <f>VLOOKUP($A211,Gold_SPDR!$A:$G,AE$1,0)</f>
        <v>4801000</v>
      </c>
      <c r="AF211" s="2">
        <f t="shared" si="111"/>
        <v>4.0001000000003728E-2</v>
      </c>
      <c r="AG211" s="42">
        <f t="shared" si="112"/>
        <v>0.51999600000000612</v>
      </c>
      <c r="AH211" s="42">
        <f t="shared" si="113"/>
        <v>0.47999500000000239</v>
      </c>
      <c r="AI211" s="41">
        <f t="shared" si="114"/>
        <v>2496523.2647093907</v>
      </c>
      <c r="AJ211" s="41">
        <f t="shared" si="115"/>
        <v>2304476.7352906093</v>
      </c>
      <c r="AK211" s="43">
        <f>VLOOKUP($A211,Gold_Vix!$A:$G,AK$1,0)</f>
        <v>11.74</v>
      </c>
      <c r="AL211" s="43">
        <f>VLOOKUP($A211,Gold_Vix!$A:$G,AL$1,0)</f>
        <v>12.22</v>
      </c>
      <c r="AM211" s="43">
        <f>VLOOKUP($A211,Gold_Vix!$A:$G,AM$1,0)</f>
        <v>11.68</v>
      </c>
      <c r="AN211" s="43">
        <f>VLOOKUP(A211,Goog_trend!$A:$B,2,0)</f>
        <v>12</v>
      </c>
      <c r="AO211" s="43">
        <f>VLOOKUP($A211,'Updated CoinDesk'!$A:$E,AO$1,0)</f>
        <v>8397.6299999999992</v>
      </c>
      <c r="AP211" s="43">
        <f>VLOOKUP($A211,'Updated CoinDesk'!$A:$E,AP$1,0)</f>
        <v>8473.56</v>
      </c>
      <c r="AQ211" s="43">
        <f>VLOOKUP($A211,'Updated CoinDesk'!$A:$E,AQ$1,0)</f>
        <v>7694.45</v>
      </c>
      <c r="AR211" s="43">
        <f t="shared" si="116"/>
        <v>12</v>
      </c>
      <c r="AS211" s="43">
        <f t="shared" si="117"/>
        <v>680.1299999999992</v>
      </c>
      <c r="AT211" s="42">
        <f t="shared" si="118"/>
        <v>779.10999999999967</v>
      </c>
      <c r="AU211" s="42">
        <f t="shared" si="119"/>
        <v>98.980000000000473</v>
      </c>
      <c r="AV211" s="41">
        <f t="shared" si="120"/>
        <v>10.647336833354206</v>
      </c>
      <c r="AW211" s="41">
        <f t="shared" si="121"/>
        <v>1.3526631666457942</v>
      </c>
      <c r="AX211" s="57">
        <f>VLOOKUP(A211,'Gold Bullion'!$A:$C,3,0)</f>
        <v>3.3999999999998636</v>
      </c>
    </row>
    <row r="212" spans="1:50" x14ac:dyDescent="0.25">
      <c r="A212" s="38">
        <v>43306</v>
      </c>
      <c r="B212" s="30">
        <v>8120</v>
      </c>
      <c r="C212" s="30">
        <v>8500</v>
      </c>
      <c r="D212" s="30">
        <v>8030</v>
      </c>
      <c r="E212" s="30">
        <v>6210</v>
      </c>
      <c r="F212" s="30">
        <v>-112.5</v>
      </c>
      <c r="G212" s="41">
        <f t="shared" si="97"/>
        <v>470</v>
      </c>
      <c r="H212" s="41">
        <f t="shared" si="98"/>
        <v>582.5</v>
      </c>
      <c r="I212" s="41">
        <f t="shared" si="99"/>
        <v>2773.1116389548692</v>
      </c>
      <c r="J212" s="41">
        <f t="shared" si="100"/>
        <v>3436.8883610451308</v>
      </c>
      <c r="K212" s="43">
        <f>VLOOKUP($A212,VIX!$A:$G,K$1,0)</f>
        <v>12.29</v>
      </c>
      <c r="L212" s="43">
        <f>VLOOKUP($A212,VIX!$A:$G,L$1,0)</f>
        <v>12.82</v>
      </c>
      <c r="M212" s="43">
        <f>VLOOKUP($A212,VIX!$A:$G,M$1,0)</f>
        <v>11.8</v>
      </c>
      <c r="N212" s="46">
        <f t="shared" si="103"/>
        <v>-0.12000000000000099</v>
      </c>
      <c r="O212" s="41">
        <f t="shared" si="101"/>
        <v>1.0199999999999996</v>
      </c>
      <c r="P212" s="41">
        <f t="shared" si="102"/>
        <v>1.1400000000000006</v>
      </c>
      <c r="Q212" s="48">
        <f t="shared" si="104"/>
        <v>0.47222222222222199</v>
      </c>
      <c r="R212" s="48">
        <f t="shared" si="105"/>
        <v>0.52777777777777801</v>
      </c>
      <c r="S212" s="43">
        <f>VLOOKUP(A212,'S&amp;P_500'!$A:$F,6,0)</f>
        <v>2846.070068</v>
      </c>
      <c r="T212" s="43">
        <f>VLOOKUP($A212,'S&amp;P_500'!$A:$G,T$1,0)</f>
        <v>2848.030029</v>
      </c>
      <c r="U212" s="43">
        <f>VLOOKUP($A212,'S&amp;P_500'!$A:$G,U$1,0)</f>
        <v>2817.7299800000001</v>
      </c>
      <c r="V212" s="43">
        <f>VLOOKUP($A212,'S&amp;P_500'!$A:$G,V$1,0)</f>
        <v>3553010000</v>
      </c>
      <c r="W212" s="2">
        <f t="shared" si="106"/>
        <v>25.670165999999881</v>
      </c>
      <c r="X212" s="41">
        <f t="shared" si="107"/>
        <v>30.300048999999944</v>
      </c>
      <c r="Y212" s="59">
        <f t="shared" si="108"/>
        <v>4.6298830000000635</v>
      </c>
      <c r="Z212" s="41">
        <f t="shared" si="109"/>
        <v>3082066609.734304</v>
      </c>
      <c r="AA212" s="41">
        <f t="shared" si="110"/>
        <v>470943390.26569593</v>
      </c>
      <c r="AB212" s="43">
        <f>VLOOKUP($A212,Gold_SPDR!$A:$G,AB$1,0)</f>
        <v>116.68</v>
      </c>
      <c r="AC212" s="43">
        <f>VLOOKUP($A212,Gold_SPDR!$A:$G,AC$1,0)</f>
        <v>116.839996</v>
      </c>
      <c r="AD212" s="43">
        <f>VLOOKUP($A212,Gold_SPDR!$A:$G,AD$1,0)</f>
        <v>116.269997</v>
      </c>
      <c r="AE212" s="43">
        <f>VLOOKUP($A212,Gold_SPDR!$A:$G,AE$1,0)</f>
        <v>5479600</v>
      </c>
      <c r="AF212" s="2">
        <f t="shared" si="111"/>
        <v>0.63999900000000309</v>
      </c>
      <c r="AG212" s="42">
        <f t="shared" si="112"/>
        <v>0.79999499999999557</v>
      </c>
      <c r="AH212" s="42">
        <f t="shared" si="113"/>
        <v>0.15999599999999248</v>
      </c>
      <c r="AI212" s="41">
        <f t="shared" si="114"/>
        <v>4566347.6032588119</v>
      </c>
      <c r="AJ212" s="41">
        <f t="shared" si="115"/>
        <v>913252.3967411879</v>
      </c>
      <c r="AK212" s="43">
        <f>VLOOKUP($A212,Gold_Vix!$A:$G,AK$1,0)</f>
        <v>11.65</v>
      </c>
      <c r="AL212" s="43">
        <f>VLOOKUP($A212,Gold_Vix!$A:$G,AL$1,0)</f>
        <v>11.74</v>
      </c>
      <c r="AM212" s="43">
        <f>VLOOKUP($A212,Gold_Vix!$A:$G,AM$1,0)</f>
        <v>8.2100000000000009</v>
      </c>
      <c r="AN212" s="43">
        <f>VLOOKUP(A212,Goog_trend!$A:$B,2,0)</f>
        <v>10</v>
      </c>
      <c r="AO212" s="43">
        <f>VLOOKUP($A212,'Updated CoinDesk'!$A:$E,AO$1,0)</f>
        <v>8166.76</v>
      </c>
      <c r="AP212" s="43">
        <f>VLOOKUP($A212,'Updated CoinDesk'!$A:$E,AP$1,0)</f>
        <v>8479.33</v>
      </c>
      <c r="AQ212" s="43">
        <f>VLOOKUP($A212,'Updated CoinDesk'!$A:$E,AQ$1,0)</f>
        <v>8061.73</v>
      </c>
      <c r="AR212" s="43">
        <f t="shared" si="116"/>
        <v>10</v>
      </c>
      <c r="AS212" s="43">
        <f t="shared" si="117"/>
        <v>-230.86999999999898</v>
      </c>
      <c r="AT212" s="42">
        <f t="shared" si="118"/>
        <v>417.60000000000036</v>
      </c>
      <c r="AU212" s="42">
        <f t="shared" si="119"/>
        <v>648.46999999999935</v>
      </c>
      <c r="AV212" s="41">
        <f t="shared" si="120"/>
        <v>3.9171911788156546</v>
      </c>
      <c r="AW212" s="41">
        <f t="shared" si="121"/>
        <v>6.0828088211843454</v>
      </c>
      <c r="AX212" s="57">
        <f>VLOOKUP(A212,'Gold Bullion'!$A:$C,3,0)</f>
        <v>3.1500000000000909</v>
      </c>
    </row>
    <row r="213" spans="1:50" x14ac:dyDescent="0.25">
      <c r="A213" s="38">
        <v>43307</v>
      </c>
      <c r="B213" s="30">
        <v>8255</v>
      </c>
      <c r="C213" s="30">
        <v>8320</v>
      </c>
      <c r="D213" s="30">
        <v>8110</v>
      </c>
      <c r="E213" s="30">
        <v>3231</v>
      </c>
      <c r="F213" s="30">
        <v>135</v>
      </c>
      <c r="G213" s="41">
        <f t="shared" si="97"/>
        <v>210</v>
      </c>
      <c r="H213" s="41">
        <f t="shared" si="98"/>
        <v>75</v>
      </c>
      <c r="I213" s="41">
        <f t="shared" si="99"/>
        <v>2380.7368421052633</v>
      </c>
      <c r="J213" s="41">
        <f t="shared" si="100"/>
        <v>850.26315789473688</v>
      </c>
      <c r="K213" s="43">
        <f>VLOOKUP($A213,VIX!$A:$G,K$1,0)</f>
        <v>12.14</v>
      </c>
      <c r="L213" s="43">
        <f>VLOOKUP($A213,VIX!$A:$G,L$1,0)</f>
        <v>12.53</v>
      </c>
      <c r="M213" s="43">
        <f>VLOOKUP($A213,VIX!$A:$G,M$1,0)</f>
        <v>11.78</v>
      </c>
      <c r="N213" s="46">
        <f t="shared" si="103"/>
        <v>-0.14999999999999858</v>
      </c>
      <c r="O213" s="41">
        <f t="shared" si="101"/>
        <v>0.75</v>
      </c>
      <c r="P213" s="41">
        <f t="shared" si="102"/>
        <v>0.89999999999999858</v>
      </c>
      <c r="Q213" s="48">
        <f t="shared" si="104"/>
        <v>0.45454545454545492</v>
      </c>
      <c r="R213" s="48">
        <f t="shared" si="105"/>
        <v>0.54545454545454508</v>
      </c>
      <c r="S213" s="43">
        <f>VLOOKUP(A213,'S&amp;P_500'!$A:$F,6,0)</f>
        <v>2837.4399410000001</v>
      </c>
      <c r="T213" s="43">
        <f>VLOOKUP($A213,'S&amp;P_500'!$A:$G,T$1,0)</f>
        <v>2845.570068</v>
      </c>
      <c r="U213" s="43">
        <f>VLOOKUP($A213,'S&amp;P_500'!$A:$G,U$1,0)</f>
        <v>2835.26001</v>
      </c>
      <c r="V213" s="43">
        <f>VLOOKUP($A213,'S&amp;P_500'!$A:$G,V$1,0)</f>
        <v>3653330000</v>
      </c>
      <c r="W213" s="2">
        <f t="shared" si="106"/>
        <v>-8.6301269999999022</v>
      </c>
      <c r="X213" s="41">
        <f t="shared" si="107"/>
        <v>10.310058000000026</v>
      </c>
      <c r="Y213" s="59">
        <f t="shared" si="108"/>
        <v>18.940184999999929</v>
      </c>
      <c r="Z213" s="41">
        <f t="shared" si="109"/>
        <v>1287717308.6439028</v>
      </c>
      <c r="AA213" s="41">
        <f t="shared" si="110"/>
        <v>2365612691.3560977</v>
      </c>
      <c r="AB213" s="43">
        <f>VLOOKUP($A213,Gold_SPDR!$A:$G,AB$1,0)</f>
        <v>115.769997</v>
      </c>
      <c r="AC213" s="43">
        <f>VLOOKUP($A213,Gold_SPDR!$A:$G,AC$1,0)</f>
        <v>116.510002</v>
      </c>
      <c r="AD213" s="43">
        <f>VLOOKUP($A213,Gold_SPDR!$A:$G,AD$1,0)</f>
        <v>115.769997</v>
      </c>
      <c r="AE213" s="43">
        <f>VLOOKUP($A213,Gold_SPDR!$A:$G,AE$1,0)</f>
        <v>6382700</v>
      </c>
      <c r="AF213" s="2">
        <f t="shared" si="111"/>
        <v>-0.91000300000000323</v>
      </c>
      <c r="AG213" s="42">
        <f t="shared" si="112"/>
        <v>0.74000499999999647</v>
      </c>
      <c r="AH213" s="42">
        <f t="shared" si="113"/>
        <v>1.6500079999999997</v>
      </c>
      <c r="AI213" s="41">
        <f t="shared" si="114"/>
        <v>1976236.0763309593</v>
      </c>
      <c r="AJ213" s="41">
        <f t="shared" si="115"/>
        <v>4406463.9236690402</v>
      </c>
      <c r="AK213" s="43">
        <f>VLOOKUP($A213,Gold_Vix!$A:$G,AK$1,0)</f>
        <v>11.43</v>
      </c>
      <c r="AL213" s="43">
        <f>VLOOKUP($A213,Gold_Vix!$A:$G,AL$1,0)</f>
        <v>11.43</v>
      </c>
      <c r="AM213" s="43">
        <f>VLOOKUP($A213,Gold_Vix!$A:$G,AM$1,0)</f>
        <v>11.02</v>
      </c>
      <c r="AN213" s="43">
        <f>VLOOKUP(A213,Goog_trend!$A:$B,2,0)</f>
        <v>10</v>
      </c>
      <c r="AO213" s="43">
        <f>VLOOKUP($A213,'Updated CoinDesk'!$A:$E,AO$1,0)</f>
        <v>7929.61</v>
      </c>
      <c r="AP213" s="43">
        <f>VLOOKUP($A213,'Updated CoinDesk'!$A:$E,AP$1,0)</f>
        <v>8302.85</v>
      </c>
      <c r="AQ213" s="43">
        <f>VLOOKUP($A213,'Updated CoinDesk'!$A:$E,AQ$1,0)</f>
        <v>7855.14</v>
      </c>
      <c r="AR213" s="43">
        <f t="shared" si="116"/>
        <v>10</v>
      </c>
      <c r="AS213" s="43">
        <f t="shared" si="117"/>
        <v>-237.15000000000055</v>
      </c>
      <c r="AT213" s="42">
        <f t="shared" si="118"/>
        <v>447.71000000000004</v>
      </c>
      <c r="AU213" s="42">
        <f t="shared" si="119"/>
        <v>684.86000000000058</v>
      </c>
      <c r="AV213" s="41">
        <f t="shared" si="120"/>
        <v>3.9530448449102464</v>
      </c>
      <c r="AW213" s="41">
        <f t="shared" si="121"/>
        <v>6.0469551550897531</v>
      </c>
      <c r="AX213" s="57">
        <f>VLOOKUP(A213,'Gold Bullion'!$A:$C,3,0)</f>
        <v>-3.25</v>
      </c>
    </row>
    <row r="214" spans="1:50" x14ac:dyDescent="0.25">
      <c r="A214" s="38">
        <v>43308</v>
      </c>
      <c r="B214" s="30">
        <v>8202.5</v>
      </c>
      <c r="C214" s="30">
        <v>8275</v>
      </c>
      <c r="D214" s="30">
        <v>7775</v>
      </c>
      <c r="E214" s="30">
        <v>9190</v>
      </c>
      <c r="F214" s="30">
        <v>-52.5</v>
      </c>
      <c r="G214" s="41">
        <f t="shared" si="97"/>
        <v>500</v>
      </c>
      <c r="H214" s="41">
        <f t="shared" si="98"/>
        <v>552.5</v>
      </c>
      <c r="I214" s="41">
        <f t="shared" si="99"/>
        <v>4365.7957244655581</v>
      </c>
      <c r="J214" s="41">
        <f t="shared" si="100"/>
        <v>4824.2042755344419</v>
      </c>
      <c r="K214" s="43">
        <f>VLOOKUP($A214,VIX!$A:$G,K$1,0)</f>
        <v>13.03</v>
      </c>
      <c r="L214" s="43">
        <f>VLOOKUP($A214,VIX!$A:$G,L$1,0)</f>
        <v>14.26</v>
      </c>
      <c r="M214" s="43">
        <f>VLOOKUP($A214,VIX!$A:$G,M$1,0)</f>
        <v>11.6</v>
      </c>
      <c r="N214" s="46">
        <f t="shared" si="103"/>
        <v>0.88999999999999879</v>
      </c>
      <c r="O214" s="41">
        <f t="shared" si="101"/>
        <v>2.66</v>
      </c>
      <c r="P214" s="41">
        <f t="shared" si="102"/>
        <v>1.7700000000000014</v>
      </c>
      <c r="Q214" s="48">
        <f t="shared" si="104"/>
        <v>0.60045146726862286</v>
      </c>
      <c r="R214" s="48">
        <f t="shared" si="105"/>
        <v>0.39954853273137714</v>
      </c>
      <c r="S214" s="43">
        <f>VLOOKUP(A214,'S&amp;P_500'!$A:$F,6,0)</f>
        <v>2818.820068</v>
      </c>
      <c r="T214" s="43">
        <f>VLOOKUP($A214,'S&amp;P_500'!$A:$G,T$1,0)</f>
        <v>2843.169922</v>
      </c>
      <c r="U214" s="43">
        <f>VLOOKUP($A214,'S&amp;P_500'!$A:$G,U$1,0)</f>
        <v>2808.3400879999999</v>
      </c>
      <c r="V214" s="43">
        <f>VLOOKUP($A214,'S&amp;P_500'!$A:$G,V$1,0)</f>
        <v>3415710000</v>
      </c>
      <c r="W214" s="2">
        <f t="shared" si="106"/>
        <v>-18.619873000000098</v>
      </c>
      <c r="X214" s="41">
        <f t="shared" si="107"/>
        <v>34.829834000000119</v>
      </c>
      <c r="Y214" s="59">
        <f t="shared" si="108"/>
        <v>53.449707000000217</v>
      </c>
      <c r="Z214" s="41">
        <f t="shared" si="109"/>
        <v>1347635147.9006891</v>
      </c>
      <c r="AA214" s="41">
        <f t="shared" si="110"/>
        <v>2068074852.0993106</v>
      </c>
      <c r="AB214" s="43">
        <f>VLOOKUP($A214,Gold_SPDR!$A:$G,AB$1,0)</f>
        <v>115.83000199999999</v>
      </c>
      <c r="AC214" s="43">
        <f>VLOOKUP($A214,Gold_SPDR!$A:$G,AC$1,0)</f>
        <v>116.239998</v>
      </c>
      <c r="AD214" s="43">
        <f>VLOOKUP($A214,Gold_SPDR!$A:$G,AD$1,0)</f>
        <v>115.769997</v>
      </c>
      <c r="AE214" s="43">
        <f>VLOOKUP($A214,Gold_SPDR!$A:$G,AE$1,0)</f>
        <v>5242000</v>
      </c>
      <c r="AF214" s="2">
        <f t="shared" si="111"/>
        <v>6.000499999998965E-2</v>
      </c>
      <c r="AG214" s="42">
        <f t="shared" si="112"/>
        <v>0.47000099999999634</v>
      </c>
      <c r="AH214" s="42">
        <f t="shared" si="113"/>
        <v>0.40999600000000669</v>
      </c>
      <c r="AI214" s="41">
        <f t="shared" si="114"/>
        <v>2799720.0467728553</v>
      </c>
      <c r="AJ214" s="41">
        <f t="shared" si="115"/>
        <v>2442279.9532271447</v>
      </c>
      <c r="AK214" s="43">
        <f>VLOOKUP($A214,Gold_Vix!$A:$G,AK$1,0)</f>
        <v>11.05</v>
      </c>
      <c r="AL214" s="43">
        <f>VLOOKUP($A214,Gold_Vix!$A:$G,AL$1,0)</f>
        <v>12.21</v>
      </c>
      <c r="AM214" s="43">
        <f>VLOOKUP($A214,Gold_Vix!$A:$G,AM$1,0)</f>
        <v>10.97</v>
      </c>
      <c r="AN214" s="43">
        <f>VLOOKUP(A214,Goog_trend!$A:$B,2,0)</f>
        <v>10</v>
      </c>
      <c r="AO214" s="43">
        <f>VLOOKUP($A214,'Updated CoinDesk'!$A:$E,AO$1,0)</f>
        <v>8183.02</v>
      </c>
      <c r="AP214" s="43">
        <f>VLOOKUP($A214,'Updated CoinDesk'!$A:$E,AP$1,0)</f>
        <v>8270.1</v>
      </c>
      <c r="AQ214" s="43">
        <f>VLOOKUP($A214,'Updated CoinDesk'!$A:$E,AQ$1,0)</f>
        <v>7798.7</v>
      </c>
      <c r="AR214" s="43">
        <f t="shared" si="116"/>
        <v>10</v>
      </c>
      <c r="AS214" s="43">
        <f t="shared" si="117"/>
        <v>253.41000000000076</v>
      </c>
      <c r="AT214" s="42">
        <f t="shared" si="118"/>
        <v>471.40000000000055</v>
      </c>
      <c r="AU214" s="42">
        <f t="shared" si="119"/>
        <v>217.98999999999978</v>
      </c>
      <c r="AV214" s="41">
        <f t="shared" si="120"/>
        <v>6.8379291837711644</v>
      </c>
      <c r="AW214" s="41">
        <f t="shared" si="121"/>
        <v>3.1620708162288351</v>
      </c>
      <c r="AX214" s="57">
        <f>VLOOKUP(A214,'Gold Bullion'!$A:$C,3,0)</f>
        <v>-4.2999999999999545</v>
      </c>
    </row>
    <row r="215" spans="1:50" x14ac:dyDescent="0.25">
      <c r="A215" s="38">
        <v>43311</v>
      </c>
      <c r="B215" s="30">
        <v>8100</v>
      </c>
      <c r="C215" s="30">
        <v>8270</v>
      </c>
      <c r="D215" s="30">
        <v>7850</v>
      </c>
      <c r="E215" s="30">
        <v>6115</v>
      </c>
      <c r="F215" s="30">
        <v>-102.5</v>
      </c>
      <c r="G215" s="41">
        <f t="shared" si="97"/>
        <v>420</v>
      </c>
      <c r="H215" s="41">
        <f t="shared" si="98"/>
        <v>522.5</v>
      </c>
      <c r="I215" s="41">
        <f t="shared" si="99"/>
        <v>2724.9867374005307</v>
      </c>
      <c r="J215" s="41">
        <f t="shared" si="100"/>
        <v>3390.0132625994693</v>
      </c>
      <c r="K215" s="43">
        <f>VLOOKUP($A215,VIX!$A:$G,K$1,0)</f>
        <v>14.26</v>
      </c>
      <c r="L215" s="43">
        <f>VLOOKUP($A215,VIX!$A:$G,L$1,0)</f>
        <v>14.46</v>
      </c>
      <c r="M215" s="43">
        <f>VLOOKUP($A215,VIX!$A:$G,M$1,0)</f>
        <v>12.98</v>
      </c>
      <c r="N215" s="46">
        <f t="shared" si="103"/>
        <v>1.2300000000000004</v>
      </c>
      <c r="O215" s="41">
        <f t="shared" si="101"/>
        <v>1.4800000000000004</v>
      </c>
      <c r="P215" s="41">
        <f t="shared" si="102"/>
        <v>0.25</v>
      </c>
      <c r="Q215" s="48">
        <f t="shared" si="104"/>
        <v>0.8554913294797688</v>
      </c>
      <c r="R215" s="48">
        <f t="shared" si="105"/>
        <v>0.14450867052023117</v>
      </c>
      <c r="S215" s="43">
        <f>VLOOKUP(A215,'S&amp;P_500'!$A:$F,6,0)</f>
        <v>2802.6000979999999</v>
      </c>
      <c r="T215" s="43">
        <f>VLOOKUP($A215,'S&amp;P_500'!$A:$G,T$1,0)</f>
        <v>2821.73999</v>
      </c>
      <c r="U215" s="43">
        <f>VLOOKUP($A215,'S&amp;P_500'!$A:$G,U$1,0)</f>
        <v>2798.110107</v>
      </c>
      <c r="V215" s="43">
        <f>VLOOKUP($A215,'S&amp;P_500'!$A:$G,V$1,0)</f>
        <v>3245770000</v>
      </c>
      <c r="W215" s="2">
        <f t="shared" si="106"/>
        <v>-16.219970000000103</v>
      </c>
      <c r="X215" s="41">
        <f t="shared" si="107"/>
        <v>23.629883000000063</v>
      </c>
      <c r="Y215" s="59">
        <f t="shared" si="108"/>
        <v>39.849853000000167</v>
      </c>
      <c r="Z215" s="41">
        <f t="shared" si="109"/>
        <v>1208214938.7784147</v>
      </c>
      <c r="AA215" s="41">
        <f t="shared" si="110"/>
        <v>2037555061.2215855</v>
      </c>
      <c r="AB215" s="43">
        <f>VLOOKUP($A215,Gold_SPDR!$A:$G,AB$1,0)</f>
        <v>115.650002</v>
      </c>
      <c r="AC215" s="43">
        <f>VLOOKUP($A215,Gold_SPDR!$A:$G,AC$1,0)</f>
        <v>116.019997</v>
      </c>
      <c r="AD215" s="43">
        <f>VLOOKUP($A215,Gold_SPDR!$A:$G,AD$1,0)</f>
        <v>115.639999</v>
      </c>
      <c r="AE215" s="43">
        <f>VLOOKUP($A215,Gold_SPDR!$A:$G,AE$1,0)</f>
        <v>4157400</v>
      </c>
      <c r="AF215" s="2">
        <f t="shared" si="111"/>
        <v>-0.17999999999999261</v>
      </c>
      <c r="AG215" s="42">
        <f t="shared" si="112"/>
        <v>0.3799980000000005</v>
      </c>
      <c r="AH215" s="42">
        <f t="shared" si="113"/>
        <v>0.55999799999999311</v>
      </c>
      <c r="AI215" s="41">
        <f t="shared" si="114"/>
        <v>1680649.3699973328</v>
      </c>
      <c r="AJ215" s="41">
        <f t="shared" si="115"/>
        <v>2476750.6300026672</v>
      </c>
      <c r="AK215" s="43">
        <f>VLOOKUP($A215,Gold_Vix!$A:$G,AK$1,0)</f>
        <v>11.18</v>
      </c>
      <c r="AL215" s="43">
        <f>VLOOKUP($A215,Gold_Vix!$A:$G,AL$1,0)</f>
        <v>11.19</v>
      </c>
      <c r="AM215" s="43">
        <f>VLOOKUP($A215,Gold_Vix!$A:$G,AM$1,0)</f>
        <v>10.94</v>
      </c>
      <c r="AN215" s="43">
        <f>VLOOKUP(A215,Goog_trend!$A:$B,2,0)</f>
        <v>7</v>
      </c>
      <c r="AO215" s="43">
        <f>VLOOKUP($A215,'Updated CoinDesk'!$A:$E,AO$1,0)</f>
        <v>8168</v>
      </c>
      <c r="AP215" s="43">
        <f>VLOOKUP($A215,'Updated CoinDesk'!$A:$E,AP$1,0)</f>
        <v>8271.4500000000007</v>
      </c>
      <c r="AQ215" s="43">
        <f>VLOOKUP($A215,'Updated CoinDesk'!$A:$E,AQ$1,0)</f>
        <v>7860.32</v>
      </c>
      <c r="AR215" s="43">
        <f t="shared" si="116"/>
        <v>7</v>
      </c>
      <c r="AS215" s="43">
        <f t="shared" si="117"/>
        <v>-15.020000000000437</v>
      </c>
      <c r="AT215" s="42">
        <f t="shared" si="118"/>
        <v>411.13000000000102</v>
      </c>
      <c r="AU215" s="42">
        <f t="shared" si="119"/>
        <v>426.15000000000146</v>
      </c>
      <c r="AV215" s="41">
        <f t="shared" si="120"/>
        <v>3.4372133575386949</v>
      </c>
      <c r="AW215" s="41">
        <f t="shared" si="121"/>
        <v>3.5627866424613051</v>
      </c>
      <c r="AX215" s="57">
        <f>VLOOKUP(A215,'Gold Bullion'!$A:$C,3,0)</f>
        <v>-0.15000000000009095</v>
      </c>
    </row>
    <row r="216" spans="1:50" x14ac:dyDescent="0.25">
      <c r="A216" s="38">
        <v>43312</v>
      </c>
      <c r="B216" s="30">
        <v>7710</v>
      </c>
      <c r="C216" s="30">
        <v>8205</v>
      </c>
      <c r="D216" s="30">
        <v>7635</v>
      </c>
      <c r="E216" s="30">
        <v>5959</v>
      </c>
      <c r="F216" s="30">
        <v>-390</v>
      </c>
      <c r="G216" s="41">
        <f t="shared" si="97"/>
        <v>570</v>
      </c>
      <c r="H216" s="41">
        <f t="shared" si="98"/>
        <v>960</v>
      </c>
      <c r="I216" s="41">
        <f t="shared" si="99"/>
        <v>2220.0196078431372</v>
      </c>
      <c r="J216" s="41">
        <f t="shared" si="100"/>
        <v>3738.9803921568628</v>
      </c>
      <c r="K216" s="43">
        <f>VLOOKUP($A216,VIX!$A:$G,K$1,0)</f>
        <v>12.83</v>
      </c>
      <c r="L216" s="43">
        <f>VLOOKUP($A216,VIX!$A:$G,L$1,0)</f>
        <v>14.12</v>
      </c>
      <c r="M216" s="43">
        <f>VLOOKUP($A216,VIX!$A:$G,M$1,0)</f>
        <v>12.81</v>
      </c>
      <c r="N216" s="46">
        <f t="shared" si="103"/>
        <v>-1.4299999999999997</v>
      </c>
      <c r="O216" s="41">
        <f t="shared" si="101"/>
        <v>1.3099999999999987</v>
      </c>
      <c r="P216" s="41">
        <f t="shared" si="102"/>
        <v>2.7399999999999984</v>
      </c>
      <c r="Q216" s="48">
        <f t="shared" si="104"/>
        <v>0.32345679012345668</v>
      </c>
      <c r="R216" s="48">
        <f t="shared" si="105"/>
        <v>0.67654320987654326</v>
      </c>
      <c r="S216" s="43">
        <f>VLOOKUP(A216,'S&amp;P_500'!$A:$F,6,0)</f>
        <v>2816.290039</v>
      </c>
      <c r="T216" s="43">
        <f>VLOOKUP($A216,'S&amp;P_500'!$A:$G,T$1,0)</f>
        <v>2824.459961</v>
      </c>
      <c r="U216" s="43">
        <f>VLOOKUP($A216,'S&amp;P_500'!$A:$G,U$1,0)</f>
        <v>2808.0600589999999</v>
      </c>
      <c r="V216" s="43">
        <f>VLOOKUP($A216,'S&amp;P_500'!$A:$G,V$1,0)</f>
        <v>3892100000</v>
      </c>
      <c r="W216" s="2">
        <f t="shared" si="106"/>
        <v>13.68994100000009</v>
      </c>
      <c r="X216" s="41">
        <f t="shared" si="107"/>
        <v>21.859863000000132</v>
      </c>
      <c r="Y216" s="59">
        <f t="shared" si="108"/>
        <v>8.1699220000000423</v>
      </c>
      <c r="Z216" s="41">
        <f t="shared" si="109"/>
        <v>2833212851.2508507</v>
      </c>
      <c r="AA216" s="41">
        <f t="shared" si="110"/>
        <v>1058887148.7491496</v>
      </c>
      <c r="AB216" s="43">
        <f>VLOOKUP($A216,Gold_SPDR!$A:$G,AB$1,0)</f>
        <v>115.989998</v>
      </c>
      <c r="AC216" s="43">
        <f>VLOOKUP($A216,Gold_SPDR!$A:$G,AC$1,0)</f>
        <v>116.349998</v>
      </c>
      <c r="AD216" s="43">
        <f>VLOOKUP($A216,Gold_SPDR!$A:$G,AD$1,0)</f>
        <v>115.389999</v>
      </c>
      <c r="AE216" s="43">
        <f>VLOOKUP($A216,Gold_SPDR!$A:$G,AE$1,0)</f>
        <v>5508500</v>
      </c>
      <c r="AF216" s="2">
        <f t="shared" si="111"/>
        <v>0.3399959999999993</v>
      </c>
      <c r="AG216" s="42">
        <f t="shared" si="112"/>
        <v>0.95999899999999627</v>
      </c>
      <c r="AH216" s="42">
        <f t="shared" si="113"/>
        <v>0.62000299999999697</v>
      </c>
      <c r="AI216" s="41">
        <f t="shared" si="114"/>
        <v>3346928.9858493861</v>
      </c>
      <c r="AJ216" s="41">
        <f t="shared" si="115"/>
        <v>2161571.0141506135</v>
      </c>
      <c r="AK216" s="43">
        <f>VLOOKUP($A216,Gold_Vix!$A:$G,AK$1,0)</f>
        <v>11.21</v>
      </c>
      <c r="AL216" s="43">
        <f>VLOOKUP($A216,Gold_Vix!$A:$G,AL$1,0)</f>
        <v>11.48</v>
      </c>
      <c r="AM216" s="43">
        <f>VLOOKUP($A216,Gold_Vix!$A:$G,AM$1,0)</f>
        <v>11.15</v>
      </c>
      <c r="AN216" s="43">
        <f>VLOOKUP(A216,Goog_trend!$A:$B,2,0)</f>
        <v>8</v>
      </c>
      <c r="AO216" s="43">
        <f>VLOOKUP($A216,'Updated CoinDesk'!$A:$E,AO$1,0)</f>
        <v>7726.89</v>
      </c>
      <c r="AP216" s="43">
        <f>VLOOKUP($A216,'Updated CoinDesk'!$A:$E,AP$1,0)</f>
        <v>8168</v>
      </c>
      <c r="AQ216" s="43">
        <f>VLOOKUP($A216,'Updated CoinDesk'!$A:$E,AQ$1,0)</f>
        <v>7648.72</v>
      </c>
      <c r="AR216" s="43">
        <f t="shared" si="116"/>
        <v>8</v>
      </c>
      <c r="AS216" s="43">
        <f t="shared" si="117"/>
        <v>-441.10999999999967</v>
      </c>
      <c r="AT216" s="42">
        <f t="shared" si="118"/>
        <v>519.27999999999975</v>
      </c>
      <c r="AU216" s="42">
        <f t="shared" si="119"/>
        <v>960.38999999999942</v>
      </c>
      <c r="AV216" s="41">
        <f t="shared" si="120"/>
        <v>2.8075449255577261</v>
      </c>
      <c r="AW216" s="41">
        <f t="shared" si="121"/>
        <v>5.1924550744422744</v>
      </c>
      <c r="AX216" s="57">
        <f>VLOOKUP(A216,'Gold Bullion'!$A:$C,3,0)</f>
        <v>-2.8499999999999091</v>
      </c>
    </row>
    <row r="217" spans="1:50" x14ac:dyDescent="0.25">
      <c r="A217" s="38">
        <v>43313</v>
      </c>
      <c r="B217" s="30">
        <v>7530</v>
      </c>
      <c r="C217" s="30">
        <v>7795</v>
      </c>
      <c r="D217" s="30">
        <v>7435</v>
      </c>
      <c r="E217" s="30">
        <v>4729</v>
      </c>
      <c r="F217" s="30">
        <v>-180</v>
      </c>
      <c r="G217" s="41">
        <f t="shared" si="97"/>
        <v>360</v>
      </c>
      <c r="H217" s="41">
        <f t="shared" si="98"/>
        <v>540</v>
      </c>
      <c r="I217" s="41">
        <f t="shared" si="99"/>
        <v>1891.6</v>
      </c>
      <c r="J217" s="41">
        <f t="shared" si="100"/>
        <v>2837.4</v>
      </c>
      <c r="K217" s="43">
        <f>VLOOKUP($A217,VIX!$A:$G,K$1,0)</f>
        <v>13.15</v>
      </c>
      <c r="L217" s="43">
        <f>VLOOKUP($A217,VIX!$A:$G,L$1,0)</f>
        <v>13.63</v>
      </c>
      <c r="M217" s="43">
        <f>VLOOKUP($A217,VIX!$A:$G,M$1,0)</f>
        <v>12.45</v>
      </c>
      <c r="N217" s="46">
        <f t="shared" si="103"/>
        <v>0.32000000000000028</v>
      </c>
      <c r="O217" s="41">
        <f t="shared" si="101"/>
        <v>1.1800000000000015</v>
      </c>
      <c r="P217" s="41">
        <f t="shared" si="102"/>
        <v>0.86000000000000121</v>
      </c>
      <c r="Q217" s="48">
        <f t="shared" si="104"/>
        <v>0.57843137254901955</v>
      </c>
      <c r="R217" s="48">
        <f t="shared" si="105"/>
        <v>0.42156862745098045</v>
      </c>
      <c r="S217" s="43">
        <f>VLOOKUP(A217,'S&amp;P_500'!$A:$F,6,0)</f>
        <v>2813.360107</v>
      </c>
      <c r="T217" s="43">
        <f>VLOOKUP($A217,'S&amp;P_500'!$A:$G,T$1,0)</f>
        <v>2825.830078</v>
      </c>
      <c r="U217" s="43">
        <f>VLOOKUP($A217,'S&amp;P_500'!$A:$G,U$1,0)</f>
        <v>2805.8500979999999</v>
      </c>
      <c r="V217" s="43">
        <f>VLOOKUP($A217,'S&amp;P_500'!$A:$G,V$1,0)</f>
        <v>3496990000</v>
      </c>
      <c r="W217" s="2">
        <f t="shared" si="106"/>
        <v>-2.929932000000008</v>
      </c>
      <c r="X217" s="41">
        <f t="shared" si="107"/>
        <v>19.979980000000069</v>
      </c>
      <c r="Y217" s="59">
        <f t="shared" si="108"/>
        <v>22.909912000000077</v>
      </c>
      <c r="Z217" s="41">
        <f t="shared" si="109"/>
        <v>1629050272.7355902</v>
      </c>
      <c r="AA217" s="41">
        <f t="shared" si="110"/>
        <v>1867939727.2644098</v>
      </c>
      <c r="AB217" s="43">
        <f>VLOOKUP($A217,Gold_SPDR!$A:$G,AB$1,0)</f>
        <v>115.139999</v>
      </c>
      <c r="AC217" s="43">
        <f>VLOOKUP($A217,Gold_SPDR!$A:$G,AC$1,0)</f>
        <v>115.699997</v>
      </c>
      <c r="AD217" s="43">
        <f>VLOOKUP($A217,Gold_SPDR!$A:$G,AD$1,0)</f>
        <v>115.129997</v>
      </c>
      <c r="AE217" s="43">
        <f>VLOOKUP($A217,Gold_SPDR!$A:$G,AE$1,0)</f>
        <v>7941700</v>
      </c>
      <c r="AF217" s="2">
        <f t="shared" si="111"/>
        <v>-0.84999899999999684</v>
      </c>
      <c r="AG217" s="42">
        <f t="shared" si="112"/>
        <v>0.56999999999999318</v>
      </c>
      <c r="AH217" s="42">
        <f t="shared" si="113"/>
        <v>1.41999899999999</v>
      </c>
      <c r="AI217" s="41">
        <f t="shared" si="114"/>
        <v>2274759.4345524716</v>
      </c>
      <c r="AJ217" s="41">
        <f t="shared" si="115"/>
        <v>5666940.5654475288</v>
      </c>
      <c r="AK217" s="43">
        <f>VLOOKUP($A217,Gold_Vix!$A:$G,AK$1,0)</f>
        <v>10.91</v>
      </c>
      <c r="AL217" s="43">
        <f>VLOOKUP($A217,Gold_Vix!$A:$G,AL$1,0)</f>
        <v>11.46</v>
      </c>
      <c r="AM217" s="43">
        <f>VLOOKUP($A217,Gold_Vix!$A:$G,AM$1,0)</f>
        <v>10.44</v>
      </c>
      <c r="AN217" s="43">
        <f>VLOOKUP(A217,Goog_trend!$A:$B,2,0)</f>
        <v>8</v>
      </c>
      <c r="AO217" s="43">
        <f>VLOOKUP($A217,'Updated CoinDesk'!$A:$E,AO$1,0)</f>
        <v>7603.75</v>
      </c>
      <c r="AP217" s="43">
        <f>VLOOKUP($A217,'Updated CoinDesk'!$A:$E,AP$1,0)</f>
        <v>7750.08</v>
      </c>
      <c r="AQ217" s="43">
        <f>VLOOKUP($A217,'Updated CoinDesk'!$A:$E,AQ$1,0)</f>
        <v>7444.37</v>
      </c>
      <c r="AR217" s="43">
        <f t="shared" si="116"/>
        <v>8</v>
      </c>
      <c r="AS217" s="43">
        <f t="shared" si="117"/>
        <v>-123.14000000000033</v>
      </c>
      <c r="AT217" s="42">
        <f t="shared" si="118"/>
        <v>305.71000000000004</v>
      </c>
      <c r="AU217" s="42">
        <f t="shared" si="119"/>
        <v>428.85000000000036</v>
      </c>
      <c r="AV217" s="41">
        <f t="shared" si="120"/>
        <v>3.329448921803527</v>
      </c>
      <c r="AW217" s="41">
        <f t="shared" si="121"/>
        <v>4.670551078196473</v>
      </c>
      <c r="AX217" s="57">
        <f>VLOOKUP(A217,'Gold Bullion'!$A:$C,3,0)</f>
        <v>-1.9500000000000455</v>
      </c>
    </row>
    <row r="218" spans="1:50" x14ac:dyDescent="0.25">
      <c r="A218" s="38">
        <v>43314</v>
      </c>
      <c r="B218" s="30">
        <v>7540</v>
      </c>
      <c r="C218" s="30">
        <v>7705</v>
      </c>
      <c r="D218" s="30">
        <v>7445</v>
      </c>
      <c r="E218" s="30">
        <v>3274</v>
      </c>
      <c r="F218" s="30">
        <v>10</v>
      </c>
      <c r="G218" s="41">
        <f t="shared" si="97"/>
        <v>260</v>
      </c>
      <c r="H218" s="41">
        <f t="shared" si="98"/>
        <v>250</v>
      </c>
      <c r="I218" s="41">
        <f t="shared" si="99"/>
        <v>1669.0980392156862</v>
      </c>
      <c r="J218" s="41">
        <f t="shared" si="100"/>
        <v>1604.9019607843138</v>
      </c>
      <c r="K218" s="43">
        <f>VLOOKUP($A218,VIX!$A:$G,K$1,0)</f>
        <v>12.19</v>
      </c>
      <c r="L218" s="43">
        <f>VLOOKUP($A218,VIX!$A:$G,L$1,0)</f>
        <v>14.53</v>
      </c>
      <c r="M218" s="43">
        <f>VLOOKUP($A218,VIX!$A:$G,M$1,0)</f>
        <v>12.17</v>
      </c>
      <c r="N218" s="46">
        <f t="shared" si="103"/>
        <v>-0.96000000000000085</v>
      </c>
      <c r="O218" s="41">
        <f t="shared" ref="O218:O248" si="122">L218-M218+MAX(0,M218-K217)</f>
        <v>2.3599999999999994</v>
      </c>
      <c r="P218" s="41">
        <f t="shared" ref="P218:P248" si="123">L218-K218+MAX(0,K217-M218)</f>
        <v>3.3200000000000003</v>
      </c>
      <c r="Q218" s="48">
        <f t="shared" si="104"/>
        <v>0.41549295774647882</v>
      </c>
      <c r="R218" s="48">
        <f t="shared" si="105"/>
        <v>0.58450704225352124</v>
      </c>
      <c r="S218" s="43">
        <f>VLOOKUP(A218,'S&amp;P_500'!$A:$F,6,0)</f>
        <v>2827.219971</v>
      </c>
      <c r="T218" s="43">
        <f>VLOOKUP($A218,'S&amp;P_500'!$A:$G,T$1,0)</f>
        <v>2829.9099120000001</v>
      </c>
      <c r="U218" s="43">
        <f>VLOOKUP($A218,'S&amp;P_500'!$A:$G,U$1,0)</f>
        <v>2796.3400879999999</v>
      </c>
      <c r="V218" s="43">
        <f>VLOOKUP($A218,'S&amp;P_500'!$A:$G,V$1,0)</f>
        <v>3467380000</v>
      </c>
      <c r="W218" s="2">
        <f t="shared" si="106"/>
        <v>13.859864000000016</v>
      </c>
      <c r="X218" s="41">
        <f t="shared" si="107"/>
        <v>33.569824000000153</v>
      </c>
      <c r="Y218" s="59">
        <f t="shared" si="108"/>
        <v>19.709960000000137</v>
      </c>
      <c r="Z218" s="41">
        <f t="shared" si="109"/>
        <v>2184681085.4398341</v>
      </c>
      <c r="AA218" s="41">
        <f t="shared" si="110"/>
        <v>1282698914.5601661</v>
      </c>
      <c r="AB218" s="43">
        <f>VLOOKUP($A218,Gold_SPDR!$A:$G,AB$1,0)</f>
        <v>114.519997</v>
      </c>
      <c r="AC218" s="43">
        <f>VLOOKUP($A218,Gold_SPDR!$A:$G,AC$1,0)</f>
        <v>115.230003</v>
      </c>
      <c r="AD218" s="43">
        <f>VLOOKUP($A218,Gold_SPDR!$A:$G,AD$1,0)</f>
        <v>114.41999800000001</v>
      </c>
      <c r="AE218" s="43">
        <f>VLOOKUP($A218,Gold_SPDR!$A:$G,AE$1,0)</f>
        <v>6204200</v>
      </c>
      <c r="AF218" s="2">
        <f t="shared" si="111"/>
        <v>-0.6200019999999995</v>
      </c>
      <c r="AG218" s="42">
        <f t="shared" si="112"/>
        <v>0.81000499999998965</v>
      </c>
      <c r="AH218" s="42">
        <f t="shared" si="113"/>
        <v>1.4300069999999891</v>
      </c>
      <c r="AI218" s="41">
        <f t="shared" si="114"/>
        <v>2243484.8657060689</v>
      </c>
      <c r="AJ218" s="41">
        <f t="shared" si="115"/>
        <v>3960715.1342939306</v>
      </c>
      <c r="AK218" s="43">
        <f>VLOOKUP($A218,Gold_Vix!$A:$G,AK$1,0)</f>
        <v>11.08</v>
      </c>
      <c r="AL218" s="43">
        <f>VLOOKUP($A218,Gold_Vix!$A:$G,AL$1,0)</f>
        <v>11.19</v>
      </c>
      <c r="AM218" s="43">
        <f>VLOOKUP($A218,Gold_Vix!$A:$G,AM$1,0)</f>
        <v>10.92</v>
      </c>
      <c r="AN218" s="43">
        <f>VLOOKUP(A218,Goog_trend!$A:$B,2,0)</f>
        <v>7</v>
      </c>
      <c r="AO218" s="43">
        <f>VLOOKUP($A218,'Updated CoinDesk'!$A:$E,AO$1,0)</f>
        <v>7535.02</v>
      </c>
      <c r="AP218" s="43">
        <f>VLOOKUP($A218,'Updated CoinDesk'!$A:$E,AP$1,0)</f>
        <v>7701.13</v>
      </c>
      <c r="AQ218" s="43">
        <f>VLOOKUP($A218,'Updated CoinDesk'!$A:$E,AQ$1,0)</f>
        <v>7467.96</v>
      </c>
      <c r="AR218" s="43">
        <f t="shared" si="116"/>
        <v>7</v>
      </c>
      <c r="AS218" s="43">
        <f t="shared" si="117"/>
        <v>-68.729999999999563</v>
      </c>
      <c r="AT218" s="42">
        <f t="shared" si="118"/>
        <v>233.17000000000007</v>
      </c>
      <c r="AU218" s="42">
        <f t="shared" si="119"/>
        <v>301.89999999999964</v>
      </c>
      <c r="AV218" s="41">
        <f t="shared" si="120"/>
        <v>3.0504233090997466</v>
      </c>
      <c r="AW218" s="41">
        <f t="shared" si="121"/>
        <v>3.9495766909002534</v>
      </c>
      <c r="AX218" s="57">
        <f>VLOOKUP(A218,'Gold Bullion'!$A:$C,3,0)</f>
        <v>-3.5499999999999545</v>
      </c>
    </row>
    <row r="219" spans="1:50" x14ac:dyDescent="0.25">
      <c r="A219" s="38">
        <v>43315</v>
      </c>
      <c r="B219" s="30">
        <v>7395</v>
      </c>
      <c r="C219" s="30">
        <v>7565</v>
      </c>
      <c r="D219" s="30">
        <v>7270</v>
      </c>
      <c r="E219" s="30">
        <v>5025</v>
      </c>
      <c r="F219" s="30">
        <v>-145</v>
      </c>
      <c r="G219" s="41">
        <f t="shared" si="97"/>
        <v>295</v>
      </c>
      <c r="H219" s="41">
        <f t="shared" si="98"/>
        <v>440</v>
      </c>
      <c r="I219" s="41">
        <f t="shared" si="99"/>
        <v>2016.8367346938776</v>
      </c>
      <c r="J219" s="41">
        <f t="shared" si="100"/>
        <v>3008.1632653061224</v>
      </c>
      <c r="K219" s="43">
        <f>VLOOKUP($A219,VIX!$A:$G,K$1,0)</f>
        <v>11.64</v>
      </c>
      <c r="L219" s="43">
        <f>VLOOKUP($A219,VIX!$A:$G,L$1,0)</f>
        <v>12.46</v>
      </c>
      <c r="M219" s="43">
        <f>VLOOKUP($A219,VIX!$A:$G,M$1,0)</f>
        <v>11.07</v>
      </c>
      <c r="N219" s="46">
        <f t="shared" si="103"/>
        <v>-0.54999999999999893</v>
      </c>
      <c r="O219" s="41">
        <f t="shared" si="122"/>
        <v>1.3900000000000006</v>
      </c>
      <c r="P219" s="41">
        <f t="shared" si="123"/>
        <v>1.9399999999999995</v>
      </c>
      <c r="Q219" s="48">
        <f t="shared" si="104"/>
        <v>0.41741741741741756</v>
      </c>
      <c r="R219" s="48">
        <f t="shared" si="105"/>
        <v>0.58258258258258244</v>
      </c>
      <c r="S219" s="43">
        <f>VLOOKUP(A219,'S&amp;P_500'!$A:$F,6,0)</f>
        <v>2840.3500979999999</v>
      </c>
      <c r="T219" s="43">
        <f>VLOOKUP($A219,'S&amp;P_500'!$A:$G,T$1,0)</f>
        <v>2840.3798830000001</v>
      </c>
      <c r="U219" s="43">
        <f>VLOOKUP($A219,'S&amp;P_500'!$A:$G,U$1,0)</f>
        <v>2827.3701169999999</v>
      </c>
      <c r="V219" s="43">
        <f>VLOOKUP($A219,'S&amp;P_500'!$A:$G,V$1,0)</f>
        <v>3030390000</v>
      </c>
      <c r="W219" s="2">
        <f t="shared" si="106"/>
        <v>13.130126999999902</v>
      </c>
      <c r="X219" s="41">
        <f t="shared" si="107"/>
        <v>13.159912000000077</v>
      </c>
      <c r="Y219" s="59">
        <f t="shared" si="108"/>
        <v>2.9785000000174477E-2</v>
      </c>
      <c r="Z219" s="41">
        <f t="shared" si="109"/>
        <v>3023546767.274447</v>
      </c>
      <c r="AA219" s="41">
        <f t="shared" si="110"/>
        <v>6843232.7255529081</v>
      </c>
      <c r="AB219" s="43">
        <f>VLOOKUP($A219,Gold_SPDR!$A:$G,AB$1,0)</f>
        <v>114.91999800000001</v>
      </c>
      <c r="AC219" s="43">
        <f>VLOOKUP($A219,Gold_SPDR!$A:$G,AC$1,0)</f>
        <v>115.529999</v>
      </c>
      <c r="AD219" s="43">
        <f>VLOOKUP($A219,Gold_SPDR!$A:$G,AD$1,0)</f>
        <v>114.860001</v>
      </c>
      <c r="AE219" s="43">
        <f>VLOOKUP($A219,Gold_SPDR!$A:$G,AE$1,0)</f>
        <v>5953200</v>
      </c>
      <c r="AF219" s="2">
        <f t="shared" si="111"/>
        <v>0.40000100000000316</v>
      </c>
      <c r="AG219" s="42">
        <f t="shared" si="112"/>
        <v>1.0100020000000001</v>
      </c>
      <c r="AH219" s="42">
        <f t="shared" si="113"/>
        <v>0.61000099999999691</v>
      </c>
      <c r="AI219" s="41">
        <f t="shared" si="114"/>
        <v>3711563.4393269718</v>
      </c>
      <c r="AJ219" s="41">
        <f t="shared" si="115"/>
        <v>2241636.5606730287</v>
      </c>
      <c r="AK219" s="43">
        <f>VLOOKUP($A219,Gold_Vix!$A:$G,AK$1,0)</f>
        <v>10.77</v>
      </c>
      <c r="AL219" s="43">
        <f>VLOOKUP($A219,Gold_Vix!$A:$G,AL$1,0)</f>
        <v>10.87</v>
      </c>
      <c r="AM219" s="43">
        <f>VLOOKUP($A219,Gold_Vix!$A:$G,AM$1,0)</f>
        <v>10.68</v>
      </c>
      <c r="AN219" s="43">
        <f>VLOOKUP(A219,Goog_trend!$A:$B,2,0)</f>
        <v>8</v>
      </c>
      <c r="AO219" s="43">
        <f>VLOOKUP($A219,'Updated CoinDesk'!$A:$E,AO$1,0)</f>
        <v>7415.56</v>
      </c>
      <c r="AP219" s="43">
        <f>VLOOKUP($A219,'Updated CoinDesk'!$A:$E,AP$1,0)</f>
        <v>7535.02</v>
      </c>
      <c r="AQ219" s="43">
        <f>VLOOKUP($A219,'Updated CoinDesk'!$A:$E,AQ$1,0)</f>
        <v>7290.02</v>
      </c>
      <c r="AR219" s="43">
        <f t="shared" si="116"/>
        <v>8</v>
      </c>
      <c r="AS219" s="43">
        <f t="shared" si="117"/>
        <v>-119.46000000000004</v>
      </c>
      <c r="AT219" s="42">
        <f t="shared" si="118"/>
        <v>245</v>
      </c>
      <c r="AU219" s="42">
        <f t="shared" si="119"/>
        <v>364.46000000000004</v>
      </c>
      <c r="AV219" s="41">
        <f t="shared" si="120"/>
        <v>3.2159616709874315</v>
      </c>
      <c r="AW219" s="41">
        <f t="shared" si="121"/>
        <v>4.784038329012569</v>
      </c>
      <c r="AX219" s="57">
        <f>VLOOKUP(A219,'Gold Bullion'!$A:$C,3,0)</f>
        <v>0.84999999999990905</v>
      </c>
    </row>
    <row r="220" spans="1:50" x14ac:dyDescent="0.25">
      <c r="A220" s="38">
        <v>43318</v>
      </c>
      <c r="B220" s="30">
        <v>6920</v>
      </c>
      <c r="C220" s="30">
        <v>7145</v>
      </c>
      <c r="D220" s="30">
        <v>6875</v>
      </c>
      <c r="E220" s="30">
        <v>3095</v>
      </c>
      <c r="F220" s="30">
        <v>-475</v>
      </c>
      <c r="G220" s="41">
        <f t="shared" si="97"/>
        <v>270</v>
      </c>
      <c r="H220" s="41">
        <f t="shared" si="98"/>
        <v>745</v>
      </c>
      <c r="I220" s="41">
        <f t="shared" si="99"/>
        <v>823.30049261083741</v>
      </c>
      <c r="J220" s="41">
        <f t="shared" si="100"/>
        <v>2271.6995073891626</v>
      </c>
      <c r="K220" s="43">
        <f>VLOOKUP($A220,VIX!$A:$G,K$1,0)</f>
        <v>11.27</v>
      </c>
      <c r="L220" s="43">
        <f>VLOOKUP($A220,VIX!$A:$G,L$1,0)</f>
        <v>12.15</v>
      </c>
      <c r="M220" s="43">
        <f>VLOOKUP($A220,VIX!$A:$G,M$1,0)</f>
        <v>11.17</v>
      </c>
      <c r="N220" s="46">
        <f t="shared" si="103"/>
        <v>-0.37000000000000099</v>
      </c>
      <c r="O220" s="41">
        <f t="shared" si="122"/>
        <v>0.98000000000000043</v>
      </c>
      <c r="P220" s="41">
        <f t="shared" si="123"/>
        <v>1.3500000000000014</v>
      </c>
      <c r="Q220" s="48">
        <f t="shared" si="104"/>
        <v>0.42060085836909855</v>
      </c>
      <c r="R220" s="48">
        <f t="shared" si="105"/>
        <v>0.57939914163090145</v>
      </c>
      <c r="S220" s="43">
        <f>VLOOKUP(A220,'S&amp;P_500'!$A:$F,6,0)</f>
        <v>2850.3999020000001</v>
      </c>
      <c r="T220" s="43">
        <f>VLOOKUP($A220,'S&amp;P_500'!$A:$G,T$1,0)</f>
        <v>2853.290039</v>
      </c>
      <c r="U220" s="43">
        <f>VLOOKUP($A220,'S&amp;P_500'!$A:$G,U$1,0)</f>
        <v>2835.9799800000001</v>
      </c>
      <c r="V220" s="43">
        <f>VLOOKUP($A220,'S&amp;P_500'!$A:$G,V$1,0)</f>
        <v>2874540000</v>
      </c>
      <c r="W220" s="2">
        <f t="shared" si="106"/>
        <v>10.049804000000222</v>
      </c>
      <c r="X220" s="41">
        <f t="shared" si="107"/>
        <v>17.31005899999991</v>
      </c>
      <c r="Y220" s="59">
        <f t="shared" si="108"/>
        <v>7.2602549999996882</v>
      </c>
      <c r="Z220" s="41">
        <f t="shared" si="109"/>
        <v>2025145344.0058012</v>
      </c>
      <c r="AA220" s="41">
        <f t="shared" si="110"/>
        <v>849394655.9941988</v>
      </c>
      <c r="AB220" s="43">
        <f>VLOOKUP($A220,Gold_SPDR!$A:$G,AB$1,0)</f>
        <v>114.33000199999999</v>
      </c>
      <c r="AC220" s="43">
        <f>VLOOKUP($A220,Gold_SPDR!$A:$G,AC$1,0)</f>
        <v>114.720001</v>
      </c>
      <c r="AD220" s="43">
        <f>VLOOKUP($A220,Gold_SPDR!$A:$G,AD$1,0)</f>
        <v>114.30999799999999</v>
      </c>
      <c r="AE220" s="43">
        <f>VLOOKUP($A220,Gold_SPDR!$A:$G,AE$1,0)</f>
        <v>5811600</v>
      </c>
      <c r="AF220" s="2">
        <f t="shared" si="111"/>
        <v>-0.58999600000001351</v>
      </c>
      <c r="AG220" s="42">
        <f t="shared" si="112"/>
        <v>0.41000300000000323</v>
      </c>
      <c r="AH220" s="42">
        <f t="shared" si="113"/>
        <v>0.99999900000001674</v>
      </c>
      <c r="AI220" s="41">
        <f t="shared" si="114"/>
        <v>1689907.8404144</v>
      </c>
      <c r="AJ220" s="41">
        <f t="shared" si="115"/>
        <v>4121692.1595855998</v>
      </c>
      <c r="AK220" s="43">
        <f>VLOOKUP($A220,Gold_Vix!$A:$G,AK$1,0)</f>
        <v>11.02</v>
      </c>
      <c r="AL220" s="43">
        <f>VLOOKUP($A220,Gold_Vix!$A:$G,AL$1,0)</f>
        <v>11.02</v>
      </c>
      <c r="AM220" s="43">
        <f>VLOOKUP($A220,Gold_Vix!$A:$G,AM$1,0)</f>
        <v>10.79</v>
      </c>
      <c r="AN220" s="43">
        <f>VLOOKUP(A220,Goog_trend!$A:$B,2,0)</f>
        <v>8</v>
      </c>
      <c r="AO220" s="43">
        <f>VLOOKUP($A220,'Updated CoinDesk'!$A:$E,AO$1,0)</f>
        <v>6937.07</v>
      </c>
      <c r="AP220" s="43">
        <f>VLOOKUP($A220,'Updated CoinDesk'!$A:$E,AP$1,0)</f>
        <v>7145.74</v>
      </c>
      <c r="AQ220" s="43">
        <f>VLOOKUP($A220,'Updated CoinDesk'!$A:$E,AQ$1,0)</f>
        <v>6844.71</v>
      </c>
      <c r="AR220" s="43">
        <f t="shared" si="116"/>
        <v>8</v>
      </c>
      <c r="AS220" s="43">
        <f t="shared" si="117"/>
        <v>-478.49000000000069</v>
      </c>
      <c r="AT220" s="42">
        <f t="shared" si="118"/>
        <v>301.02999999999975</v>
      </c>
      <c r="AU220" s="42">
        <f t="shared" si="119"/>
        <v>779.52000000000044</v>
      </c>
      <c r="AV220" s="41">
        <f t="shared" si="120"/>
        <v>2.2287168571560758</v>
      </c>
      <c r="AW220" s="41">
        <f t="shared" si="121"/>
        <v>5.7712831428439246</v>
      </c>
      <c r="AX220" s="57">
        <f>VLOOKUP(A220,'Gold Bullion'!$A:$C,3,0)</f>
        <v>-6.6499999999998636</v>
      </c>
    </row>
    <row r="221" spans="1:50" x14ac:dyDescent="0.25">
      <c r="A221" s="38">
        <v>43319</v>
      </c>
      <c r="B221" s="30">
        <v>6850</v>
      </c>
      <c r="C221" s="30">
        <v>7150</v>
      </c>
      <c r="D221" s="30">
        <v>6820</v>
      </c>
      <c r="E221" s="30">
        <v>3582</v>
      </c>
      <c r="F221" s="30">
        <v>-70</v>
      </c>
      <c r="G221" s="41">
        <f t="shared" si="97"/>
        <v>330</v>
      </c>
      <c r="H221" s="41">
        <f t="shared" si="98"/>
        <v>400</v>
      </c>
      <c r="I221" s="41">
        <f t="shared" si="99"/>
        <v>1619.2602739726028</v>
      </c>
      <c r="J221" s="41">
        <f t="shared" si="100"/>
        <v>1962.7397260273972</v>
      </c>
      <c r="K221" s="43">
        <f>VLOOKUP($A221,VIX!$A:$G,K$1,0)</f>
        <v>10.93</v>
      </c>
      <c r="L221" s="43">
        <f>VLOOKUP($A221,VIX!$A:$G,L$1,0)</f>
        <v>11.24</v>
      </c>
      <c r="M221" s="43">
        <f>VLOOKUP($A221,VIX!$A:$G,M$1,0)</f>
        <v>10.52</v>
      </c>
      <c r="N221" s="46">
        <f t="shared" si="103"/>
        <v>-0.33999999999999986</v>
      </c>
      <c r="O221" s="41">
        <f t="shared" si="122"/>
        <v>0.72000000000000064</v>
      </c>
      <c r="P221" s="41">
        <f t="shared" si="123"/>
        <v>1.0600000000000005</v>
      </c>
      <c r="Q221" s="48">
        <f t="shared" si="104"/>
        <v>0.40449438202247201</v>
      </c>
      <c r="R221" s="48">
        <f t="shared" si="105"/>
        <v>0.59550561797752799</v>
      </c>
      <c r="S221" s="43">
        <f>VLOOKUP(A221,'S&amp;P_500'!$A:$F,6,0)</f>
        <v>2858.4499510000001</v>
      </c>
      <c r="T221" s="43">
        <f>VLOOKUP($A221,'S&amp;P_500'!$A:$G,T$1,0)</f>
        <v>2863.429932</v>
      </c>
      <c r="U221" s="43">
        <f>VLOOKUP($A221,'S&amp;P_500'!$A:$G,U$1,0)</f>
        <v>2855.919922</v>
      </c>
      <c r="V221" s="43">
        <f>VLOOKUP($A221,'S&amp;P_500'!$A:$G,V$1,0)</f>
        <v>3162770000</v>
      </c>
      <c r="W221" s="2">
        <f t="shared" si="106"/>
        <v>8.0500489999999445</v>
      </c>
      <c r="X221" s="41">
        <f t="shared" si="107"/>
        <v>13.030029999999897</v>
      </c>
      <c r="Y221" s="59">
        <f t="shared" si="108"/>
        <v>4.9799809999999525</v>
      </c>
      <c r="Z221" s="41">
        <f t="shared" si="109"/>
        <v>2288226696.9798083</v>
      </c>
      <c r="AA221" s="41">
        <f t="shared" si="110"/>
        <v>874543303.02019143</v>
      </c>
      <c r="AB221" s="43">
        <f>VLOOKUP($A221,Gold_SPDR!$A:$G,AB$1,0)</f>
        <v>114.589996</v>
      </c>
      <c r="AC221" s="43">
        <f>VLOOKUP($A221,Gold_SPDR!$A:$G,AC$1,0)</f>
        <v>114.94000200000001</v>
      </c>
      <c r="AD221" s="43">
        <f>VLOOKUP($A221,Gold_SPDR!$A:$G,AD$1,0)</f>
        <v>114.41999800000001</v>
      </c>
      <c r="AE221" s="43">
        <f>VLOOKUP($A221,Gold_SPDR!$A:$G,AE$1,0)</f>
        <v>5188000</v>
      </c>
      <c r="AF221" s="2">
        <f t="shared" si="111"/>
        <v>0.25999400000000605</v>
      </c>
      <c r="AG221" s="42">
        <f t="shared" si="112"/>
        <v>0.61000000000001364</v>
      </c>
      <c r="AH221" s="42">
        <f t="shared" si="113"/>
        <v>0.35000600000000759</v>
      </c>
      <c r="AI221" s="41">
        <f t="shared" si="114"/>
        <v>3296521.0634100214</v>
      </c>
      <c r="AJ221" s="41">
        <f t="shared" si="115"/>
        <v>1891478.9365899789</v>
      </c>
      <c r="AK221" s="43">
        <f>VLOOKUP($A221,Gold_Vix!$A:$G,AK$1,0)</f>
        <v>11.11</v>
      </c>
      <c r="AL221" s="43">
        <f>VLOOKUP($A221,Gold_Vix!$A:$G,AL$1,0)</f>
        <v>11.12</v>
      </c>
      <c r="AM221" s="43">
        <f>VLOOKUP($A221,Gold_Vix!$A:$G,AM$1,0)</f>
        <v>10.79</v>
      </c>
      <c r="AN221" s="43">
        <f>VLOOKUP(A221,Goog_trend!$A:$B,2,0)</f>
        <v>7</v>
      </c>
      <c r="AO221" s="43">
        <f>VLOOKUP($A221,'Updated CoinDesk'!$A:$E,AO$1,0)</f>
        <v>6717.21</v>
      </c>
      <c r="AP221" s="43">
        <f>VLOOKUP($A221,'Updated CoinDesk'!$A:$E,AP$1,0)</f>
        <v>7148.52</v>
      </c>
      <c r="AQ221" s="43">
        <f>VLOOKUP($A221,'Updated CoinDesk'!$A:$E,AQ$1,0)</f>
        <v>6685.14</v>
      </c>
      <c r="AR221" s="43">
        <f t="shared" si="116"/>
        <v>7</v>
      </c>
      <c r="AS221" s="43">
        <f t="shared" si="117"/>
        <v>-219.85999999999967</v>
      </c>
      <c r="AT221" s="42">
        <f t="shared" si="118"/>
        <v>463.38000000000011</v>
      </c>
      <c r="AU221" s="42">
        <f t="shared" si="119"/>
        <v>683.23999999999978</v>
      </c>
      <c r="AV221" s="41">
        <f t="shared" si="120"/>
        <v>2.8288883849924136</v>
      </c>
      <c r="AW221" s="41">
        <f t="shared" si="121"/>
        <v>4.1711116150075869</v>
      </c>
      <c r="AX221" s="57">
        <f>VLOOKUP(A221,'Gold Bullion'!$A:$C,3,0)</f>
        <v>2.6999999999998181</v>
      </c>
    </row>
    <row r="222" spans="1:50" x14ac:dyDescent="0.25">
      <c r="A222" s="38">
        <v>43320</v>
      </c>
      <c r="B222" s="30">
        <v>6307.5</v>
      </c>
      <c r="C222" s="30">
        <v>6785</v>
      </c>
      <c r="D222" s="30">
        <v>6110</v>
      </c>
      <c r="E222" s="30">
        <v>7068</v>
      </c>
      <c r="F222" s="30">
        <v>-542.5</v>
      </c>
      <c r="G222" s="41">
        <f t="shared" si="97"/>
        <v>675</v>
      </c>
      <c r="H222" s="41">
        <f t="shared" si="98"/>
        <v>1217.5</v>
      </c>
      <c r="I222" s="41">
        <f t="shared" si="99"/>
        <v>2520.9511228533684</v>
      </c>
      <c r="J222" s="41">
        <f t="shared" si="100"/>
        <v>4547.0488771466316</v>
      </c>
      <c r="K222" s="43">
        <f>VLOOKUP($A222,VIX!$A:$G,K$1,0)</f>
        <v>10.85</v>
      </c>
      <c r="L222" s="43">
        <f>VLOOKUP($A222,VIX!$A:$G,L$1,0)</f>
        <v>11.18</v>
      </c>
      <c r="M222" s="43">
        <f>VLOOKUP($A222,VIX!$A:$G,M$1,0)</f>
        <v>10.52</v>
      </c>
      <c r="N222" s="46">
        <f t="shared" si="103"/>
        <v>-8.0000000000000071E-2</v>
      </c>
      <c r="O222" s="41">
        <f t="shared" si="122"/>
        <v>0.66000000000000014</v>
      </c>
      <c r="P222" s="41">
        <f t="shared" si="123"/>
        <v>0.74000000000000021</v>
      </c>
      <c r="Q222" s="48">
        <f t="shared" si="104"/>
        <v>0.47142857142857142</v>
      </c>
      <c r="R222" s="48">
        <f t="shared" si="105"/>
        <v>0.52857142857142858</v>
      </c>
      <c r="S222" s="43">
        <f>VLOOKUP(A222,'S&amp;P_500'!$A:$F,6,0)</f>
        <v>2857.6999510000001</v>
      </c>
      <c r="T222" s="43">
        <f>VLOOKUP($A222,'S&amp;P_500'!$A:$G,T$1,0)</f>
        <v>2862.4399410000001</v>
      </c>
      <c r="U222" s="43">
        <f>VLOOKUP($A222,'S&amp;P_500'!$A:$G,U$1,0)</f>
        <v>2853.0900879999999</v>
      </c>
      <c r="V222" s="43">
        <f>VLOOKUP($A222,'S&amp;P_500'!$A:$G,V$1,0)</f>
        <v>2972200000</v>
      </c>
      <c r="W222" s="2">
        <f t="shared" si="106"/>
        <v>-0.75</v>
      </c>
      <c r="X222" s="41">
        <f t="shared" si="107"/>
        <v>9.3498530000001665</v>
      </c>
      <c r="Y222" s="59">
        <f t="shared" si="108"/>
        <v>10.099853000000167</v>
      </c>
      <c r="Z222" s="41">
        <f t="shared" si="109"/>
        <v>1428794506.5390716</v>
      </c>
      <c r="AA222" s="41">
        <f t="shared" si="110"/>
        <v>1543405493.4609284</v>
      </c>
      <c r="AB222" s="43">
        <f>VLOOKUP($A222,Gold_SPDR!$A:$G,AB$1,0)</f>
        <v>114.910004</v>
      </c>
      <c r="AC222" s="43">
        <f>VLOOKUP($A222,Gold_SPDR!$A:$G,AC$1,0)</f>
        <v>114.949997</v>
      </c>
      <c r="AD222" s="43">
        <f>VLOOKUP($A222,Gold_SPDR!$A:$G,AD$1,0)</f>
        <v>114.410004</v>
      </c>
      <c r="AE222" s="43">
        <f>VLOOKUP($A222,Gold_SPDR!$A:$G,AE$1,0)</f>
        <v>3808000</v>
      </c>
      <c r="AF222" s="2">
        <f t="shared" si="111"/>
        <v>0.3200080000000014</v>
      </c>
      <c r="AG222" s="42">
        <f t="shared" si="112"/>
        <v>0.5399929999999955</v>
      </c>
      <c r="AH222" s="42">
        <f t="shared" si="113"/>
        <v>0.2199849999999941</v>
      </c>
      <c r="AI222" s="41">
        <f t="shared" si="114"/>
        <v>2705727.4605317665</v>
      </c>
      <c r="AJ222" s="41">
        <f t="shared" si="115"/>
        <v>1102272.5394682332</v>
      </c>
      <c r="AK222" s="43">
        <f>VLOOKUP($A222,Gold_Vix!$A:$G,AK$1,0)</f>
        <v>11.43</v>
      </c>
      <c r="AL222" s="43">
        <f>VLOOKUP($A222,Gold_Vix!$A:$G,AL$1,0)</f>
        <v>11.43</v>
      </c>
      <c r="AM222" s="43">
        <f>VLOOKUP($A222,Gold_Vix!$A:$G,AM$1,0)</f>
        <v>11.03</v>
      </c>
      <c r="AN222" s="43">
        <f>VLOOKUP(A222,Goog_trend!$A:$B,2,0)</f>
        <v>9</v>
      </c>
      <c r="AO222" s="43">
        <f>VLOOKUP($A222,'Updated CoinDesk'!$A:$E,AO$1,0)</f>
        <v>6280.58</v>
      </c>
      <c r="AP222" s="43">
        <f>VLOOKUP($A222,'Updated CoinDesk'!$A:$E,AP$1,0)</f>
        <v>6717.21</v>
      </c>
      <c r="AQ222" s="43">
        <f>VLOOKUP($A222,'Updated CoinDesk'!$A:$E,AQ$1,0)</f>
        <v>6133.08</v>
      </c>
      <c r="AR222" s="43">
        <f t="shared" si="116"/>
        <v>9</v>
      </c>
      <c r="AS222" s="43">
        <f t="shared" si="117"/>
        <v>-436.63000000000011</v>
      </c>
      <c r="AT222" s="42">
        <f t="shared" si="118"/>
        <v>584.13000000000011</v>
      </c>
      <c r="AU222" s="42">
        <f t="shared" si="119"/>
        <v>1020.7600000000002</v>
      </c>
      <c r="AV222" s="41">
        <f t="shared" si="120"/>
        <v>3.2757198312656941</v>
      </c>
      <c r="AW222" s="41">
        <f t="shared" si="121"/>
        <v>5.7242801687343059</v>
      </c>
      <c r="AX222" s="57">
        <f>VLOOKUP(A222,'Gold Bullion'!$A:$C,3,0)</f>
        <v>-2.7999999999999545</v>
      </c>
    </row>
    <row r="223" spans="1:50" x14ac:dyDescent="0.25">
      <c r="A223" s="38">
        <v>43321</v>
      </c>
      <c r="B223" s="30">
        <v>6477.5</v>
      </c>
      <c r="C223" s="30">
        <v>6540</v>
      </c>
      <c r="D223" s="30">
        <v>6170</v>
      </c>
      <c r="E223" s="30">
        <v>4583</v>
      </c>
      <c r="F223" s="30">
        <v>170</v>
      </c>
      <c r="G223" s="41">
        <f t="shared" si="97"/>
        <v>370</v>
      </c>
      <c r="H223" s="41">
        <f t="shared" si="98"/>
        <v>200</v>
      </c>
      <c r="I223" s="41">
        <f t="shared" si="99"/>
        <v>2974.9298245614036</v>
      </c>
      <c r="J223" s="41">
        <f t="shared" si="100"/>
        <v>1608.0701754385964</v>
      </c>
      <c r="K223" s="43">
        <f>VLOOKUP($A223,VIX!$A:$G,K$1,0)</f>
        <v>11.27</v>
      </c>
      <c r="L223" s="43">
        <f>VLOOKUP($A223,VIX!$A:$G,L$1,0)</f>
        <v>11.31</v>
      </c>
      <c r="M223" s="43">
        <f>VLOOKUP($A223,VIX!$A:$G,M$1,0)</f>
        <v>10.17</v>
      </c>
      <c r="N223" s="46">
        <f t="shared" si="103"/>
        <v>0.41999999999999993</v>
      </c>
      <c r="O223" s="41">
        <f t="shared" si="122"/>
        <v>1.1400000000000006</v>
      </c>
      <c r="P223" s="41">
        <f t="shared" si="123"/>
        <v>0.72000000000000064</v>
      </c>
      <c r="Q223" s="48">
        <f t="shared" si="104"/>
        <v>0.61290322580645151</v>
      </c>
      <c r="R223" s="48">
        <f t="shared" si="105"/>
        <v>0.38709677419354849</v>
      </c>
      <c r="S223" s="43">
        <f>VLOOKUP(A223,'S&amp;P_500'!$A:$F,6,0)</f>
        <v>2853.580078</v>
      </c>
      <c r="T223" s="43">
        <f>VLOOKUP($A223,'S&amp;P_500'!$A:$G,T$1,0)</f>
        <v>2862.4799800000001</v>
      </c>
      <c r="U223" s="43">
        <f>VLOOKUP($A223,'S&amp;P_500'!$A:$G,U$1,0)</f>
        <v>2851.9799800000001</v>
      </c>
      <c r="V223" s="43">
        <f>VLOOKUP($A223,'S&amp;P_500'!$A:$G,V$1,0)</f>
        <v>3047050000</v>
      </c>
      <c r="W223" s="2">
        <f t="shared" si="106"/>
        <v>-4.1198730000000978</v>
      </c>
      <c r="X223" s="41">
        <f t="shared" si="107"/>
        <v>10.5</v>
      </c>
      <c r="Y223" s="59">
        <f t="shared" si="108"/>
        <v>14.619873000000098</v>
      </c>
      <c r="Z223" s="41">
        <f t="shared" si="109"/>
        <v>1273653931.2917655</v>
      </c>
      <c r="AA223" s="41">
        <f t="shared" si="110"/>
        <v>1773396068.7082345</v>
      </c>
      <c r="AB223" s="43">
        <f>VLOOKUP($A223,Gold_SPDR!$A:$G,AB$1,0)</f>
        <v>114.739998</v>
      </c>
      <c r="AC223" s="43">
        <f>VLOOKUP($A223,Gold_SPDR!$A:$G,AC$1,0)</f>
        <v>115.120003</v>
      </c>
      <c r="AD223" s="43">
        <f>VLOOKUP($A223,Gold_SPDR!$A:$G,AD$1,0)</f>
        <v>114.69000200000001</v>
      </c>
      <c r="AE223" s="43">
        <f>VLOOKUP($A223,Gold_SPDR!$A:$G,AE$1,0)</f>
        <v>4252300</v>
      </c>
      <c r="AF223" s="2">
        <f t="shared" si="111"/>
        <v>-0.17000600000000077</v>
      </c>
      <c r="AG223" s="42">
        <f t="shared" si="112"/>
        <v>0.43000099999999009</v>
      </c>
      <c r="AH223" s="42">
        <f t="shared" si="113"/>
        <v>0.60000699999999085</v>
      </c>
      <c r="AI223" s="41">
        <f t="shared" si="114"/>
        <v>1775222.3791465617</v>
      </c>
      <c r="AJ223" s="41">
        <f t="shared" si="115"/>
        <v>2477077.620853438</v>
      </c>
      <c r="AK223" s="43">
        <f>VLOOKUP($A223,Gold_Vix!$A:$G,AK$1,0)</f>
        <v>10.99</v>
      </c>
      <c r="AL223" s="43">
        <f>VLOOKUP($A223,Gold_Vix!$A:$G,AL$1,0)</f>
        <v>11.38</v>
      </c>
      <c r="AM223" s="43">
        <f>VLOOKUP($A223,Gold_Vix!$A:$G,AM$1,0)</f>
        <v>10.99</v>
      </c>
      <c r="AN223" s="43">
        <f>VLOOKUP(A223,Goog_trend!$A:$B,2,0)</f>
        <v>8</v>
      </c>
      <c r="AO223" s="43">
        <f>VLOOKUP($A223,'Updated CoinDesk'!$A:$E,AO$1,0)</f>
        <v>6537.9</v>
      </c>
      <c r="AP223" s="43">
        <f>VLOOKUP($A223,'Updated CoinDesk'!$A:$E,AP$1,0)</f>
        <v>6621.71</v>
      </c>
      <c r="AQ223" s="43">
        <f>VLOOKUP($A223,'Updated CoinDesk'!$A:$E,AQ$1,0)</f>
        <v>6204.04</v>
      </c>
      <c r="AR223" s="43">
        <f t="shared" si="116"/>
        <v>8</v>
      </c>
      <c r="AS223" s="43">
        <f t="shared" si="117"/>
        <v>257.31999999999971</v>
      </c>
      <c r="AT223" s="42">
        <f t="shared" si="118"/>
        <v>417.67000000000007</v>
      </c>
      <c r="AU223" s="42">
        <f t="shared" si="119"/>
        <v>160.35000000000036</v>
      </c>
      <c r="AV223" s="41">
        <f t="shared" si="120"/>
        <v>5.7806996297705924</v>
      </c>
      <c r="AW223" s="41">
        <f t="shared" si="121"/>
        <v>2.2193003702294072</v>
      </c>
      <c r="AX223" s="57">
        <f>VLOOKUP(A223,'Gold Bullion'!$A:$C,3,0)</f>
        <v>4.7999999999999545</v>
      </c>
    </row>
    <row r="224" spans="1:50" x14ac:dyDescent="0.25">
      <c r="A224" s="38">
        <v>43322</v>
      </c>
      <c r="B224" s="30">
        <v>6377.5</v>
      </c>
      <c r="C224" s="30">
        <v>6615</v>
      </c>
      <c r="D224" s="30">
        <v>6085</v>
      </c>
      <c r="E224" s="30">
        <v>4891</v>
      </c>
      <c r="F224" s="30">
        <v>-100</v>
      </c>
      <c r="G224" s="41">
        <f t="shared" si="97"/>
        <v>530</v>
      </c>
      <c r="H224" s="41">
        <f t="shared" si="98"/>
        <v>630</v>
      </c>
      <c r="I224" s="41">
        <f t="shared" si="99"/>
        <v>2234.6810344827586</v>
      </c>
      <c r="J224" s="41">
        <f t="shared" si="100"/>
        <v>2656.3189655172414</v>
      </c>
      <c r="K224" s="43">
        <f>VLOOKUP($A224,VIX!$A:$G,K$1,0)</f>
        <v>13.16</v>
      </c>
      <c r="L224" s="43">
        <f>VLOOKUP($A224,VIX!$A:$G,L$1,0)</f>
        <v>13.82</v>
      </c>
      <c r="M224" s="43">
        <f>VLOOKUP($A224,VIX!$A:$G,M$1,0)</f>
        <v>12.3</v>
      </c>
      <c r="N224" s="46">
        <f t="shared" si="103"/>
        <v>1.8900000000000006</v>
      </c>
      <c r="O224" s="41">
        <f t="shared" si="122"/>
        <v>2.5500000000000007</v>
      </c>
      <c r="P224" s="41">
        <f t="shared" si="123"/>
        <v>0.66000000000000014</v>
      </c>
      <c r="Q224" s="48">
        <f t="shared" si="104"/>
        <v>0.79439252336448596</v>
      </c>
      <c r="R224" s="48">
        <f t="shared" si="105"/>
        <v>0.20560747663551401</v>
      </c>
      <c r="S224" s="43">
        <f>VLOOKUP(A224,'S&amp;P_500'!$A:$F,6,0)</f>
        <v>2833.280029</v>
      </c>
      <c r="T224" s="43">
        <f>VLOOKUP($A224,'S&amp;P_500'!$A:$G,T$1,0)</f>
        <v>2842.1999510000001</v>
      </c>
      <c r="U224" s="43">
        <f>VLOOKUP($A224,'S&amp;P_500'!$A:$G,U$1,0)</f>
        <v>2825.8100589999999</v>
      </c>
      <c r="V224" s="43">
        <f>VLOOKUP($A224,'S&amp;P_500'!$A:$G,V$1,0)</f>
        <v>3256040000</v>
      </c>
      <c r="W224" s="2">
        <f t="shared" si="106"/>
        <v>-20.300048999999944</v>
      </c>
      <c r="X224" s="41">
        <f t="shared" si="107"/>
        <v>16.389892000000145</v>
      </c>
      <c r="Y224" s="59">
        <f t="shared" si="108"/>
        <v>36.68994100000009</v>
      </c>
      <c r="Z224" s="41">
        <f t="shared" si="109"/>
        <v>1005393968.5092875</v>
      </c>
      <c r="AA224" s="41">
        <f t="shared" si="110"/>
        <v>2250646031.4907126</v>
      </c>
      <c r="AB224" s="43">
        <f>VLOOKUP($A224,Gold_SPDR!$A:$G,AB$1,0)</f>
        <v>114.69000200000001</v>
      </c>
      <c r="AC224" s="43">
        <f>VLOOKUP($A224,Gold_SPDR!$A:$G,AC$1,0)</f>
        <v>115.230003</v>
      </c>
      <c r="AD224" s="43">
        <f>VLOOKUP($A224,Gold_SPDR!$A:$G,AD$1,0)</f>
        <v>114.610001</v>
      </c>
      <c r="AE224" s="43">
        <f>VLOOKUP($A224,Gold_SPDR!$A:$G,AE$1,0)</f>
        <v>6757900</v>
      </c>
      <c r="AF224" s="2">
        <f t="shared" si="111"/>
        <v>-4.9995999999993046E-2</v>
      </c>
      <c r="AG224" s="42">
        <f t="shared" si="112"/>
        <v>0.6200019999999995</v>
      </c>
      <c r="AH224" s="42">
        <f t="shared" si="113"/>
        <v>0.66999799999999254</v>
      </c>
      <c r="AI224" s="41">
        <f t="shared" si="114"/>
        <v>3247993.4231007923</v>
      </c>
      <c r="AJ224" s="41">
        <f t="shared" si="115"/>
        <v>3509906.5768992072</v>
      </c>
      <c r="AK224" s="43">
        <f>VLOOKUP($A224,Gold_Vix!$A:$G,AK$1,0)</f>
        <v>11.78</v>
      </c>
      <c r="AL224" s="43">
        <f>VLOOKUP($A224,Gold_Vix!$A:$G,AL$1,0)</f>
        <v>12</v>
      </c>
      <c r="AM224" s="43">
        <f>VLOOKUP($A224,Gold_Vix!$A:$G,AM$1,0)</f>
        <v>11.69</v>
      </c>
      <c r="AN224" s="43">
        <f>VLOOKUP(A224,Goog_trend!$A:$B,2,0)</f>
        <v>7</v>
      </c>
      <c r="AO224" s="43">
        <f>VLOOKUP($A224,'Updated CoinDesk'!$A:$E,AO$1,0)</f>
        <v>6143.3</v>
      </c>
      <c r="AP224" s="43">
        <f>VLOOKUP($A224,'Updated CoinDesk'!$A:$E,AP$1,0)</f>
        <v>6578.52</v>
      </c>
      <c r="AQ224" s="43">
        <f>VLOOKUP($A224,'Updated CoinDesk'!$A:$E,AQ$1,0)</f>
        <v>6021.61</v>
      </c>
      <c r="AR224" s="43">
        <f t="shared" si="116"/>
        <v>7</v>
      </c>
      <c r="AS224" s="43">
        <f t="shared" si="117"/>
        <v>-394.59999999999945</v>
      </c>
      <c r="AT224" s="42">
        <f t="shared" si="118"/>
        <v>556.91000000000076</v>
      </c>
      <c r="AU224" s="42">
        <f t="shared" si="119"/>
        <v>951.51000000000022</v>
      </c>
      <c r="AV224" s="41">
        <f t="shared" si="120"/>
        <v>2.5844061998647612</v>
      </c>
      <c r="AW224" s="41">
        <f t="shared" si="121"/>
        <v>4.4155938001352393</v>
      </c>
      <c r="AX224" s="57">
        <f>VLOOKUP(A224,'Gold Bullion'!$A:$C,3,0)</f>
        <v>5.0000000000181899E-2</v>
      </c>
    </row>
    <row r="225" spans="1:50" x14ac:dyDescent="0.25">
      <c r="A225" s="38">
        <v>43325</v>
      </c>
      <c r="B225" s="30">
        <v>6235</v>
      </c>
      <c r="C225" s="30">
        <v>6540</v>
      </c>
      <c r="D225" s="30">
        <v>6130</v>
      </c>
      <c r="E225" s="30">
        <v>5694</v>
      </c>
      <c r="F225" s="30">
        <v>-142.5</v>
      </c>
      <c r="G225" s="41">
        <f t="shared" si="97"/>
        <v>410</v>
      </c>
      <c r="H225" s="41">
        <f t="shared" si="98"/>
        <v>552.5</v>
      </c>
      <c r="I225" s="41">
        <f t="shared" si="99"/>
        <v>2425.4961038961037</v>
      </c>
      <c r="J225" s="41">
        <f t="shared" si="100"/>
        <v>3268.5038961038963</v>
      </c>
      <c r="K225" s="43">
        <f>VLOOKUP($A225,VIX!$A:$G,K$1,0)</f>
        <v>14.78</v>
      </c>
      <c r="L225" s="43">
        <f>VLOOKUP($A225,VIX!$A:$G,L$1,0)</f>
        <v>15.02</v>
      </c>
      <c r="M225" s="43">
        <f>VLOOKUP($A225,VIX!$A:$G,M$1,0)</f>
        <v>12.95</v>
      </c>
      <c r="N225" s="46">
        <f t="shared" si="103"/>
        <v>1.6199999999999992</v>
      </c>
      <c r="O225" s="41">
        <f t="shared" si="122"/>
        <v>2.0700000000000003</v>
      </c>
      <c r="P225" s="41">
        <f t="shared" si="123"/>
        <v>0.45000000000000107</v>
      </c>
      <c r="Q225" s="48">
        <f t="shared" si="104"/>
        <v>0.82142857142857106</v>
      </c>
      <c r="R225" s="48">
        <f t="shared" si="105"/>
        <v>0.17857142857142891</v>
      </c>
      <c r="S225" s="43">
        <f>VLOOKUP(A225,'S&amp;P_500'!$A:$F,6,0)</f>
        <v>2821.929932</v>
      </c>
      <c r="T225" s="43">
        <f>VLOOKUP($A225,'S&amp;P_500'!$A:$G,T$1,0)</f>
        <v>2843.3999020000001</v>
      </c>
      <c r="U225" s="43">
        <f>VLOOKUP($A225,'S&amp;P_500'!$A:$G,U$1,0)</f>
        <v>2819.8798830000001</v>
      </c>
      <c r="V225" s="43">
        <f>VLOOKUP($A225,'S&amp;P_500'!$A:$G,V$1,0)</f>
        <v>3158450000</v>
      </c>
      <c r="W225" s="2">
        <f t="shared" si="106"/>
        <v>-11.350097000000005</v>
      </c>
      <c r="X225" s="41">
        <f t="shared" si="107"/>
        <v>23.520019000000048</v>
      </c>
      <c r="Y225" s="59">
        <f t="shared" si="108"/>
        <v>34.870116000000053</v>
      </c>
      <c r="Z225" s="41">
        <f t="shared" si="109"/>
        <v>1272249225.1567843</v>
      </c>
      <c r="AA225" s="41">
        <f t="shared" si="110"/>
        <v>1886200774.8432157</v>
      </c>
      <c r="AB225" s="43">
        <f>VLOOKUP($A225,Gold_SPDR!$A:$G,AB$1,0)</f>
        <v>112.959999</v>
      </c>
      <c r="AC225" s="43">
        <f>VLOOKUP($A225,Gold_SPDR!$A:$G,AC$1,0)</f>
        <v>113.80999799999999</v>
      </c>
      <c r="AD225" s="43">
        <f>VLOOKUP($A225,Gold_SPDR!$A:$G,AD$1,0)</f>
        <v>112.83000199999999</v>
      </c>
      <c r="AE225" s="43">
        <f>VLOOKUP($A225,Gold_SPDR!$A:$G,AE$1,0)</f>
        <v>9130800</v>
      </c>
      <c r="AF225" s="2">
        <f t="shared" si="111"/>
        <v>-1.7300030000000106</v>
      </c>
      <c r="AG225" s="42">
        <f t="shared" si="112"/>
        <v>0.97999599999999987</v>
      </c>
      <c r="AH225" s="42">
        <f t="shared" si="113"/>
        <v>2.7099990000000105</v>
      </c>
      <c r="AI225" s="41">
        <f t="shared" si="114"/>
        <v>2424975.5018096156</v>
      </c>
      <c r="AJ225" s="41">
        <f t="shared" si="115"/>
        <v>6705824.4981903844</v>
      </c>
      <c r="AK225" s="43">
        <f>VLOOKUP($A225,Gold_Vix!$A:$G,AK$1,0)</f>
        <v>11.73</v>
      </c>
      <c r="AL225" s="43">
        <f>VLOOKUP($A225,Gold_Vix!$A:$G,AL$1,0)</f>
        <v>12.31</v>
      </c>
      <c r="AM225" s="43">
        <f>VLOOKUP($A225,Gold_Vix!$A:$G,AM$1,0)</f>
        <v>11.72</v>
      </c>
      <c r="AN225" s="43">
        <f>VLOOKUP(A225,Goog_trend!$A:$B,2,0)</f>
        <v>9</v>
      </c>
      <c r="AO225" s="43">
        <f>VLOOKUP($A225,'Updated CoinDesk'!$A:$E,AO$1,0)</f>
        <v>6252.37</v>
      </c>
      <c r="AP225" s="43">
        <f>VLOOKUP($A225,'Updated CoinDesk'!$A:$E,AP$1,0)</f>
        <v>6534.53</v>
      </c>
      <c r="AQ225" s="43">
        <f>VLOOKUP($A225,'Updated CoinDesk'!$A:$E,AQ$1,0)</f>
        <v>6164.51</v>
      </c>
      <c r="AR225" s="43">
        <f t="shared" si="116"/>
        <v>9</v>
      </c>
      <c r="AS225" s="43">
        <f t="shared" si="117"/>
        <v>109.06999999999971</v>
      </c>
      <c r="AT225" s="42">
        <f t="shared" si="118"/>
        <v>391.22999999999956</v>
      </c>
      <c r="AU225" s="42">
        <f t="shared" si="119"/>
        <v>282.15999999999985</v>
      </c>
      <c r="AV225" s="41">
        <f t="shared" si="120"/>
        <v>5.228871827618466</v>
      </c>
      <c r="AW225" s="41">
        <f t="shared" si="121"/>
        <v>3.7711281723815335</v>
      </c>
      <c r="AX225" s="57">
        <f>VLOOKUP(A225,'Gold Bullion'!$A:$C,3,0)</f>
        <v>-14.050000000000182</v>
      </c>
    </row>
    <row r="226" spans="1:50" x14ac:dyDescent="0.25">
      <c r="A226" s="38">
        <v>43326</v>
      </c>
      <c r="B226" s="30">
        <v>6072.5</v>
      </c>
      <c r="C226" s="30">
        <v>6275</v>
      </c>
      <c r="D226" s="30">
        <v>5855</v>
      </c>
      <c r="E226" s="30">
        <v>6879</v>
      </c>
      <c r="F226" s="30">
        <v>-162.5</v>
      </c>
      <c r="G226" s="41">
        <f t="shared" si="97"/>
        <v>420</v>
      </c>
      <c r="H226" s="41">
        <f t="shared" si="98"/>
        <v>582.5</v>
      </c>
      <c r="I226" s="41">
        <f t="shared" si="99"/>
        <v>2881.9750623441396</v>
      </c>
      <c r="J226" s="41">
        <f t="shared" si="100"/>
        <v>3997.0249376558604</v>
      </c>
      <c r="K226" s="43">
        <f>VLOOKUP($A226,VIX!$A:$G,K$1,0)</f>
        <v>13.31</v>
      </c>
      <c r="L226" s="43">
        <f>VLOOKUP($A226,VIX!$A:$G,L$1,0)</f>
        <v>14.22</v>
      </c>
      <c r="M226" s="43">
        <f>VLOOKUP($A226,VIX!$A:$G,M$1,0)</f>
        <v>13.11</v>
      </c>
      <c r="N226" s="46">
        <f t="shared" si="103"/>
        <v>-1.4699999999999989</v>
      </c>
      <c r="O226" s="41">
        <f t="shared" si="122"/>
        <v>1.1100000000000012</v>
      </c>
      <c r="P226" s="41">
        <f t="shared" si="123"/>
        <v>2.58</v>
      </c>
      <c r="Q226" s="48">
        <f t="shared" si="104"/>
        <v>0.30081300813008155</v>
      </c>
      <c r="R226" s="48">
        <f t="shared" si="105"/>
        <v>0.69918699186991851</v>
      </c>
      <c r="S226" s="43">
        <f>VLOOKUP(A226,'S&amp;P_500'!$A:$F,6,0)</f>
        <v>2839.959961</v>
      </c>
      <c r="T226" s="43">
        <f>VLOOKUP($A226,'S&amp;P_500'!$A:$G,T$1,0)</f>
        <v>2843.110107</v>
      </c>
      <c r="U226" s="43">
        <f>VLOOKUP($A226,'S&amp;P_500'!$A:$G,U$1,0)</f>
        <v>2826.580078</v>
      </c>
      <c r="V226" s="43">
        <f>VLOOKUP($A226,'S&amp;P_500'!$A:$G,V$1,0)</f>
        <v>2976970000</v>
      </c>
      <c r="W226" s="2">
        <f t="shared" si="106"/>
        <v>18.030029000000013</v>
      </c>
      <c r="X226" s="41">
        <f t="shared" si="107"/>
        <v>21.180174999999963</v>
      </c>
      <c r="Y226" s="59">
        <f t="shared" si="108"/>
        <v>3.1501459999999497</v>
      </c>
      <c r="Z226" s="41">
        <f t="shared" si="109"/>
        <v>2591529539.2013168</v>
      </c>
      <c r="AA226" s="41">
        <f t="shared" si="110"/>
        <v>385440460.7986834</v>
      </c>
      <c r="AB226" s="43">
        <f>VLOOKUP($A226,Gold_SPDR!$A:$G,AB$1,0)</f>
        <v>113.07</v>
      </c>
      <c r="AC226" s="43">
        <f>VLOOKUP($A226,Gold_SPDR!$A:$G,AC$1,0)</f>
        <v>113.480003</v>
      </c>
      <c r="AD226" s="43">
        <f>VLOOKUP($A226,Gold_SPDR!$A:$G,AD$1,0)</f>
        <v>112.839996</v>
      </c>
      <c r="AE226" s="43">
        <f>VLOOKUP($A226,Gold_SPDR!$A:$G,AE$1,0)</f>
        <v>7085900</v>
      </c>
      <c r="AF226" s="2">
        <f t="shared" si="111"/>
        <v>0.11000099999999691</v>
      </c>
      <c r="AG226" s="42">
        <f t="shared" si="112"/>
        <v>0.64000699999999711</v>
      </c>
      <c r="AH226" s="42">
        <f t="shared" si="113"/>
        <v>0.5300060000000002</v>
      </c>
      <c r="AI226" s="41">
        <f t="shared" si="114"/>
        <v>3876047.1903303554</v>
      </c>
      <c r="AJ226" s="41">
        <f t="shared" si="115"/>
        <v>3209852.8096696446</v>
      </c>
      <c r="AK226" s="43">
        <f>VLOOKUP($A226,Gold_Vix!$A:$G,AK$1,0)</f>
        <v>11.88</v>
      </c>
      <c r="AL226" s="43">
        <f>VLOOKUP($A226,Gold_Vix!$A:$G,AL$1,0)</f>
        <v>11.9</v>
      </c>
      <c r="AM226" s="43">
        <f>VLOOKUP($A226,Gold_Vix!$A:$G,AM$1,0)</f>
        <v>11.41</v>
      </c>
      <c r="AN226" s="43">
        <f>VLOOKUP(A226,Goog_trend!$A:$B,2,0)</f>
        <v>12</v>
      </c>
      <c r="AO226" s="43">
        <f>VLOOKUP($A226,'Updated CoinDesk'!$A:$E,AO$1,0)</f>
        <v>6192.31</v>
      </c>
      <c r="AP226" s="43">
        <f>VLOOKUP($A226,'Updated CoinDesk'!$A:$E,AP$1,0)</f>
        <v>6252.37</v>
      </c>
      <c r="AQ226" s="43">
        <f>VLOOKUP($A226,'Updated CoinDesk'!$A:$E,AQ$1,0)</f>
        <v>5900.38</v>
      </c>
      <c r="AR226" s="43">
        <f t="shared" si="116"/>
        <v>12</v>
      </c>
      <c r="AS226" s="43">
        <f t="shared" si="117"/>
        <v>-60.059999999999491</v>
      </c>
      <c r="AT226" s="42">
        <f t="shared" si="118"/>
        <v>351.98999999999978</v>
      </c>
      <c r="AU226" s="42">
        <f t="shared" si="119"/>
        <v>412.04999999999927</v>
      </c>
      <c r="AV226" s="41">
        <f t="shared" si="120"/>
        <v>5.5283493010837166</v>
      </c>
      <c r="AW226" s="41">
        <f t="shared" si="121"/>
        <v>6.4716506989162834</v>
      </c>
      <c r="AX226" s="57">
        <f>VLOOKUP(A226,'Gold Bullion'!$A:$C,3,0)</f>
        <v>-3.3499999999999091</v>
      </c>
    </row>
    <row r="227" spans="1:50" x14ac:dyDescent="0.25">
      <c r="A227" s="38">
        <v>43327</v>
      </c>
      <c r="B227" s="30">
        <v>6360</v>
      </c>
      <c r="C227" s="30">
        <v>6615</v>
      </c>
      <c r="D227" s="30">
        <v>6000</v>
      </c>
      <c r="E227" s="30">
        <v>1103</v>
      </c>
      <c r="F227" s="30">
        <v>287.5</v>
      </c>
      <c r="G227" s="41">
        <f t="shared" si="97"/>
        <v>615</v>
      </c>
      <c r="H227" s="41">
        <f t="shared" si="98"/>
        <v>327.5</v>
      </c>
      <c r="I227" s="41">
        <f t="shared" si="99"/>
        <v>719.72944297082233</v>
      </c>
      <c r="J227" s="41">
        <f t="shared" si="100"/>
        <v>383.27055702917772</v>
      </c>
      <c r="K227" s="43">
        <f>VLOOKUP($A227,VIX!$A:$G,K$1,0)</f>
        <v>14.64</v>
      </c>
      <c r="L227" s="43">
        <f>VLOOKUP($A227,VIX!$A:$G,L$1,0)</f>
        <v>16.860001</v>
      </c>
      <c r="M227" s="43">
        <f>VLOOKUP($A227,VIX!$A:$G,M$1,0)</f>
        <v>13.44</v>
      </c>
      <c r="N227" s="46">
        <f t="shared" si="103"/>
        <v>1.33</v>
      </c>
      <c r="O227" s="41">
        <f t="shared" si="122"/>
        <v>3.550001</v>
      </c>
      <c r="P227" s="41">
        <f t="shared" si="123"/>
        <v>2.2200009999999999</v>
      </c>
      <c r="Q227" s="48">
        <f t="shared" si="104"/>
        <v>0.61525125987824614</v>
      </c>
      <c r="R227" s="48">
        <f t="shared" si="105"/>
        <v>0.38474874012175386</v>
      </c>
      <c r="S227" s="43">
        <f>VLOOKUP(A227,'S&amp;P_500'!$A:$F,6,0)</f>
        <v>2818.3701169999999</v>
      </c>
      <c r="T227" s="43">
        <f>VLOOKUP($A227,'S&amp;P_500'!$A:$G,T$1,0)</f>
        <v>2827.9499510000001</v>
      </c>
      <c r="U227" s="43">
        <f>VLOOKUP($A227,'S&amp;P_500'!$A:$G,U$1,0)</f>
        <v>2802.48999</v>
      </c>
      <c r="V227" s="43">
        <f>VLOOKUP($A227,'S&amp;P_500'!$A:$G,V$1,0)</f>
        <v>3645070000</v>
      </c>
      <c r="W227" s="2">
        <f t="shared" si="106"/>
        <v>-21.589844000000085</v>
      </c>
      <c r="X227" s="41">
        <f t="shared" si="107"/>
        <v>25.459961000000021</v>
      </c>
      <c r="Y227" s="59">
        <f t="shared" si="108"/>
        <v>47.049805000000106</v>
      </c>
      <c r="Z227" s="41">
        <f t="shared" si="109"/>
        <v>1279873666.1523623</v>
      </c>
      <c r="AA227" s="41">
        <f t="shared" si="110"/>
        <v>2365196333.8476377</v>
      </c>
      <c r="AB227" s="43">
        <f>VLOOKUP($A227,Gold_SPDR!$A:$G,AB$1,0)</f>
        <v>111.19000200000001</v>
      </c>
      <c r="AC227" s="43">
        <f>VLOOKUP($A227,Gold_SPDR!$A:$G,AC$1,0)</f>
        <v>112.18</v>
      </c>
      <c r="AD227" s="43">
        <f>VLOOKUP($A227,Gold_SPDR!$A:$G,AD$1,0)</f>
        <v>111.05999799999999</v>
      </c>
      <c r="AE227" s="43">
        <f>VLOOKUP($A227,Gold_SPDR!$A:$G,AE$1,0)</f>
        <v>12398400</v>
      </c>
      <c r="AF227" s="2">
        <f t="shared" si="111"/>
        <v>-1.8799979999999863</v>
      </c>
      <c r="AG227" s="42">
        <f t="shared" si="112"/>
        <v>1.1200020000000137</v>
      </c>
      <c r="AH227" s="42">
        <f t="shared" si="113"/>
        <v>3</v>
      </c>
      <c r="AI227" s="41">
        <f t="shared" si="114"/>
        <v>3370443.217454779</v>
      </c>
      <c r="AJ227" s="41">
        <f t="shared" si="115"/>
        <v>9027956.782545222</v>
      </c>
      <c r="AK227" s="43">
        <f>VLOOKUP($A227,Gold_Vix!$A:$G,AK$1,0)</f>
        <v>13.16</v>
      </c>
      <c r="AL227" s="43">
        <f>VLOOKUP($A227,Gold_Vix!$A:$G,AL$1,0)</f>
        <v>13.18</v>
      </c>
      <c r="AM227" s="43">
        <f>VLOOKUP($A227,Gold_Vix!$A:$G,AM$1,0)</f>
        <v>12.15</v>
      </c>
      <c r="AN227" s="43">
        <f>VLOOKUP(A227,Goog_trend!$A:$B,2,0)</f>
        <v>11</v>
      </c>
      <c r="AO227" s="43">
        <f>VLOOKUP($A227,'Updated CoinDesk'!$A:$E,AO$1,0)</f>
        <v>6270.04</v>
      </c>
      <c r="AP227" s="43">
        <f>VLOOKUP($A227,'Updated CoinDesk'!$A:$E,AP$1,0)</f>
        <v>6612.72</v>
      </c>
      <c r="AQ227" s="43">
        <f>VLOOKUP($A227,'Updated CoinDesk'!$A:$E,AQ$1,0)</f>
        <v>6190.86</v>
      </c>
      <c r="AR227" s="43">
        <f t="shared" si="116"/>
        <v>11</v>
      </c>
      <c r="AS227" s="43">
        <f t="shared" si="117"/>
        <v>77.729999999999563</v>
      </c>
      <c r="AT227" s="42">
        <f t="shared" si="118"/>
        <v>421.86000000000058</v>
      </c>
      <c r="AU227" s="42">
        <f t="shared" si="119"/>
        <v>344.13000000000102</v>
      </c>
      <c r="AV227" s="41">
        <f t="shared" si="120"/>
        <v>6.0581208631966428</v>
      </c>
      <c r="AW227" s="41">
        <f t="shared" si="121"/>
        <v>4.9418791368033572</v>
      </c>
      <c r="AX227" s="57">
        <f>VLOOKUP(A227,'Gold Bullion'!$A:$C,3,0)</f>
        <v>-15</v>
      </c>
    </row>
    <row r="228" spans="1:50" x14ac:dyDescent="0.25">
      <c r="A228" s="38">
        <v>43328</v>
      </c>
      <c r="B228" s="30">
        <v>6385</v>
      </c>
      <c r="C228" s="30">
        <v>6470</v>
      </c>
      <c r="D228" s="30">
        <v>6185</v>
      </c>
      <c r="E228" s="30">
        <v>4542</v>
      </c>
      <c r="F228" s="30">
        <v>25</v>
      </c>
      <c r="G228" s="41">
        <f t="shared" si="97"/>
        <v>285</v>
      </c>
      <c r="H228" s="41">
        <f t="shared" si="98"/>
        <v>260</v>
      </c>
      <c r="I228" s="41">
        <f t="shared" si="99"/>
        <v>2375.1743119266057</v>
      </c>
      <c r="J228" s="41">
        <f t="shared" si="100"/>
        <v>2166.8256880733943</v>
      </c>
      <c r="K228" s="43">
        <f>VLOOKUP($A228,VIX!$A:$G,K$1,0)</f>
        <v>13.45</v>
      </c>
      <c r="L228" s="43">
        <f>VLOOKUP($A228,VIX!$A:$G,L$1,0)</f>
        <v>14.36</v>
      </c>
      <c r="M228" s="43">
        <f>VLOOKUP($A228,VIX!$A:$G,M$1,0)</f>
        <v>12.82</v>
      </c>
      <c r="N228" s="46">
        <f t="shared" si="103"/>
        <v>-1.1900000000000013</v>
      </c>
      <c r="O228" s="41">
        <f t="shared" si="122"/>
        <v>1.5399999999999991</v>
      </c>
      <c r="P228" s="41">
        <f t="shared" si="123"/>
        <v>2.7300000000000004</v>
      </c>
      <c r="Q228" s="48">
        <f t="shared" si="104"/>
        <v>0.36065573770491788</v>
      </c>
      <c r="R228" s="48">
        <f t="shared" si="105"/>
        <v>0.63934426229508212</v>
      </c>
      <c r="S228" s="43">
        <f>VLOOKUP(A228,'S&amp;P_500'!$A:$F,6,0)</f>
        <v>2840.6899410000001</v>
      </c>
      <c r="T228" s="43">
        <f>VLOOKUP($A228,'S&amp;P_500'!$A:$G,T$1,0)</f>
        <v>2850.48999</v>
      </c>
      <c r="U228" s="43">
        <f>VLOOKUP($A228,'S&amp;P_500'!$A:$G,U$1,0)</f>
        <v>2831.4399410000001</v>
      </c>
      <c r="V228" s="43">
        <f>VLOOKUP($A228,'S&amp;P_500'!$A:$G,V$1,0)</f>
        <v>3219880000</v>
      </c>
      <c r="W228" s="2">
        <f t="shared" si="106"/>
        <v>22.319824000000153</v>
      </c>
      <c r="X228" s="41">
        <f t="shared" si="107"/>
        <v>32.119873000000098</v>
      </c>
      <c r="Y228" s="59">
        <f t="shared" si="108"/>
        <v>9.8000489999999445</v>
      </c>
      <c r="Z228" s="41">
        <f t="shared" si="109"/>
        <v>2467135713.5454645</v>
      </c>
      <c r="AA228" s="41">
        <f t="shared" si="110"/>
        <v>752744286.4545356</v>
      </c>
      <c r="AB228" s="43">
        <f>VLOOKUP($A228,Gold_SPDR!$A:$G,AB$1,0)</f>
        <v>111.099998</v>
      </c>
      <c r="AC228" s="43">
        <f>VLOOKUP($A228,Gold_SPDR!$A:$G,AC$1,0)</f>
        <v>111.879997</v>
      </c>
      <c r="AD228" s="43">
        <f>VLOOKUP($A228,Gold_SPDR!$A:$G,AD$1,0)</f>
        <v>111.099998</v>
      </c>
      <c r="AE228" s="43">
        <f>VLOOKUP($A228,Gold_SPDR!$A:$G,AE$1,0)</f>
        <v>7484600</v>
      </c>
      <c r="AF228" s="2">
        <f t="shared" si="111"/>
        <v>-9.0004000000007522E-2</v>
      </c>
      <c r="AG228" s="42">
        <f t="shared" si="112"/>
        <v>0.77999900000000366</v>
      </c>
      <c r="AH228" s="42">
        <f t="shared" si="113"/>
        <v>0.87000300000001118</v>
      </c>
      <c r="AI228" s="41">
        <f t="shared" si="114"/>
        <v>3538165.7206475963</v>
      </c>
      <c r="AJ228" s="41">
        <f t="shared" si="115"/>
        <v>3946434.2793524042</v>
      </c>
      <c r="AK228" s="43">
        <f>VLOOKUP($A228,Gold_Vix!$A:$G,AK$1,0)</f>
        <v>13.39</v>
      </c>
      <c r="AL228" s="43">
        <f>VLOOKUP($A228,Gold_Vix!$A:$G,AL$1,0)</f>
        <v>13.39</v>
      </c>
      <c r="AM228" s="43">
        <f>VLOOKUP($A228,Gold_Vix!$A:$G,AM$1,0)</f>
        <v>12.47</v>
      </c>
      <c r="AN228" s="43">
        <f>VLOOKUP(A228,Goog_trend!$A:$B,2,0)</f>
        <v>10</v>
      </c>
      <c r="AO228" s="43">
        <f>VLOOKUP($A228,'Updated CoinDesk'!$A:$E,AO$1,0)</f>
        <v>6314.24</v>
      </c>
      <c r="AP228" s="43">
        <f>VLOOKUP($A228,'Updated CoinDesk'!$A:$E,AP$1,0)</f>
        <v>6470.95</v>
      </c>
      <c r="AQ228" s="43">
        <f>VLOOKUP($A228,'Updated CoinDesk'!$A:$E,AQ$1,0)</f>
        <v>6223.23</v>
      </c>
      <c r="AR228" s="43">
        <f t="shared" si="116"/>
        <v>10</v>
      </c>
      <c r="AS228" s="43">
        <f t="shared" si="117"/>
        <v>44.199999999999818</v>
      </c>
      <c r="AT228" s="42">
        <f t="shared" si="118"/>
        <v>247.72000000000025</v>
      </c>
      <c r="AU228" s="42">
        <f t="shared" si="119"/>
        <v>203.52000000000044</v>
      </c>
      <c r="AV228" s="41">
        <f t="shared" si="120"/>
        <v>5.4897615459622342</v>
      </c>
      <c r="AW228" s="41">
        <f t="shared" si="121"/>
        <v>4.5102384540377658</v>
      </c>
      <c r="AX228" s="57">
        <f>VLOOKUP(A228,'Gold Bullion'!$A:$C,3,0)</f>
        <v>-1.5999999999999091</v>
      </c>
    </row>
    <row r="229" spans="1:50" x14ac:dyDescent="0.25">
      <c r="A229" s="38">
        <v>43329</v>
      </c>
      <c r="B229" s="30">
        <v>6472.5</v>
      </c>
      <c r="C229" s="30">
        <v>6545</v>
      </c>
      <c r="D229" s="30">
        <v>6235</v>
      </c>
      <c r="E229" s="30">
        <v>2910</v>
      </c>
      <c r="F229" s="30">
        <v>87.5</v>
      </c>
      <c r="G229" s="41">
        <f t="shared" si="97"/>
        <v>310</v>
      </c>
      <c r="H229" s="41">
        <f t="shared" si="98"/>
        <v>222.5</v>
      </c>
      <c r="I229" s="41">
        <f t="shared" si="99"/>
        <v>1694.0845070422536</v>
      </c>
      <c r="J229" s="41">
        <f t="shared" si="100"/>
        <v>1215.9154929577464</v>
      </c>
      <c r="K229" s="43">
        <f>VLOOKUP($A229,VIX!$A:$G,K$1,0)</f>
        <v>12.64</v>
      </c>
      <c r="L229" s="43">
        <f>VLOOKUP($A229,VIX!$A:$G,L$1,0)</f>
        <v>13.96</v>
      </c>
      <c r="M229" s="43">
        <f>VLOOKUP($A229,VIX!$A:$G,M$1,0)</f>
        <v>12.4</v>
      </c>
      <c r="N229" s="46">
        <f t="shared" si="103"/>
        <v>-0.80999999999999872</v>
      </c>
      <c r="O229" s="41">
        <f t="shared" si="122"/>
        <v>1.5600000000000005</v>
      </c>
      <c r="P229" s="41">
        <f t="shared" si="123"/>
        <v>2.3699999999999992</v>
      </c>
      <c r="Q229" s="48">
        <f t="shared" si="104"/>
        <v>0.39694656488549634</v>
      </c>
      <c r="R229" s="48">
        <f t="shared" si="105"/>
        <v>0.60305343511450371</v>
      </c>
      <c r="S229" s="43">
        <f>VLOOKUP(A229,'S&amp;P_500'!$A:$F,6,0)</f>
        <v>2850.1298830000001</v>
      </c>
      <c r="T229" s="43">
        <f>VLOOKUP($A229,'S&amp;P_500'!$A:$G,T$1,0)</f>
        <v>2855.6298830000001</v>
      </c>
      <c r="U229" s="43">
        <f>VLOOKUP($A229,'S&amp;P_500'!$A:$G,U$1,0)</f>
        <v>2833.7299800000001</v>
      </c>
      <c r="V229" s="43">
        <f>VLOOKUP($A229,'S&amp;P_500'!$A:$G,V$1,0)</f>
        <v>3024100000</v>
      </c>
      <c r="W229" s="2">
        <f t="shared" si="106"/>
        <v>9.4399419999999736</v>
      </c>
      <c r="X229" s="41">
        <f t="shared" si="107"/>
        <v>21.899902999999995</v>
      </c>
      <c r="Y229" s="59">
        <f t="shared" si="108"/>
        <v>12.459961000000021</v>
      </c>
      <c r="Z229" s="41">
        <f t="shared" si="109"/>
        <v>1927466786.8970599</v>
      </c>
      <c r="AA229" s="41">
        <f t="shared" si="110"/>
        <v>1096633213.1029403</v>
      </c>
      <c r="AB229" s="43">
        <f>VLOOKUP($A229,Gold_SPDR!$A:$G,AB$1,0)</f>
        <v>112.129997</v>
      </c>
      <c r="AC229" s="43">
        <f>VLOOKUP($A229,Gold_SPDR!$A:$G,AC$1,0)</f>
        <v>112.150002</v>
      </c>
      <c r="AD229" s="43">
        <f>VLOOKUP($A229,Gold_SPDR!$A:$G,AD$1,0)</f>
        <v>111.379997</v>
      </c>
      <c r="AE229" s="43">
        <f>VLOOKUP($A229,Gold_SPDR!$A:$G,AE$1,0)</f>
        <v>8471000</v>
      </c>
      <c r="AF229" s="2">
        <f t="shared" si="111"/>
        <v>1.0299990000000037</v>
      </c>
      <c r="AG229" s="42">
        <f t="shared" si="112"/>
        <v>1.0500040000000013</v>
      </c>
      <c r="AH229" s="42">
        <f t="shared" si="113"/>
        <v>2.0004999999997608E-2</v>
      </c>
      <c r="AI229" s="41">
        <f t="shared" si="114"/>
        <v>8312625.2994133886</v>
      </c>
      <c r="AJ229" s="41">
        <f t="shared" si="115"/>
        <v>158374.70058661178</v>
      </c>
      <c r="AK229" s="43">
        <f>VLOOKUP($A229,Gold_Vix!$A:$G,AK$1,0)</f>
        <v>12.89</v>
      </c>
      <c r="AL229" s="43">
        <f>VLOOKUP($A229,Gold_Vix!$A:$G,AL$1,0)</f>
        <v>13.09</v>
      </c>
      <c r="AM229" s="43">
        <f>VLOOKUP($A229,Gold_Vix!$A:$G,AM$1,0)</f>
        <v>12.7</v>
      </c>
      <c r="AN229" s="43">
        <f>VLOOKUP(A229,Goog_trend!$A:$B,2,0)</f>
        <v>9</v>
      </c>
      <c r="AO229" s="43">
        <f>VLOOKUP($A229,'Updated CoinDesk'!$A:$E,AO$1,0)</f>
        <v>6583.24</v>
      </c>
      <c r="AP229" s="43">
        <f>VLOOKUP($A229,'Updated CoinDesk'!$A:$E,AP$1,0)</f>
        <v>6584.31</v>
      </c>
      <c r="AQ229" s="43">
        <f>VLOOKUP($A229,'Updated CoinDesk'!$A:$E,AQ$1,0)</f>
        <v>6293.18</v>
      </c>
      <c r="AR229" s="43">
        <f t="shared" si="116"/>
        <v>9</v>
      </c>
      <c r="AS229" s="43">
        <f t="shared" si="117"/>
        <v>269</v>
      </c>
      <c r="AT229" s="42">
        <f t="shared" si="118"/>
        <v>291.13000000000011</v>
      </c>
      <c r="AU229" s="42">
        <f t="shared" si="119"/>
        <v>22.130000000000109</v>
      </c>
      <c r="AV229" s="41">
        <f t="shared" si="120"/>
        <v>8.3642022601034256</v>
      </c>
      <c r="AW229" s="41">
        <f t="shared" si="121"/>
        <v>0.63579773989657418</v>
      </c>
      <c r="AX229" s="57">
        <f>VLOOKUP(A229,'Gold Bullion'!$A:$C,3,0)</f>
        <v>-2</v>
      </c>
    </row>
    <row r="230" spans="1:50" x14ac:dyDescent="0.25">
      <c r="A230" s="38">
        <v>43332</v>
      </c>
      <c r="B230" s="30">
        <v>6452.5</v>
      </c>
      <c r="C230" s="30">
        <v>6505</v>
      </c>
      <c r="D230" s="30">
        <v>6360</v>
      </c>
      <c r="E230" s="30">
        <v>1331</v>
      </c>
      <c r="F230" s="30">
        <v>-20</v>
      </c>
      <c r="G230" s="41">
        <f t="shared" si="97"/>
        <v>145</v>
      </c>
      <c r="H230" s="41">
        <f t="shared" si="98"/>
        <v>165</v>
      </c>
      <c r="I230" s="41">
        <f t="shared" si="99"/>
        <v>622.56451612903231</v>
      </c>
      <c r="J230" s="41">
        <f t="shared" si="100"/>
        <v>708.43548387096769</v>
      </c>
      <c r="K230" s="43">
        <f>VLOOKUP($A230,VIX!$A:$G,K$1,0)</f>
        <v>12.49</v>
      </c>
      <c r="L230" s="43">
        <f>VLOOKUP($A230,VIX!$A:$G,L$1,0)</f>
        <v>12.79</v>
      </c>
      <c r="M230" s="43">
        <f>VLOOKUP($A230,VIX!$A:$G,M$1,0)</f>
        <v>12.26</v>
      </c>
      <c r="N230" s="46">
        <f t="shared" si="103"/>
        <v>-0.15000000000000036</v>
      </c>
      <c r="O230" s="41">
        <f t="shared" si="122"/>
        <v>0.52999999999999936</v>
      </c>
      <c r="P230" s="41">
        <f t="shared" si="123"/>
        <v>0.67999999999999972</v>
      </c>
      <c r="Q230" s="48">
        <f t="shared" si="104"/>
        <v>0.43801652892561965</v>
      </c>
      <c r="R230" s="48">
        <f t="shared" si="105"/>
        <v>0.5619834710743804</v>
      </c>
      <c r="S230" s="43">
        <f>VLOOKUP(A230,'S&amp;P_500'!$A:$F,6,0)</f>
        <v>2857.0500489999999</v>
      </c>
      <c r="T230" s="43">
        <f>VLOOKUP($A230,'S&amp;P_500'!$A:$G,T$1,0)</f>
        <v>2859.76001</v>
      </c>
      <c r="U230" s="43">
        <f>VLOOKUP($A230,'S&amp;P_500'!$A:$G,U$1,0)</f>
        <v>2850.6201169999999</v>
      </c>
      <c r="V230" s="43">
        <f>VLOOKUP($A230,'S&amp;P_500'!$A:$G,V$1,0)</f>
        <v>2748020000</v>
      </c>
      <c r="W230" s="2">
        <f t="shared" si="106"/>
        <v>6.920165999999881</v>
      </c>
      <c r="X230" s="41">
        <f t="shared" si="107"/>
        <v>9.6301269999999022</v>
      </c>
      <c r="Y230" s="59">
        <f t="shared" si="108"/>
        <v>2.7099610000000212</v>
      </c>
      <c r="Z230" s="41">
        <f t="shared" si="109"/>
        <v>2144537510.4731746</v>
      </c>
      <c r="AA230" s="41">
        <f t="shared" si="110"/>
        <v>603482489.52682543</v>
      </c>
      <c r="AB230" s="43">
        <f>VLOOKUP($A230,Gold_SPDR!$A:$G,AB$1,0)</f>
        <v>112.69000200000001</v>
      </c>
      <c r="AC230" s="43">
        <f>VLOOKUP($A230,Gold_SPDR!$A:$G,AC$1,0)</f>
        <v>112.739998</v>
      </c>
      <c r="AD230" s="43">
        <f>VLOOKUP($A230,Gold_SPDR!$A:$G,AD$1,0)</f>
        <v>112.160004</v>
      </c>
      <c r="AE230" s="43">
        <f>VLOOKUP($A230,Gold_SPDR!$A:$G,AE$1,0)</f>
        <v>5313400</v>
      </c>
      <c r="AF230" s="2">
        <f t="shared" si="111"/>
        <v>0.56000500000000386</v>
      </c>
      <c r="AG230" s="42">
        <f t="shared" si="112"/>
        <v>0.61000099999999691</v>
      </c>
      <c r="AH230" s="42">
        <f t="shared" si="113"/>
        <v>4.9995999999993046E-2</v>
      </c>
      <c r="AI230" s="41">
        <f t="shared" si="114"/>
        <v>4910900.0698488522</v>
      </c>
      <c r="AJ230" s="41">
        <f t="shared" si="115"/>
        <v>402499.93015114777</v>
      </c>
      <c r="AK230" s="43">
        <f>VLOOKUP($A230,Gold_Vix!$A:$G,AK$1,0)</f>
        <v>12.4</v>
      </c>
      <c r="AL230" s="43">
        <f>VLOOKUP($A230,Gold_Vix!$A:$G,AL$1,0)</f>
        <v>13.91</v>
      </c>
      <c r="AM230" s="43">
        <f>VLOOKUP($A230,Gold_Vix!$A:$G,AM$1,0)</f>
        <v>12.39</v>
      </c>
      <c r="AN230" s="43">
        <f>VLOOKUP(A230,Goog_trend!$A:$B,2,0)</f>
        <v>8</v>
      </c>
      <c r="AO230" s="43">
        <f>VLOOKUP($A230,'Updated CoinDesk'!$A:$E,AO$1,0)</f>
        <v>6256.61</v>
      </c>
      <c r="AP230" s="43">
        <f>VLOOKUP($A230,'Updated CoinDesk'!$A:$E,AP$1,0)</f>
        <v>6522.5</v>
      </c>
      <c r="AQ230" s="43">
        <f>VLOOKUP($A230,'Updated CoinDesk'!$A:$E,AQ$1,0)</f>
        <v>6239.02</v>
      </c>
      <c r="AR230" s="43">
        <f t="shared" si="116"/>
        <v>8</v>
      </c>
      <c r="AS230" s="43">
        <f t="shared" si="117"/>
        <v>-326.63000000000011</v>
      </c>
      <c r="AT230" s="42">
        <f t="shared" si="118"/>
        <v>283.47999999999956</v>
      </c>
      <c r="AU230" s="42">
        <f t="shared" si="119"/>
        <v>610.10999999999967</v>
      </c>
      <c r="AV230" s="41">
        <f t="shared" si="120"/>
        <v>2.5378976935731132</v>
      </c>
      <c r="AW230" s="41">
        <f t="shared" si="121"/>
        <v>5.4621023064268863</v>
      </c>
      <c r="AX230" s="57">
        <f>VLOOKUP(A230,'Gold Bullion'!$A:$C,3,0)</f>
        <v>5.9499999999998181</v>
      </c>
    </row>
    <row r="231" spans="1:50" x14ac:dyDescent="0.25">
      <c r="A231" s="38">
        <v>43333</v>
      </c>
      <c r="B231" s="30">
        <v>6405</v>
      </c>
      <c r="C231" s="30">
        <v>6465</v>
      </c>
      <c r="D231" s="30">
        <v>6205</v>
      </c>
      <c r="E231" s="30">
        <v>2944</v>
      </c>
      <c r="F231" s="30">
        <v>-47.5</v>
      </c>
      <c r="G231" s="41">
        <f t="shared" si="97"/>
        <v>260</v>
      </c>
      <c r="H231" s="41">
        <f t="shared" si="98"/>
        <v>307.5</v>
      </c>
      <c r="I231" s="41">
        <f t="shared" si="99"/>
        <v>1348.7929515418502</v>
      </c>
      <c r="J231" s="41">
        <f t="shared" si="100"/>
        <v>1595.2070484581498</v>
      </c>
      <c r="K231" s="43">
        <f>VLOOKUP($A231,VIX!$A:$G,K$1,0)</f>
        <v>12.86</v>
      </c>
      <c r="L231" s="43">
        <f>VLOOKUP($A231,VIX!$A:$G,L$1,0)</f>
        <v>12.89</v>
      </c>
      <c r="M231" s="43">
        <f>VLOOKUP($A231,VIX!$A:$G,M$1,0)</f>
        <v>12.09</v>
      </c>
      <c r="N231" s="46">
        <f t="shared" si="103"/>
        <v>0.36999999999999922</v>
      </c>
      <c r="O231" s="41">
        <f t="shared" si="122"/>
        <v>0.80000000000000071</v>
      </c>
      <c r="P231" s="41">
        <f t="shared" si="123"/>
        <v>0.43000000000000149</v>
      </c>
      <c r="Q231" s="48">
        <f t="shared" si="104"/>
        <v>0.65040650406504008</v>
      </c>
      <c r="R231" s="48">
        <f t="shared" si="105"/>
        <v>0.34959349593495992</v>
      </c>
      <c r="S231" s="43">
        <f>VLOOKUP(A231,'S&amp;P_500'!$A:$F,6,0)</f>
        <v>2862.959961</v>
      </c>
      <c r="T231" s="43">
        <f>VLOOKUP($A231,'S&amp;P_500'!$A:$G,T$1,0)</f>
        <v>2873.2299800000001</v>
      </c>
      <c r="U231" s="43">
        <f>VLOOKUP($A231,'S&amp;P_500'!$A:$G,U$1,0)</f>
        <v>2861.320068</v>
      </c>
      <c r="V231" s="43">
        <f>VLOOKUP($A231,'S&amp;P_500'!$A:$G,V$1,0)</f>
        <v>3147140000</v>
      </c>
      <c r="W231" s="2">
        <f t="shared" si="106"/>
        <v>5.9099120000000767</v>
      </c>
      <c r="X231" s="41">
        <f t="shared" si="107"/>
        <v>16.179931000000124</v>
      </c>
      <c r="Y231" s="59">
        <f t="shared" si="108"/>
        <v>10.270019000000048</v>
      </c>
      <c r="Z231" s="41">
        <f t="shared" si="109"/>
        <v>1925164624.0291593</v>
      </c>
      <c r="AA231" s="41">
        <f t="shared" si="110"/>
        <v>1221975375.9708407</v>
      </c>
      <c r="AB231" s="43">
        <f>VLOOKUP($A231,Gold_SPDR!$A:$G,AB$1,0)</f>
        <v>113.019997</v>
      </c>
      <c r="AC231" s="43">
        <f>VLOOKUP($A231,Gold_SPDR!$A:$G,AC$1,0)</f>
        <v>113.099998</v>
      </c>
      <c r="AD231" s="43">
        <f>VLOOKUP($A231,Gold_SPDR!$A:$G,AD$1,0)</f>
        <v>112.44000200000001</v>
      </c>
      <c r="AE231" s="43">
        <f>VLOOKUP($A231,Gold_SPDR!$A:$G,AE$1,0)</f>
        <v>5042400</v>
      </c>
      <c r="AF231" s="2">
        <f t="shared" si="111"/>
        <v>0.32999499999999671</v>
      </c>
      <c r="AG231" s="42">
        <f t="shared" si="112"/>
        <v>0.65999599999999248</v>
      </c>
      <c r="AH231" s="42">
        <f t="shared" si="113"/>
        <v>0.33000099999999577</v>
      </c>
      <c r="AI231" s="41">
        <f t="shared" si="114"/>
        <v>3361589.8133024662</v>
      </c>
      <c r="AJ231" s="41">
        <f t="shared" si="115"/>
        <v>1680810.1866975338</v>
      </c>
      <c r="AK231" s="43">
        <f>VLOOKUP($A231,Gold_Vix!$A:$G,AK$1,0)</f>
        <v>11.86</v>
      </c>
      <c r="AL231" s="43">
        <f>VLOOKUP($A231,Gold_Vix!$A:$G,AL$1,0)</f>
        <v>12.4</v>
      </c>
      <c r="AM231" s="43">
        <f>VLOOKUP($A231,Gold_Vix!$A:$G,AM$1,0)</f>
        <v>11.85</v>
      </c>
      <c r="AN231" s="43">
        <f>VLOOKUP(A231,Goog_trend!$A:$B,2,0)</f>
        <v>8</v>
      </c>
      <c r="AO231" s="43">
        <f>VLOOKUP($A231,'Updated CoinDesk'!$A:$E,AO$1,0)</f>
        <v>6477.38</v>
      </c>
      <c r="AP231" s="43">
        <f>VLOOKUP($A231,'Updated CoinDesk'!$A:$E,AP$1,0)</f>
        <v>6497.72</v>
      </c>
      <c r="AQ231" s="43">
        <f>VLOOKUP($A231,'Updated CoinDesk'!$A:$E,AQ$1,0)</f>
        <v>6249.08</v>
      </c>
      <c r="AR231" s="43">
        <f t="shared" si="116"/>
        <v>8</v>
      </c>
      <c r="AS231" s="43">
        <f t="shared" si="117"/>
        <v>220.77000000000044</v>
      </c>
      <c r="AT231" s="42">
        <f t="shared" si="118"/>
        <v>248.64000000000033</v>
      </c>
      <c r="AU231" s="42">
        <f t="shared" si="119"/>
        <v>27.869999999999891</v>
      </c>
      <c r="AV231" s="41">
        <f t="shared" si="120"/>
        <v>7.1936638819572565</v>
      </c>
      <c r="AW231" s="41">
        <f t="shared" si="121"/>
        <v>0.8063361180427433</v>
      </c>
      <c r="AX231" s="57">
        <f>VLOOKUP(A231,'Gold Bullion'!$A:$C,3,0)</f>
        <v>6.6000000000001364</v>
      </c>
    </row>
    <row r="232" spans="1:50" x14ac:dyDescent="0.25">
      <c r="A232" s="38">
        <v>43334</v>
      </c>
      <c r="B232" s="30">
        <v>6287.5</v>
      </c>
      <c r="C232" s="30">
        <v>6880</v>
      </c>
      <c r="D232" s="30">
        <v>6260</v>
      </c>
      <c r="E232" s="30">
        <v>5434</v>
      </c>
      <c r="F232" s="30">
        <v>-117.5</v>
      </c>
      <c r="G232" s="41">
        <f t="shared" si="97"/>
        <v>620</v>
      </c>
      <c r="H232" s="41">
        <f t="shared" si="98"/>
        <v>737.5</v>
      </c>
      <c r="I232" s="41">
        <f t="shared" si="99"/>
        <v>2481.8268876611419</v>
      </c>
      <c r="J232" s="41">
        <f t="shared" si="100"/>
        <v>2952.1731123388581</v>
      </c>
      <c r="K232" s="43">
        <f>VLOOKUP($A232,VIX!$A:$G,K$1,0)</f>
        <v>12.25</v>
      </c>
      <c r="L232" s="43">
        <f>VLOOKUP($A232,VIX!$A:$G,L$1,0)</f>
        <v>13.29</v>
      </c>
      <c r="M232" s="43">
        <f>VLOOKUP($A232,VIX!$A:$G,M$1,0)</f>
        <v>11.97</v>
      </c>
      <c r="N232" s="46">
        <f t="shared" si="103"/>
        <v>-0.60999999999999943</v>
      </c>
      <c r="O232" s="41">
        <f t="shared" si="122"/>
        <v>1.3199999999999985</v>
      </c>
      <c r="P232" s="41">
        <f t="shared" si="123"/>
        <v>1.9299999999999979</v>
      </c>
      <c r="Q232" s="48">
        <f t="shared" si="104"/>
        <v>0.40615384615384614</v>
      </c>
      <c r="R232" s="48">
        <f t="shared" si="105"/>
        <v>0.59384615384615391</v>
      </c>
      <c r="S232" s="43">
        <f>VLOOKUP(A232,'S&amp;P_500'!$A:$F,6,0)</f>
        <v>2861.820068</v>
      </c>
      <c r="T232" s="43">
        <f>VLOOKUP($A232,'S&amp;P_500'!$A:$G,T$1,0)</f>
        <v>2867.540039</v>
      </c>
      <c r="U232" s="43">
        <f>VLOOKUP($A232,'S&amp;P_500'!$A:$G,U$1,0)</f>
        <v>2856.0500489999999</v>
      </c>
      <c r="V232" s="43">
        <f>VLOOKUP($A232,'S&amp;P_500'!$A:$G,V$1,0)</f>
        <v>2689560000</v>
      </c>
      <c r="W232" s="2">
        <f t="shared" si="106"/>
        <v>-1.1398930000000291</v>
      </c>
      <c r="X232" s="41">
        <f t="shared" si="107"/>
        <v>11.489990000000034</v>
      </c>
      <c r="Y232" s="59">
        <f t="shared" si="108"/>
        <v>12.629883000000063</v>
      </c>
      <c r="Z232" s="41">
        <f t="shared" si="109"/>
        <v>1281226377.2864795</v>
      </c>
      <c r="AA232" s="41">
        <f t="shared" si="110"/>
        <v>1408333622.7135208</v>
      </c>
      <c r="AB232" s="43">
        <f>VLOOKUP($A232,Gold_SPDR!$A:$G,AB$1,0)</f>
        <v>113.269997</v>
      </c>
      <c r="AC232" s="43">
        <f>VLOOKUP($A232,Gold_SPDR!$A:$G,AC$1,0)</f>
        <v>113.489998</v>
      </c>
      <c r="AD232" s="43">
        <f>VLOOKUP($A232,Gold_SPDR!$A:$G,AD$1,0)</f>
        <v>113.07</v>
      </c>
      <c r="AE232" s="43">
        <f>VLOOKUP($A232,Gold_SPDR!$A:$G,AE$1,0)</f>
        <v>6215600</v>
      </c>
      <c r="AF232" s="2">
        <f t="shared" si="111"/>
        <v>0.25</v>
      </c>
      <c r="AG232" s="42">
        <f t="shared" si="112"/>
        <v>0.47000099999999634</v>
      </c>
      <c r="AH232" s="42">
        <f t="shared" si="113"/>
        <v>0.22000099999999634</v>
      </c>
      <c r="AI232" s="41">
        <f t="shared" si="114"/>
        <v>4233811.2289529722</v>
      </c>
      <c r="AJ232" s="41">
        <f t="shared" si="115"/>
        <v>1981788.7710470285</v>
      </c>
      <c r="AK232" s="43">
        <f>VLOOKUP($A232,Gold_Vix!$A:$G,AK$1,0)</f>
        <v>11.81</v>
      </c>
      <c r="AL232" s="43">
        <f>VLOOKUP($A232,Gold_Vix!$A:$G,AL$1,0)</f>
        <v>40.159999999999997</v>
      </c>
      <c r="AM232" s="43">
        <f>VLOOKUP($A232,Gold_Vix!$A:$G,AM$1,0)</f>
        <v>11.3</v>
      </c>
      <c r="AN232" s="43">
        <f>VLOOKUP(A232,Goog_trend!$A:$B,2,0)</f>
        <v>9</v>
      </c>
      <c r="AO232" s="43">
        <f>VLOOKUP($A232,'Updated CoinDesk'!$A:$E,AO$1,0)</f>
        <v>6357.59</v>
      </c>
      <c r="AP232" s="43">
        <f>VLOOKUP($A232,'Updated CoinDesk'!$A:$E,AP$1,0)</f>
        <v>6858.61</v>
      </c>
      <c r="AQ232" s="43">
        <f>VLOOKUP($A232,'Updated CoinDesk'!$A:$E,AQ$1,0)</f>
        <v>6256.99</v>
      </c>
      <c r="AR232" s="43">
        <f t="shared" si="116"/>
        <v>9</v>
      </c>
      <c r="AS232" s="43">
        <f t="shared" si="117"/>
        <v>-119.78999999999996</v>
      </c>
      <c r="AT232" s="42">
        <f t="shared" si="118"/>
        <v>601.61999999999989</v>
      </c>
      <c r="AU232" s="42">
        <f t="shared" si="119"/>
        <v>721.40999999999985</v>
      </c>
      <c r="AV232" s="41">
        <f t="shared" si="120"/>
        <v>4.0925602594045483</v>
      </c>
      <c r="AW232" s="41">
        <f t="shared" si="121"/>
        <v>4.9074397405954517</v>
      </c>
      <c r="AX232" s="57">
        <f>VLOOKUP(A232,'Gold Bullion'!$A:$C,3,0)</f>
        <v>5.7000000000000455</v>
      </c>
    </row>
    <row r="233" spans="1:50" x14ac:dyDescent="0.25">
      <c r="A233" s="38">
        <v>43335</v>
      </c>
      <c r="B233" s="30">
        <v>6407.5</v>
      </c>
      <c r="C233" s="30">
        <v>6470</v>
      </c>
      <c r="D233" s="30">
        <v>6220</v>
      </c>
      <c r="E233" s="30">
        <v>2262</v>
      </c>
      <c r="F233" s="30">
        <v>120</v>
      </c>
      <c r="G233" s="41">
        <f t="shared" si="97"/>
        <v>250</v>
      </c>
      <c r="H233" s="41">
        <f t="shared" si="98"/>
        <v>130</v>
      </c>
      <c r="I233" s="41">
        <f t="shared" si="99"/>
        <v>1488.1578947368421</v>
      </c>
      <c r="J233" s="41">
        <f t="shared" si="100"/>
        <v>773.84210526315792</v>
      </c>
      <c r="K233" s="43">
        <f>VLOOKUP($A233,VIX!$A:$G,K$1,0)</f>
        <v>12.41</v>
      </c>
      <c r="L233" s="43">
        <f>VLOOKUP($A233,VIX!$A:$G,L$1,0)</f>
        <v>12.68</v>
      </c>
      <c r="M233" s="43">
        <f>VLOOKUP($A233,VIX!$A:$G,M$1,0)</f>
        <v>11.65</v>
      </c>
      <c r="N233" s="46">
        <f t="shared" si="103"/>
        <v>0.16000000000000014</v>
      </c>
      <c r="O233" s="41">
        <f t="shared" si="122"/>
        <v>1.0299999999999994</v>
      </c>
      <c r="P233" s="41">
        <f t="shared" si="123"/>
        <v>0.86999999999999922</v>
      </c>
      <c r="Q233" s="48">
        <f t="shared" si="104"/>
        <v>0.54210526315789476</v>
      </c>
      <c r="R233" s="48">
        <f t="shared" si="105"/>
        <v>0.45789473684210519</v>
      </c>
      <c r="S233" s="43">
        <f>VLOOKUP(A233,'S&amp;P_500'!$A:$F,6,0)</f>
        <v>2856.9799800000001</v>
      </c>
      <c r="T233" s="43">
        <f>VLOOKUP($A233,'S&amp;P_500'!$A:$G,T$1,0)</f>
        <v>2868.780029</v>
      </c>
      <c r="U233" s="43">
        <f>VLOOKUP($A233,'S&amp;P_500'!$A:$G,U$1,0)</f>
        <v>2854.030029</v>
      </c>
      <c r="V233" s="43">
        <f>VLOOKUP($A233,'S&amp;P_500'!$A:$G,V$1,0)</f>
        <v>2713910000</v>
      </c>
      <c r="W233" s="2">
        <f t="shared" si="106"/>
        <v>-4.8400879999999233</v>
      </c>
      <c r="X233" s="41">
        <f t="shared" si="107"/>
        <v>14.75</v>
      </c>
      <c r="Y233" s="59">
        <f t="shared" si="108"/>
        <v>19.590087999999923</v>
      </c>
      <c r="Z233" s="41">
        <f t="shared" si="109"/>
        <v>1165698017.4308257</v>
      </c>
      <c r="AA233" s="41">
        <f t="shared" si="110"/>
        <v>1548211982.5691741</v>
      </c>
      <c r="AB233" s="43">
        <f>VLOOKUP($A233,Gold_SPDR!$A:$G,AB$1,0)</f>
        <v>112.199997</v>
      </c>
      <c r="AC233" s="43">
        <f>VLOOKUP($A233,Gold_SPDR!$A:$G,AC$1,0)</f>
        <v>112.879997</v>
      </c>
      <c r="AD233" s="43">
        <f>VLOOKUP($A233,Gold_SPDR!$A:$G,AD$1,0)</f>
        <v>112.05999799999999</v>
      </c>
      <c r="AE233" s="43">
        <f>VLOOKUP($A233,Gold_SPDR!$A:$G,AE$1,0)</f>
        <v>5500100</v>
      </c>
      <c r="AF233" s="2">
        <f t="shared" si="111"/>
        <v>-1.0700000000000074</v>
      </c>
      <c r="AG233" s="42">
        <f t="shared" si="112"/>
        <v>0.81999900000000991</v>
      </c>
      <c r="AH233" s="42">
        <f t="shared" si="113"/>
        <v>1.8899990000000173</v>
      </c>
      <c r="AI233" s="41">
        <f t="shared" si="114"/>
        <v>1664236.0990303347</v>
      </c>
      <c r="AJ233" s="41">
        <f t="shared" si="115"/>
        <v>3835863.900969665</v>
      </c>
      <c r="AK233" s="43">
        <f>VLOOKUP($A233,Gold_Vix!$A:$G,AK$1,0)</f>
        <v>11.6</v>
      </c>
      <c r="AL233" s="43">
        <f>VLOOKUP($A233,Gold_Vix!$A:$G,AL$1,0)</f>
        <v>11.68</v>
      </c>
      <c r="AM233" s="43">
        <f>VLOOKUP($A233,Gold_Vix!$A:$G,AM$1,0)</f>
        <v>11.44</v>
      </c>
      <c r="AN233" s="43">
        <f>VLOOKUP(A233,Goog_trend!$A:$B,2,0)</f>
        <v>8</v>
      </c>
      <c r="AO233" s="43">
        <f>VLOOKUP($A233,'Updated CoinDesk'!$A:$E,AO$1,0)</f>
        <v>6525.61</v>
      </c>
      <c r="AP233" s="43">
        <f>VLOOKUP($A233,'Updated CoinDesk'!$A:$E,AP$1,0)</f>
        <v>6552.52</v>
      </c>
      <c r="AQ233" s="43">
        <f>VLOOKUP($A233,'Updated CoinDesk'!$A:$E,AQ$1,0)</f>
        <v>6348.73</v>
      </c>
      <c r="AR233" s="43">
        <f t="shared" si="116"/>
        <v>8</v>
      </c>
      <c r="AS233" s="43">
        <f t="shared" si="117"/>
        <v>168.01999999999953</v>
      </c>
      <c r="AT233" s="42">
        <f t="shared" si="118"/>
        <v>203.79000000000087</v>
      </c>
      <c r="AU233" s="42">
        <f t="shared" si="119"/>
        <v>35.770000000001346</v>
      </c>
      <c r="AV233" s="41">
        <f t="shared" si="120"/>
        <v>6.8054767072966769</v>
      </c>
      <c r="AW233" s="41">
        <f t="shared" si="121"/>
        <v>1.1945232927033234</v>
      </c>
      <c r="AX233" s="57">
        <f>VLOOKUP(A233,'Gold Bullion'!$A:$C,3,0)</f>
        <v>-4.3000000000001819</v>
      </c>
    </row>
    <row r="234" spans="1:50" x14ac:dyDescent="0.25">
      <c r="A234" s="38">
        <v>43336</v>
      </c>
      <c r="B234" s="30">
        <v>6607.5</v>
      </c>
      <c r="C234" s="30">
        <v>6635</v>
      </c>
      <c r="D234" s="30">
        <v>6450</v>
      </c>
      <c r="E234" s="30">
        <v>1847</v>
      </c>
      <c r="F234" s="30">
        <v>200</v>
      </c>
      <c r="G234" s="41">
        <f t="shared" si="97"/>
        <v>227.5</v>
      </c>
      <c r="H234" s="41">
        <f t="shared" si="98"/>
        <v>27.5</v>
      </c>
      <c r="I234" s="41">
        <f t="shared" si="99"/>
        <v>1647.813725490196</v>
      </c>
      <c r="J234" s="41">
        <f t="shared" si="100"/>
        <v>199.18627450980392</v>
      </c>
      <c r="K234" s="43">
        <f>VLOOKUP($A234,VIX!$A:$G,K$1,0)</f>
        <v>11.99</v>
      </c>
      <c r="L234" s="43">
        <f>VLOOKUP($A234,VIX!$A:$G,L$1,0)</f>
        <v>12.17</v>
      </c>
      <c r="M234" s="43">
        <f>VLOOKUP($A234,VIX!$A:$G,M$1,0)</f>
        <v>11.83</v>
      </c>
      <c r="N234" s="46">
        <f t="shared" si="103"/>
        <v>-0.41999999999999993</v>
      </c>
      <c r="O234" s="41">
        <f t="shared" si="122"/>
        <v>0.33999999999999986</v>
      </c>
      <c r="P234" s="41">
        <f t="shared" si="123"/>
        <v>0.75999999999999979</v>
      </c>
      <c r="Q234" s="48">
        <f t="shared" si="104"/>
        <v>0.30909090909090908</v>
      </c>
      <c r="R234" s="48">
        <f t="shared" si="105"/>
        <v>0.69090909090909092</v>
      </c>
      <c r="S234" s="43">
        <f>VLOOKUP(A234,'S&amp;P_500'!$A:$F,6,0)</f>
        <v>2874.6899410000001</v>
      </c>
      <c r="T234" s="43">
        <f>VLOOKUP($A234,'S&amp;P_500'!$A:$G,T$1,0)</f>
        <v>2876.1599120000001</v>
      </c>
      <c r="U234" s="43">
        <f>VLOOKUP($A234,'S&amp;P_500'!$A:$G,U$1,0)</f>
        <v>2862.3500979999999</v>
      </c>
      <c r="V234" s="43">
        <f>VLOOKUP($A234,'S&amp;P_500'!$A:$G,V$1,0)</f>
        <v>2596190000</v>
      </c>
      <c r="W234" s="2">
        <f t="shared" si="106"/>
        <v>17.709961000000021</v>
      </c>
      <c r="X234" s="41">
        <f t="shared" si="107"/>
        <v>19.179932000000008</v>
      </c>
      <c r="Y234" s="59">
        <f t="shared" si="108"/>
        <v>1.4699709999999868</v>
      </c>
      <c r="Z234" s="41">
        <f t="shared" si="109"/>
        <v>2411379252.439105</v>
      </c>
      <c r="AA234" s="41">
        <f t="shared" si="110"/>
        <v>184810747.56089494</v>
      </c>
      <c r="AB234" s="43">
        <f>VLOOKUP($A234,Gold_SPDR!$A:$G,AB$1,0)</f>
        <v>114.160004</v>
      </c>
      <c r="AC234" s="43">
        <f>VLOOKUP($A234,Gold_SPDR!$A:$G,AC$1,0)</f>
        <v>114.41999800000001</v>
      </c>
      <c r="AD234" s="43">
        <f>VLOOKUP($A234,Gold_SPDR!$A:$G,AD$1,0)</f>
        <v>113.209999</v>
      </c>
      <c r="AE234" s="43">
        <f>VLOOKUP($A234,Gold_SPDR!$A:$G,AE$1,0)</f>
        <v>9214700</v>
      </c>
      <c r="AF234" s="2">
        <f t="shared" si="111"/>
        <v>1.9600070000000045</v>
      </c>
      <c r="AG234" s="42">
        <f t="shared" si="112"/>
        <v>2.2200010000000105</v>
      </c>
      <c r="AH234" s="42">
        <f t="shared" si="113"/>
        <v>0.25999400000000605</v>
      </c>
      <c r="AI234" s="41">
        <f t="shared" si="114"/>
        <v>8248663.0879094349</v>
      </c>
      <c r="AJ234" s="41">
        <f t="shared" si="115"/>
        <v>966036.9120905645</v>
      </c>
      <c r="AK234" s="43">
        <f>VLOOKUP($A234,Gold_Vix!$A:$G,AK$1,0)</f>
        <v>11.71</v>
      </c>
      <c r="AL234" s="43">
        <f>VLOOKUP($A234,Gold_Vix!$A:$G,AL$1,0)</f>
        <v>11.75</v>
      </c>
      <c r="AM234" s="43">
        <f>VLOOKUP($A234,Gold_Vix!$A:$G,AM$1,0)</f>
        <v>11.25</v>
      </c>
      <c r="AN234" s="43">
        <f>VLOOKUP(A234,Goog_trend!$A:$B,2,0)</f>
        <v>8</v>
      </c>
      <c r="AO234" s="43">
        <f>VLOOKUP($A234,'Updated CoinDesk'!$A:$E,AO$1,0)</f>
        <v>6692.62</v>
      </c>
      <c r="AP234" s="43">
        <f>VLOOKUP($A234,'Updated CoinDesk'!$A:$E,AP$1,0)</f>
        <v>6720.18</v>
      </c>
      <c r="AQ234" s="43">
        <f>VLOOKUP($A234,'Updated CoinDesk'!$A:$E,AQ$1,0)</f>
        <v>6478.22</v>
      </c>
      <c r="AR234" s="43">
        <f t="shared" si="116"/>
        <v>8</v>
      </c>
      <c r="AS234" s="43">
        <f t="shared" si="117"/>
        <v>167.01000000000022</v>
      </c>
      <c r="AT234" s="42">
        <f t="shared" si="118"/>
        <v>241.96000000000004</v>
      </c>
      <c r="AU234" s="42">
        <f t="shared" si="119"/>
        <v>74.949999999999818</v>
      </c>
      <c r="AV234" s="41">
        <f t="shared" si="120"/>
        <v>6.1079801836483583</v>
      </c>
      <c r="AW234" s="41">
        <f t="shared" si="121"/>
        <v>1.892019816351642</v>
      </c>
      <c r="AX234" s="57">
        <f>VLOOKUP(A234,'Gold Bullion'!$A:$C,3,0)</f>
        <v>5.3500000000001364</v>
      </c>
    </row>
    <row r="235" spans="1:50" x14ac:dyDescent="0.25">
      <c r="A235" s="38">
        <v>43339</v>
      </c>
      <c r="B235" s="30">
        <v>6720</v>
      </c>
      <c r="C235" s="30">
        <v>6760</v>
      </c>
      <c r="D235" s="30">
        <v>6645</v>
      </c>
      <c r="E235" s="30">
        <v>1687</v>
      </c>
      <c r="F235" s="30">
        <v>112.5</v>
      </c>
      <c r="G235" s="41">
        <f t="shared" si="97"/>
        <v>152.5</v>
      </c>
      <c r="H235" s="41">
        <f t="shared" si="98"/>
        <v>40</v>
      </c>
      <c r="I235" s="41">
        <f t="shared" si="99"/>
        <v>1336.4545454545455</v>
      </c>
      <c r="J235" s="41">
        <f t="shared" si="100"/>
        <v>350.54545454545456</v>
      </c>
      <c r="K235" s="43">
        <f>VLOOKUP($A235,VIX!$A:$G,K$1,0)</f>
        <v>12.16</v>
      </c>
      <c r="L235" s="43">
        <f>VLOOKUP($A235,VIX!$A:$G,L$1,0)</f>
        <v>12.48</v>
      </c>
      <c r="M235" s="43">
        <f>VLOOKUP($A235,VIX!$A:$G,M$1,0)</f>
        <v>12.02</v>
      </c>
      <c r="N235" s="46">
        <f t="shared" si="103"/>
        <v>0.16999999999999993</v>
      </c>
      <c r="O235" s="41">
        <f t="shared" si="122"/>
        <v>0.49000000000000021</v>
      </c>
      <c r="P235" s="41">
        <f t="shared" si="123"/>
        <v>0.32000000000000028</v>
      </c>
      <c r="Q235" s="48">
        <f t="shared" si="104"/>
        <v>0.60493827160493818</v>
      </c>
      <c r="R235" s="48">
        <f t="shared" si="105"/>
        <v>0.39506172839506182</v>
      </c>
      <c r="S235" s="43">
        <f>VLOOKUP(A235,'S&amp;P_500'!$A:$F,6,0)</f>
        <v>2896.73999</v>
      </c>
      <c r="T235" s="43">
        <f>VLOOKUP($A235,'S&amp;P_500'!$A:$G,T$1,0)</f>
        <v>2898.25</v>
      </c>
      <c r="U235" s="43">
        <f>VLOOKUP($A235,'S&amp;P_500'!$A:$G,U$1,0)</f>
        <v>2884.6899410000001</v>
      </c>
      <c r="V235" s="43">
        <f>VLOOKUP($A235,'S&amp;P_500'!$A:$G,V$1,0)</f>
        <v>2854080000</v>
      </c>
      <c r="W235" s="2">
        <f t="shared" si="106"/>
        <v>22.050048999999944</v>
      </c>
      <c r="X235" s="41">
        <f t="shared" si="107"/>
        <v>23.56005899999991</v>
      </c>
      <c r="Y235" s="59">
        <f t="shared" si="108"/>
        <v>1.5100099999999657</v>
      </c>
      <c r="Z235" s="41">
        <f t="shared" si="109"/>
        <v>2682174236.9644084</v>
      </c>
      <c r="AA235" s="41">
        <f t="shared" si="110"/>
        <v>171905763.0355913</v>
      </c>
      <c r="AB235" s="43">
        <f>VLOOKUP($A235,Gold_SPDR!$A:$G,AB$1,0)</f>
        <v>114.589996</v>
      </c>
      <c r="AC235" s="43">
        <f>VLOOKUP($A235,Gold_SPDR!$A:$G,AC$1,0)</f>
        <v>114.779999</v>
      </c>
      <c r="AD235" s="43">
        <f>VLOOKUP($A235,Gold_SPDR!$A:$G,AD$1,0)</f>
        <v>114.120003</v>
      </c>
      <c r="AE235" s="43">
        <f>VLOOKUP($A235,Gold_SPDR!$A:$G,AE$1,0)</f>
        <v>4364000</v>
      </c>
      <c r="AF235" s="2">
        <f t="shared" si="111"/>
        <v>0.4299919999999986</v>
      </c>
      <c r="AG235" s="42">
        <f t="shared" si="112"/>
        <v>0.65999600000000669</v>
      </c>
      <c r="AH235" s="42">
        <f t="shared" si="113"/>
        <v>0.23000400000000809</v>
      </c>
      <c r="AI235" s="41">
        <f t="shared" si="114"/>
        <v>3236205.1056179563</v>
      </c>
      <c r="AJ235" s="41">
        <f t="shared" si="115"/>
        <v>1127794.8943820433</v>
      </c>
      <c r="AK235" s="43">
        <f>VLOOKUP($A235,Gold_Vix!$A:$G,AK$1,0)</f>
        <v>11.77</v>
      </c>
      <c r="AL235" s="43">
        <f>VLOOKUP($A235,Gold_Vix!$A:$G,AL$1,0)</f>
        <v>12.34</v>
      </c>
      <c r="AM235" s="43">
        <f>VLOOKUP($A235,Gold_Vix!$A:$G,AM$1,0)</f>
        <v>11.75</v>
      </c>
      <c r="AN235" s="43">
        <f>VLOOKUP(A235,Goog_trend!$A:$B,2,0)</f>
        <v>7</v>
      </c>
      <c r="AO235" s="43">
        <f>VLOOKUP($A235,'Updated CoinDesk'!$A:$E,AO$1,0)</f>
        <v>6907.66</v>
      </c>
      <c r="AP235" s="43">
        <f>VLOOKUP($A235,'Updated CoinDesk'!$A:$E,AP$1,0)</f>
        <v>6917.78</v>
      </c>
      <c r="AQ235" s="43">
        <f>VLOOKUP($A235,'Updated CoinDesk'!$A:$E,AQ$1,0)</f>
        <v>6658</v>
      </c>
      <c r="AR235" s="43">
        <f t="shared" si="116"/>
        <v>7</v>
      </c>
      <c r="AS235" s="43">
        <f t="shared" si="117"/>
        <v>215.03999999999996</v>
      </c>
      <c r="AT235" s="42">
        <f t="shared" si="118"/>
        <v>259.77999999999975</v>
      </c>
      <c r="AU235" s="42">
        <f t="shared" si="119"/>
        <v>44.739999999999782</v>
      </c>
      <c r="AV235" s="41">
        <f t="shared" si="120"/>
        <v>5.9715618021804842</v>
      </c>
      <c r="AW235" s="41">
        <f t="shared" si="121"/>
        <v>1.0284381978195158</v>
      </c>
      <c r="AX235" s="57">
        <f>VLOOKUP(A235,'Gold Bullion'!$A:$C,3,0)</f>
        <v>-2.1333333333334394</v>
      </c>
    </row>
    <row r="236" spans="1:50" x14ac:dyDescent="0.25">
      <c r="A236" s="38">
        <v>43340</v>
      </c>
      <c r="B236" s="30">
        <v>7117.5</v>
      </c>
      <c r="C236" s="30">
        <v>7115</v>
      </c>
      <c r="D236" s="30">
        <v>6716.47</v>
      </c>
      <c r="E236" s="30">
        <v>3882</v>
      </c>
      <c r="F236" s="30">
        <v>397.5</v>
      </c>
      <c r="G236" s="41">
        <f t="shared" si="97"/>
        <v>398.52999999999975</v>
      </c>
      <c r="H236" s="41">
        <f t="shared" si="98"/>
        <v>1.0299999999997453</v>
      </c>
      <c r="I236" s="41">
        <f t="shared" si="99"/>
        <v>3871.9928421263417</v>
      </c>
      <c r="J236" s="41">
        <f t="shared" si="100"/>
        <v>10.007157873658565</v>
      </c>
      <c r="K236" s="43">
        <f>VLOOKUP($A236,VIX!$A:$G,K$1,0)</f>
        <v>12.5</v>
      </c>
      <c r="L236" s="43">
        <f>VLOOKUP($A236,VIX!$A:$G,L$1,0)</f>
        <v>12.5</v>
      </c>
      <c r="M236" s="43">
        <f>VLOOKUP($A236,VIX!$A:$G,M$1,0)</f>
        <v>11.87</v>
      </c>
      <c r="N236" s="46">
        <f t="shared" si="103"/>
        <v>0.33999999999999986</v>
      </c>
      <c r="O236" s="41">
        <f t="shared" si="122"/>
        <v>0.63000000000000078</v>
      </c>
      <c r="P236" s="41">
        <f t="shared" si="123"/>
        <v>0.29000000000000092</v>
      </c>
      <c r="Q236" s="48">
        <f t="shared" si="104"/>
        <v>0.68478260869565177</v>
      </c>
      <c r="R236" s="48">
        <f t="shared" si="105"/>
        <v>0.31521739130434823</v>
      </c>
      <c r="S236" s="43">
        <f>VLOOKUP(A236,'S&amp;P_500'!$A:$F,6,0)</f>
        <v>2897.5200199999999</v>
      </c>
      <c r="T236" s="43">
        <f>VLOOKUP($A236,'S&amp;P_500'!$A:$G,T$1,0)</f>
        <v>2903.7700199999999</v>
      </c>
      <c r="U236" s="43">
        <f>VLOOKUP($A236,'S&amp;P_500'!$A:$G,U$1,0)</f>
        <v>2893.5</v>
      </c>
      <c r="V236" s="43">
        <f>VLOOKUP($A236,'S&amp;P_500'!$A:$G,V$1,0)</f>
        <v>2683190000</v>
      </c>
      <c r="W236" s="2">
        <f t="shared" si="106"/>
        <v>0.78002999999989697</v>
      </c>
      <c r="X236" s="41">
        <f t="shared" si="107"/>
        <v>10.270019999999931</v>
      </c>
      <c r="Y236" s="59">
        <f t="shared" si="108"/>
        <v>9.4899900000000343</v>
      </c>
      <c r="Z236" s="41">
        <f t="shared" si="109"/>
        <v>1394554707.4014571</v>
      </c>
      <c r="AA236" s="41">
        <f t="shared" si="110"/>
        <v>1288635292.5985432</v>
      </c>
      <c r="AB236" s="43">
        <f>VLOOKUP($A236,Gold_SPDR!$A:$G,AB$1,0)</f>
        <v>113.68</v>
      </c>
      <c r="AC236" s="43">
        <f>VLOOKUP($A236,Gold_SPDR!$A:$G,AC$1,0)</f>
        <v>114.870003</v>
      </c>
      <c r="AD236" s="43">
        <f>VLOOKUP($A236,Gold_SPDR!$A:$G,AD$1,0)</f>
        <v>113.550003</v>
      </c>
      <c r="AE236" s="43">
        <f>VLOOKUP($A236,Gold_SPDR!$A:$G,AE$1,0)</f>
        <v>6101400</v>
      </c>
      <c r="AF236" s="2">
        <f t="shared" si="111"/>
        <v>-0.90999599999999248</v>
      </c>
      <c r="AG236" s="42">
        <f t="shared" si="112"/>
        <v>1.3199999999999932</v>
      </c>
      <c r="AH236" s="42">
        <f t="shared" si="113"/>
        <v>2.2299959999999857</v>
      </c>
      <c r="AI236" s="41">
        <f t="shared" si="114"/>
        <v>2268692.1337376172</v>
      </c>
      <c r="AJ236" s="41">
        <f t="shared" si="115"/>
        <v>3832707.8662623828</v>
      </c>
      <c r="AK236" s="43">
        <f>VLOOKUP($A236,Gold_Vix!$A:$G,AK$1,0)</f>
        <v>11.46</v>
      </c>
      <c r="AL236" s="43">
        <f>VLOOKUP($A236,Gold_Vix!$A:$G,AL$1,0)</f>
        <v>11.66</v>
      </c>
      <c r="AM236" s="43">
        <f>VLOOKUP($A236,Gold_Vix!$A:$G,AM$1,0)</f>
        <v>11.27</v>
      </c>
      <c r="AN236" s="43">
        <f>VLOOKUP(A236,Goog_trend!$A:$B,2,0)</f>
        <v>9</v>
      </c>
      <c r="AO236" s="43">
        <f>VLOOKUP($A236,'Updated CoinDesk'!$A:$E,AO$1,0)</f>
        <v>7076.74</v>
      </c>
      <c r="AP236" s="43">
        <f>VLOOKUP($A236,'Updated CoinDesk'!$A:$E,AP$1,0)</f>
        <v>7124.81</v>
      </c>
      <c r="AQ236" s="43">
        <f>VLOOKUP($A236,'Updated CoinDesk'!$A:$E,AQ$1,0)</f>
        <v>6867.44</v>
      </c>
      <c r="AR236" s="43">
        <f t="shared" si="116"/>
        <v>9</v>
      </c>
      <c r="AS236" s="43">
        <f t="shared" si="117"/>
        <v>169.07999999999993</v>
      </c>
      <c r="AT236" s="42">
        <f t="shared" si="118"/>
        <v>257.3700000000008</v>
      </c>
      <c r="AU236" s="42">
        <f t="shared" si="119"/>
        <v>88.290000000000873</v>
      </c>
      <c r="AV236" s="41">
        <f t="shared" si="120"/>
        <v>6.7011803506335585</v>
      </c>
      <c r="AW236" s="41">
        <f t="shared" si="121"/>
        <v>2.298819649366441</v>
      </c>
      <c r="AX236" s="57">
        <f>VLOOKUP(A236,'Gold Bullion'!$A:$C,3,0)</f>
        <v>16.683333333333394</v>
      </c>
    </row>
    <row r="237" spans="1:50" x14ac:dyDescent="0.25">
      <c r="A237" s="38">
        <v>43341</v>
      </c>
      <c r="B237" s="30">
        <v>7010</v>
      </c>
      <c r="C237" s="30">
        <v>7120</v>
      </c>
      <c r="D237" s="30">
        <v>6900</v>
      </c>
      <c r="E237" s="30">
        <v>2529</v>
      </c>
      <c r="F237" s="30">
        <v>-107.5</v>
      </c>
      <c r="G237" s="41">
        <f t="shared" si="97"/>
        <v>220</v>
      </c>
      <c r="H237" s="41">
        <f t="shared" si="98"/>
        <v>327.5</v>
      </c>
      <c r="I237" s="41">
        <f t="shared" si="99"/>
        <v>1016.2191780821918</v>
      </c>
      <c r="J237" s="41">
        <f t="shared" si="100"/>
        <v>1512.7808219178082</v>
      </c>
      <c r="K237" s="43">
        <f>VLOOKUP($A237,VIX!$A:$G,K$1,0)</f>
        <v>12.25</v>
      </c>
      <c r="L237" s="43">
        <f>VLOOKUP($A237,VIX!$A:$G,L$1,0)</f>
        <v>12.55</v>
      </c>
      <c r="M237" s="43">
        <f>VLOOKUP($A237,VIX!$A:$G,M$1,0)</f>
        <v>12.09</v>
      </c>
      <c r="N237" s="46">
        <f t="shared" si="103"/>
        <v>-0.25</v>
      </c>
      <c r="O237" s="41">
        <f t="shared" si="122"/>
        <v>0.46000000000000085</v>
      </c>
      <c r="P237" s="41">
        <f t="shared" si="123"/>
        <v>0.71000000000000085</v>
      </c>
      <c r="Q237" s="48">
        <f t="shared" si="104"/>
        <v>0.39316239316239332</v>
      </c>
      <c r="R237" s="48">
        <f t="shared" si="105"/>
        <v>0.60683760683760668</v>
      </c>
      <c r="S237" s="43">
        <f>VLOOKUP(A237,'S&amp;P_500'!$A:$F,6,0)</f>
        <v>2914.040039</v>
      </c>
      <c r="T237" s="43">
        <f>VLOOKUP($A237,'S&amp;P_500'!$A:$G,T$1,0)</f>
        <v>2916.5</v>
      </c>
      <c r="U237" s="43">
        <f>VLOOKUP($A237,'S&amp;P_500'!$A:$G,U$1,0)</f>
        <v>2898.3999020000001</v>
      </c>
      <c r="V237" s="43">
        <f>VLOOKUP($A237,'S&amp;P_500'!$A:$G,V$1,0)</f>
        <v>2791860000</v>
      </c>
      <c r="W237" s="2">
        <f t="shared" si="106"/>
        <v>16.520019000000048</v>
      </c>
      <c r="X237" s="41">
        <f t="shared" si="107"/>
        <v>18.979980000000069</v>
      </c>
      <c r="Y237" s="59">
        <f t="shared" si="108"/>
        <v>2.4599610000000212</v>
      </c>
      <c r="Z237" s="41">
        <f t="shared" si="109"/>
        <v>2471529514.1343894</v>
      </c>
      <c r="AA237" s="41">
        <f t="shared" si="110"/>
        <v>320330485.86561084</v>
      </c>
      <c r="AB237" s="43">
        <f>VLOOKUP($A237,Gold_SPDR!$A:$G,AB$1,0)</f>
        <v>114.199997</v>
      </c>
      <c r="AC237" s="43">
        <f>VLOOKUP($A237,Gold_SPDR!$A:$G,AC$1,0)</f>
        <v>114.209999</v>
      </c>
      <c r="AD237" s="43">
        <f>VLOOKUP($A237,Gold_SPDR!$A:$G,AD$1,0)</f>
        <v>113.849998</v>
      </c>
      <c r="AE237" s="43">
        <f>VLOOKUP($A237,Gold_SPDR!$A:$G,AE$1,0)</f>
        <v>5616300</v>
      </c>
      <c r="AF237" s="2">
        <f t="shared" si="111"/>
        <v>0.51999699999998938</v>
      </c>
      <c r="AG237" s="42">
        <f t="shared" si="112"/>
        <v>0.52999899999998945</v>
      </c>
      <c r="AH237" s="42">
        <f t="shared" si="113"/>
        <v>1.0002000000000066E-2</v>
      </c>
      <c r="AI237" s="41">
        <f t="shared" si="114"/>
        <v>5512273.8359743757</v>
      </c>
      <c r="AJ237" s="41">
        <f t="shared" si="115"/>
        <v>104026.16402562489</v>
      </c>
      <c r="AK237" s="43">
        <f>VLOOKUP($A237,Gold_Vix!$A:$G,AK$1,0)</f>
        <v>11.25</v>
      </c>
      <c r="AL237" s="43">
        <f>VLOOKUP($A237,Gold_Vix!$A:$G,AL$1,0)</f>
        <v>11.56</v>
      </c>
      <c r="AM237" s="43">
        <f>VLOOKUP($A237,Gold_Vix!$A:$G,AM$1,0)</f>
        <v>11.21</v>
      </c>
      <c r="AN237" s="43">
        <f>VLOOKUP(A237,Goog_trend!$A:$B,2,0)</f>
        <v>7</v>
      </c>
      <c r="AO237" s="43">
        <f>VLOOKUP($A237,'Updated CoinDesk'!$A:$E,AO$1,0)</f>
        <v>7035.81</v>
      </c>
      <c r="AP237" s="43">
        <f>VLOOKUP($A237,'Updated CoinDesk'!$A:$E,AP$1,0)</f>
        <v>7120.47</v>
      </c>
      <c r="AQ237" s="43">
        <f>VLOOKUP($A237,'Updated CoinDesk'!$A:$E,AQ$1,0)</f>
        <v>6922.3</v>
      </c>
      <c r="AR237" s="43">
        <f t="shared" si="116"/>
        <v>7</v>
      </c>
      <c r="AS237" s="43">
        <f t="shared" si="117"/>
        <v>-40.929999999999382</v>
      </c>
      <c r="AT237" s="42">
        <f t="shared" si="118"/>
        <v>198.17000000000007</v>
      </c>
      <c r="AU237" s="42">
        <f t="shared" si="119"/>
        <v>239.09999999999945</v>
      </c>
      <c r="AV237" s="41">
        <f t="shared" si="120"/>
        <v>3.1723877695702929</v>
      </c>
      <c r="AW237" s="41">
        <f t="shared" si="121"/>
        <v>3.8276122304297071</v>
      </c>
      <c r="AX237" s="57">
        <f>VLOOKUP(A237,'Gold Bullion'!$A:$C,3,0)</f>
        <v>-8.0499999999999545</v>
      </c>
    </row>
    <row r="238" spans="1:50" x14ac:dyDescent="0.25">
      <c r="A238" s="38">
        <v>43342</v>
      </c>
      <c r="B238" s="30">
        <v>6840</v>
      </c>
      <c r="C238" s="30">
        <v>7065</v>
      </c>
      <c r="D238" s="30">
        <v>6785</v>
      </c>
      <c r="E238" s="30">
        <v>2643</v>
      </c>
      <c r="F238" s="30">
        <v>-170</v>
      </c>
      <c r="G238" s="41">
        <f t="shared" si="97"/>
        <v>280</v>
      </c>
      <c r="H238" s="41">
        <f t="shared" si="98"/>
        <v>450</v>
      </c>
      <c r="I238" s="41">
        <f t="shared" si="99"/>
        <v>1013.7534246575342</v>
      </c>
      <c r="J238" s="41">
        <f t="shared" si="100"/>
        <v>1629.2465753424658</v>
      </c>
      <c r="K238" s="43">
        <f>VLOOKUP($A238,VIX!$A:$G,K$1,0)</f>
        <v>13.53</v>
      </c>
      <c r="L238" s="43">
        <f>VLOOKUP($A238,VIX!$A:$G,L$1,0)</f>
        <v>13.95</v>
      </c>
      <c r="M238" s="43">
        <f>VLOOKUP($A238,VIX!$A:$G,M$1,0)</f>
        <v>12.24</v>
      </c>
      <c r="N238" s="46">
        <f t="shared" si="103"/>
        <v>1.2799999999999994</v>
      </c>
      <c r="O238" s="41">
        <f t="shared" si="122"/>
        <v>1.7099999999999991</v>
      </c>
      <c r="P238" s="41">
        <f t="shared" si="123"/>
        <v>0.42999999999999972</v>
      </c>
      <c r="Q238" s="48">
        <f t="shared" si="104"/>
        <v>0.7990654205607477</v>
      </c>
      <c r="R238" s="48">
        <f t="shared" si="105"/>
        <v>0.2009345794392523</v>
      </c>
      <c r="S238" s="43">
        <f>VLOOKUP(A238,'S&amp;P_500'!$A:$F,6,0)</f>
        <v>2901.1298830000001</v>
      </c>
      <c r="T238" s="43">
        <f>VLOOKUP($A238,'S&amp;P_500'!$A:$G,T$1,0)</f>
        <v>2912.459961</v>
      </c>
      <c r="U238" s="43">
        <f>VLOOKUP($A238,'S&amp;P_500'!$A:$G,U$1,0)</f>
        <v>2895.219971</v>
      </c>
      <c r="V238" s="43">
        <f>VLOOKUP($A238,'S&amp;P_500'!$A:$G,V$1,0)</f>
        <v>2802180000</v>
      </c>
      <c r="W238" s="2">
        <f t="shared" si="106"/>
        <v>-12.910155999999915</v>
      </c>
      <c r="X238" s="41">
        <f t="shared" si="107"/>
        <v>17.239990000000034</v>
      </c>
      <c r="Y238" s="59">
        <f t="shared" si="108"/>
        <v>30.15014599999995</v>
      </c>
      <c r="Z238" s="41">
        <f t="shared" si="109"/>
        <v>1019401066.4624408</v>
      </c>
      <c r="AA238" s="41">
        <f t="shared" si="110"/>
        <v>1782778933.5375593</v>
      </c>
      <c r="AB238" s="43">
        <f>VLOOKUP($A238,Gold_SPDR!$A:$G,AB$1,0)</f>
        <v>113.639999</v>
      </c>
      <c r="AC238" s="43">
        <f>VLOOKUP($A238,Gold_SPDR!$A:$G,AC$1,0)</f>
        <v>113.93</v>
      </c>
      <c r="AD238" s="43">
        <f>VLOOKUP($A238,Gold_SPDR!$A:$G,AD$1,0)</f>
        <v>113.239998</v>
      </c>
      <c r="AE238" s="43">
        <f>VLOOKUP($A238,Gold_SPDR!$A:$G,AE$1,0)</f>
        <v>5431600</v>
      </c>
      <c r="AF238" s="2">
        <f t="shared" si="111"/>
        <v>-0.55999799999999311</v>
      </c>
      <c r="AG238" s="42">
        <f t="shared" si="112"/>
        <v>0.69000200000000689</v>
      </c>
      <c r="AH238" s="42">
        <f t="shared" si="113"/>
        <v>1.25</v>
      </c>
      <c r="AI238" s="41">
        <f t="shared" si="114"/>
        <v>1931861.3399367754</v>
      </c>
      <c r="AJ238" s="41">
        <f t="shared" si="115"/>
        <v>3499738.6600632248</v>
      </c>
      <c r="AK238" s="43">
        <f>VLOOKUP($A238,Gold_Vix!$A:$G,AK$1,0)</f>
        <v>11.41</v>
      </c>
      <c r="AL238" s="43">
        <f>VLOOKUP($A238,Gold_Vix!$A:$G,AL$1,0)</f>
        <v>11.53</v>
      </c>
      <c r="AM238" s="43">
        <f>VLOOKUP($A238,Gold_Vix!$A:$G,AM$1,0)</f>
        <v>11.12</v>
      </c>
      <c r="AN238" s="43">
        <f>VLOOKUP(A238,Goog_trend!$A:$B,2,0)</f>
        <v>7</v>
      </c>
      <c r="AO238" s="43">
        <f>VLOOKUP($A238,'Updated CoinDesk'!$A:$E,AO$1,0)</f>
        <v>6982.4</v>
      </c>
      <c r="AP238" s="43">
        <f>VLOOKUP($A238,'Updated CoinDesk'!$A:$E,AP$1,0)</f>
        <v>7053.86</v>
      </c>
      <c r="AQ238" s="43">
        <f>VLOOKUP($A238,'Updated CoinDesk'!$A:$E,AQ$1,0)</f>
        <v>6801.17</v>
      </c>
      <c r="AR238" s="43">
        <f t="shared" si="116"/>
        <v>7</v>
      </c>
      <c r="AS238" s="43">
        <f t="shared" si="117"/>
        <v>-53.410000000000764</v>
      </c>
      <c r="AT238" s="42">
        <f t="shared" si="118"/>
        <v>252.6899999999996</v>
      </c>
      <c r="AU238" s="42">
        <f t="shared" si="119"/>
        <v>306.10000000000036</v>
      </c>
      <c r="AV238" s="41">
        <f t="shared" si="120"/>
        <v>3.1654646647219837</v>
      </c>
      <c r="AW238" s="41">
        <f t="shared" si="121"/>
        <v>3.8345353352780163</v>
      </c>
      <c r="AX238" s="57">
        <f>VLOOKUP(A238,'Gold Bullion'!$A:$C,3,0)</f>
        <v>-6.9000000000000909</v>
      </c>
    </row>
    <row r="239" spans="1:50" x14ac:dyDescent="0.25">
      <c r="A239" s="38">
        <v>43343</v>
      </c>
      <c r="B239" s="30">
        <v>7047.5</v>
      </c>
      <c r="C239" s="30">
        <v>7090</v>
      </c>
      <c r="D239" s="30">
        <v>6875</v>
      </c>
      <c r="E239" s="30">
        <v>2647</v>
      </c>
      <c r="F239" s="30">
        <v>207.5</v>
      </c>
      <c r="G239" s="41">
        <f t="shared" si="97"/>
        <v>250</v>
      </c>
      <c r="H239" s="41">
        <f t="shared" si="98"/>
        <v>42.5</v>
      </c>
      <c r="I239" s="41">
        <f t="shared" si="99"/>
        <v>2262.3931623931626</v>
      </c>
      <c r="J239" s="41">
        <f t="shared" si="100"/>
        <v>384.60683760683759</v>
      </c>
      <c r="K239" s="43">
        <f>VLOOKUP($A239,VIX!$A:$G,K$1,0)</f>
        <v>12.86</v>
      </c>
      <c r="L239" s="43">
        <f>VLOOKUP($A239,VIX!$A:$G,L$1,0)</f>
        <v>14.03</v>
      </c>
      <c r="M239" s="43">
        <f>VLOOKUP($A239,VIX!$A:$G,M$1,0)</f>
        <v>12.82</v>
      </c>
      <c r="N239" s="46">
        <f t="shared" si="103"/>
        <v>-0.66999999999999993</v>
      </c>
      <c r="O239" s="41">
        <f t="shared" si="122"/>
        <v>1.2099999999999991</v>
      </c>
      <c r="P239" s="41">
        <f t="shared" si="123"/>
        <v>1.879999999999999</v>
      </c>
      <c r="Q239" s="48">
        <f t="shared" si="104"/>
        <v>0.39158576051779931</v>
      </c>
      <c r="R239" s="48">
        <f t="shared" si="105"/>
        <v>0.60841423948220075</v>
      </c>
      <c r="S239" s="43">
        <f>VLOOKUP(A239,'S&amp;P_500'!$A:$F,6,0)</f>
        <v>2901.5200199999999</v>
      </c>
      <c r="T239" s="43">
        <f>VLOOKUP($A239,'S&amp;P_500'!$A:$G,T$1,0)</f>
        <v>2906.320068</v>
      </c>
      <c r="U239" s="43">
        <f>VLOOKUP($A239,'S&amp;P_500'!$A:$G,U$1,0)</f>
        <v>2891.7299800000001</v>
      </c>
      <c r="V239" s="43">
        <f>VLOOKUP($A239,'S&amp;P_500'!$A:$G,V$1,0)</f>
        <v>2880260000</v>
      </c>
      <c r="W239" s="2">
        <f t="shared" si="106"/>
        <v>0.39013699999986784</v>
      </c>
      <c r="X239" s="41">
        <f t="shared" si="107"/>
        <v>14.590087999999923</v>
      </c>
      <c r="Y239" s="59">
        <f t="shared" si="108"/>
        <v>14.199951000000056</v>
      </c>
      <c r="Z239" s="41">
        <f t="shared" si="109"/>
        <v>1459645360.7749474</v>
      </c>
      <c r="AA239" s="41">
        <f t="shared" si="110"/>
        <v>1420614639.2250526</v>
      </c>
      <c r="AB239" s="43">
        <f>VLOOKUP($A239,Gold_SPDR!$A:$G,AB$1,0)</f>
        <v>113.510002</v>
      </c>
      <c r="AC239" s="43">
        <f>VLOOKUP($A239,Gold_SPDR!$A:$G,AC$1,0)</f>
        <v>114.05999799999999</v>
      </c>
      <c r="AD239" s="43">
        <f>VLOOKUP($A239,Gold_SPDR!$A:$G,AD$1,0)</f>
        <v>113.44000200000001</v>
      </c>
      <c r="AE239" s="43">
        <f>VLOOKUP($A239,Gold_SPDR!$A:$G,AE$1,0)</f>
        <v>5048700</v>
      </c>
      <c r="AF239" s="2">
        <f t="shared" si="111"/>
        <v>-0.12999700000000303</v>
      </c>
      <c r="AG239" s="42">
        <f t="shared" si="112"/>
        <v>0.61999599999998622</v>
      </c>
      <c r="AH239" s="42">
        <f t="shared" si="113"/>
        <v>0.74999299999998925</v>
      </c>
      <c r="AI239" s="41">
        <f t="shared" si="114"/>
        <v>2284816.7432001182</v>
      </c>
      <c r="AJ239" s="41">
        <f t="shared" si="115"/>
        <v>2763883.2567998818</v>
      </c>
      <c r="AK239" s="43">
        <f>VLOOKUP($A239,Gold_Vix!$A:$G,AK$1,0)</f>
        <v>10.96</v>
      </c>
      <c r="AL239" s="43">
        <f>VLOOKUP($A239,Gold_Vix!$A:$G,AL$1,0)</f>
        <v>11.29</v>
      </c>
      <c r="AM239" s="43">
        <f>VLOOKUP($A239,Gold_Vix!$A:$G,AM$1,0)</f>
        <v>10.95</v>
      </c>
      <c r="AN239" s="43">
        <f>VLOOKUP(A239,Goog_trend!$A:$B,2,0)</f>
        <v>6</v>
      </c>
      <c r="AO239" s="43">
        <f>VLOOKUP($A239,'Updated CoinDesk'!$A:$E,AO$1,0)</f>
        <v>7013.97</v>
      </c>
      <c r="AP239" s="43">
        <f>VLOOKUP($A239,'Updated CoinDesk'!$A:$E,AP$1,0)</f>
        <v>7084.18</v>
      </c>
      <c r="AQ239" s="43">
        <f>VLOOKUP($A239,'Updated CoinDesk'!$A:$E,AQ$1,0)</f>
        <v>6899.04</v>
      </c>
      <c r="AR239" s="43">
        <f t="shared" si="116"/>
        <v>6</v>
      </c>
      <c r="AS239" s="43">
        <f t="shared" si="117"/>
        <v>31.570000000000618</v>
      </c>
      <c r="AT239" s="42">
        <f t="shared" si="118"/>
        <v>185.14000000000033</v>
      </c>
      <c r="AU239" s="42">
        <f t="shared" si="119"/>
        <v>153.56999999999971</v>
      </c>
      <c r="AV239" s="41">
        <f t="shared" si="120"/>
        <v>3.2796197336954971</v>
      </c>
      <c r="AW239" s="41">
        <f t="shared" si="121"/>
        <v>2.7203802663045029</v>
      </c>
      <c r="AX239" s="57">
        <f>VLOOKUP(A239,'Gold Bullion'!$A:$C,3,0)</f>
        <v>5.1500000000000909</v>
      </c>
    </row>
    <row r="240" spans="1:50" x14ac:dyDescent="0.25">
      <c r="A240" s="38">
        <v>43347</v>
      </c>
      <c r="B240" s="30">
        <v>7350</v>
      </c>
      <c r="C240" s="30">
        <v>7415</v>
      </c>
      <c r="D240" s="30">
        <v>7195</v>
      </c>
      <c r="E240" s="30">
        <v>3708</v>
      </c>
      <c r="F240" s="30">
        <v>302.5</v>
      </c>
      <c r="G240" s="41">
        <f t="shared" si="97"/>
        <v>367.5</v>
      </c>
      <c r="H240" s="41">
        <f t="shared" si="98"/>
        <v>65</v>
      </c>
      <c r="I240" s="41">
        <f t="shared" si="99"/>
        <v>3150.7283236994222</v>
      </c>
      <c r="J240" s="41">
        <f t="shared" si="100"/>
        <v>557.27167630057806</v>
      </c>
      <c r="K240" s="43">
        <f>VLOOKUP($A240,VIX!$A:$G,K$1,0)</f>
        <v>13.16</v>
      </c>
      <c r="L240" s="43">
        <f>VLOOKUP($A240,VIX!$A:$G,L$1,0)</f>
        <v>14.35</v>
      </c>
      <c r="M240" s="43">
        <f>VLOOKUP($A240,VIX!$A:$G,M$1,0)</f>
        <v>13.12</v>
      </c>
      <c r="N240" s="46">
        <f t="shared" si="103"/>
        <v>0.30000000000000071</v>
      </c>
      <c r="O240" s="41">
        <f t="shared" si="122"/>
        <v>1.4900000000000002</v>
      </c>
      <c r="P240" s="41">
        <f t="shared" si="123"/>
        <v>1.1899999999999995</v>
      </c>
      <c r="Q240" s="48">
        <f t="shared" si="104"/>
        <v>0.55597014925373145</v>
      </c>
      <c r="R240" s="48">
        <f t="shared" si="105"/>
        <v>0.4440298507462685</v>
      </c>
      <c r="S240" s="43">
        <f>VLOOKUP(A240,'S&amp;P_500'!$A:$F,6,0)</f>
        <v>2896.719971</v>
      </c>
      <c r="T240" s="43">
        <f>VLOOKUP($A240,'S&amp;P_500'!$A:$G,T$1,0)</f>
        <v>2900.179932</v>
      </c>
      <c r="U240" s="43">
        <f>VLOOKUP($A240,'S&amp;P_500'!$A:$G,U$1,0)</f>
        <v>2885.1298830000001</v>
      </c>
      <c r="V240" s="43">
        <f>VLOOKUP($A240,'S&amp;P_500'!$A:$G,V$1,0)</f>
        <v>3077060000</v>
      </c>
      <c r="W240" s="2">
        <f t="shared" si="106"/>
        <v>-4.8000489999999445</v>
      </c>
      <c r="X240" s="41">
        <f t="shared" si="107"/>
        <v>15.050048999999944</v>
      </c>
      <c r="Y240" s="59">
        <f t="shared" si="108"/>
        <v>19.850097999999889</v>
      </c>
      <c r="Z240" s="41">
        <f t="shared" si="109"/>
        <v>1326925751.227926</v>
      </c>
      <c r="AA240" s="41">
        <f t="shared" si="110"/>
        <v>1750134248.772074</v>
      </c>
      <c r="AB240" s="43">
        <f>VLOOKUP($A240,Gold_SPDR!$A:$G,AB$1,0)</f>
        <v>112.93</v>
      </c>
      <c r="AC240" s="43">
        <f>VLOOKUP($A240,Gold_SPDR!$A:$G,AC$1,0)</f>
        <v>113.07</v>
      </c>
      <c r="AD240" s="43">
        <f>VLOOKUP($A240,Gold_SPDR!$A:$G,AD$1,0)</f>
        <v>112.610001</v>
      </c>
      <c r="AE240" s="43">
        <f>VLOOKUP($A240,Gold_SPDR!$A:$G,AE$1,0)</f>
        <v>6617500</v>
      </c>
      <c r="AF240" s="2">
        <f t="shared" si="111"/>
        <v>-0.58000199999999325</v>
      </c>
      <c r="AG240" s="42">
        <f t="shared" si="112"/>
        <v>0.45999899999999627</v>
      </c>
      <c r="AH240" s="42">
        <f t="shared" si="113"/>
        <v>1.0400009999999895</v>
      </c>
      <c r="AI240" s="41">
        <f t="shared" si="114"/>
        <v>2029362.2550000027</v>
      </c>
      <c r="AJ240" s="41">
        <f t="shared" si="115"/>
        <v>4588137.7449999973</v>
      </c>
      <c r="AK240" s="43">
        <f>VLOOKUP($A240,Gold_Vix!$A:$G,AK$1,0)</f>
        <v>11.42</v>
      </c>
      <c r="AL240" s="43">
        <f>VLOOKUP($A240,Gold_Vix!$A:$G,AL$1,0)</f>
        <v>11.73</v>
      </c>
      <c r="AM240" s="43">
        <f>VLOOKUP($A240,Gold_Vix!$A:$G,AM$1,0)</f>
        <v>11.38</v>
      </c>
      <c r="AN240" s="43">
        <f>VLOOKUP(A240,Goog_trend!$A:$B,2,0)</f>
        <v>8</v>
      </c>
      <c r="AO240" s="43">
        <f>VLOOKUP($A240,'Updated CoinDesk'!$A:$E,AO$1,0)</f>
        <v>7358.5</v>
      </c>
      <c r="AP240" s="43">
        <f>VLOOKUP($A240,'Updated CoinDesk'!$A:$E,AP$1,0)</f>
        <v>7403.97</v>
      </c>
      <c r="AQ240" s="43">
        <f>VLOOKUP($A240,'Updated CoinDesk'!$A:$E,AQ$1,0)</f>
        <v>7236.9</v>
      </c>
      <c r="AR240" s="43">
        <f t="shared" si="116"/>
        <v>8</v>
      </c>
      <c r="AS240" s="43">
        <f t="shared" si="117"/>
        <v>344.52999999999975</v>
      </c>
      <c r="AT240" s="42">
        <f t="shared" si="118"/>
        <v>390</v>
      </c>
      <c r="AU240" s="42">
        <f t="shared" si="119"/>
        <v>45.470000000000255</v>
      </c>
      <c r="AV240" s="41">
        <f t="shared" si="120"/>
        <v>7.1646726525363356</v>
      </c>
      <c r="AW240" s="41">
        <f t="shared" si="121"/>
        <v>0.8353273474636641</v>
      </c>
      <c r="AX240" s="57">
        <f>VLOOKUP(A240,'Gold Bullion'!$A:$C,3,0)</f>
        <v>-9.2000000000000455</v>
      </c>
    </row>
    <row r="241" spans="1:50" x14ac:dyDescent="0.25">
      <c r="A241" s="38">
        <v>43348</v>
      </c>
      <c r="B241" s="30">
        <v>6920</v>
      </c>
      <c r="C241" s="30">
        <v>7395</v>
      </c>
      <c r="D241" s="30">
        <v>6830</v>
      </c>
      <c r="E241" s="30">
        <v>4536</v>
      </c>
      <c r="F241" s="30">
        <v>-430</v>
      </c>
      <c r="G241" s="41">
        <f t="shared" si="97"/>
        <v>565</v>
      </c>
      <c r="H241" s="41">
        <f t="shared" si="98"/>
        <v>995</v>
      </c>
      <c r="I241" s="41">
        <f t="shared" si="99"/>
        <v>1642.8461538461538</v>
      </c>
      <c r="J241" s="41">
        <f t="shared" si="100"/>
        <v>2893.1538461538462</v>
      </c>
      <c r="K241" s="43">
        <f>VLOOKUP($A241,VIX!$A:$G,K$1,0)</f>
        <v>13.91</v>
      </c>
      <c r="L241" s="43">
        <f>VLOOKUP($A241,VIX!$A:$G,L$1,0)</f>
        <v>14.3</v>
      </c>
      <c r="M241" s="43">
        <f>VLOOKUP($A241,VIX!$A:$G,M$1,0)</f>
        <v>13.23</v>
      </c>
      <c r="N241" s="46">
        <f t="shared" si="103"/>
        <v>0.75</v>
      </c>
      <c r="O241" s="41">
        <f t="shared" si="122"/>
        <v>1.1400000000000006</v>
      </c>
      <c r="P241" s="41">
        <f t="shared" si="123"/>
        <v>0.39000000000000057</v>
      </c>
      <c r="Q241" s="48">
        <f t="shared" si="104"/>
        <v>0.74509803921568607</v>
      </c>
      <c r="R241" s="48">
        <f t="shared" si="105"/>
        <v>0.25490196078431393</v>
      </c>
      <c r="S241" s="43">
        <f>VLOOKUP(A241,'S&amp;P_500'!$A:$F,6,0)</f>
        <v>2888.6000979999999</v>
      </c>
      <c r="T241" s="43">
        <f>VLOOKUP($A241,'S&amp;P_500'!$A:$G,T$1,0)</f>
        <v>2894.209961</v>
      </c>
      <c r="U241" s="43">
        <f>VLOOKUP($A241,'S&amp;P_500'!$A:$G,U$1,0)</f>
        <v>2876.919922</v>
      </c>
      <c r="V241" s="43">
        <f>VLOOKUP($A241,'S&amp;P_500'!$A:$G,V$1,0)</f>
        <v>3241250000</v>
      </c>
      <c r="W241" s="2">
        <f t="shared" si="106"/>
        <v>-8.1198730000000978</v>
      </c>
      <c r="X241" s="41">
        <f t="shared" si="107"/>
        <v>17.290038999999979</v>
      </c>
      <c r="Y241" s="59">
        <f t="shared" si="108"/>
        <v>25.409912000000077</v>
      </c>
      <c r="Z241" s="41">
        <f t="shared" si="109"/>
        <v>1312445040.2472327</v>
      </c>
      <c r="AA241" s="41">
        <f t="shared" si="110"/>
        <v>1928804959.7527673</v>
      </c>
      <c r="AB241" s="43">
        <f>VLOOKUP($A241,Gold_SPDR!$A:$G,AB$1,0)</f>
        <v>113.32</v>
      </c>
      <c r="AC241" s="43">
        <f>VLOOKUP($A241,Gold_SPDR!$A:$G,AC$1,0)</f>
        <v>113.44000200000001</v>
      </c>
      <c r="AD241" s="43">
        <f>VLOOKUP($A241,Gold_SPDR!$A:$G,AD$1,0)</f>
        <v>113.120003</v>
      </c>
      <c r="AE241" s="43">
        <f>VLOOKUP($A241,Gold_SPDR!$A:$G,AE$1,0)</f>
        <v>4459200</v>
      </c>
      <c r="AF241" s="2">
        <f t="shared" si="111"/>
        <v>0.38999999999998636</v>
      </c>
      <c r="AG241" s="42">
        <f t="shared" si="112"/>
        <v>0.51000200000000007</v>
      </c>
      <c r="AH241" s="42">
        <f t="shared" si="113"/>
        <v>0.12000200000001371</v>
      </c>
      <c r="AI241" s="41">
        <f t="shared" si="114"/>
        <v>3609819.8081281241</v>
      </c>
      <c r="AJ241" s="41">
        <f t="shared" si="115"/>
        <v>849380.19187187601</v>
      </c>
      <c r="AK241" s="43">
        <f>VLOOKUP($A241,Gold_Vix!$A:$G,AK$1,0)</f>
        <v>11.24</v>
      </c>
      <c r="AL241" s="43">
        <f>VLOOKUP($A241,Gold_Vix!$A:$G,AL$1,0)</f>
        <v>11.43</v>
      </c>
      <c r="AM241" s="43">
        <f>VLOOKUP($A241,Gold_Vix!$A:$G,AM$1,0)</f>
        <v>11.21</v>
      </c>
      <c r="AN241" s="43">
        <f>VLOOKUP(A241,Goog_trend!$A:$B,2,0)</f>
        <v>11</v>
      </c>
      <c r="AO241" s="43">
        <f>VLOOKUP($A241,'Updated CoinDesk'!$A:$E,AO$1,0)</f>
        <v>6687.01</v>
      </c>
      <c r="AP241" s="43">
        <f>VLOOKUP($A241,'Updated CoinDesk'!$A:$E,AP$1,0)</f>
        <v>7386.97</v>
      </c>
      <c r="AQ241" s="43">
        <f>VLOOKUP($A241,'Updated CoinDesk'!$A:$E,AQ$1,0)</f>
        <v>6679.63</v>
      </c>
      <c r="AR241" s="43">
        <f t="shared" si="116"/>
        <v>11</v>
      </c>
      <c r="AS241" s="43">
        <f t="shared" si="117"/>
        <v>-671.48999999999978</v>
      </c>
      <c r="AT241" s="42">
        <f t="shared" si="118"/>
        <v>707.34000000000015</v>
      </c>
      <c r="AU241" s="42">
        <f t="shared" si="119"/>
        <v>1378.83</v>
      </c>
      <c r="AV241" s="41">
        <f t="shared" si="120"/>
        <v>3.7296768719711246</v>
      </c>
      <c r="AW241" s="41">
        <f t="shared" si="121"/>
        <v>7.2703231280288749</v>
      </c>
      <c r="AX241" s="57">
        <f>VLOOKUP(A241,'Gold Bullion'!$A:$C,3,0)</f>
        <v>5.8500000000001364</v>
      </c>
    </row>
    <row r="242" spans="1:50" x14ac:dyDescent="0.25">
      <c r="A242" s="38">
        <v>43349</v>
      </c>
      <c r="B242" s="30">
        <v>6407.5</v>
      </c>
      <c r="C242" s="30">
        <v>6937.85</v>
      </c>
      <c r="D242" s="30">
        <v>6230</v>
      </c>
      <c r="E242" s="30">
        <v>7342</v>
      </c>
      <c r="F242" s="30">
        <v>-512.5</v>
      </c>
      <c r="G242" s="41">
        <f t="shared" si="97"/>
        <v>707.85000000000036</v>
      </c>
      <c r="H242" s="41">
        <f t="shared" si="98"/>
        <v>1220.3500000000004</v>
      </c>
      <c r="I242" s="41">
        <f t="shared" si="99"/>
        <v>2695.2778238771916</v>
      </c>
      <c r="J242" s="41">
        <f t="shared" si="100"/>
        <v>4646.7221761228084</v>
      </c>
      <c r="K242" s="43">
        <f>VLOOKUP($A242,VIX!$A:$G,K$1,0)</f>
        <v>14.65</v>
      </c>
      <c r="L242" s="43">
        <f>VLOOKUP($A242,VIX!$A:$G,L$1,0)</f>
        <v>15.41</v>
      </c>
      <c r="M242" s="43">
        <f>VLOOKUP($A242,VIX!$A:$G,M$1,0)</f>
        <v>13.72</v>
      </c>
      <c r="N242" s="46">
        <f t="shared" si="103"/>
        <v>0.74000000000000021</v>
      </c>
      <c r="O242" s="41">
        <f t="shared" si="122"/>
        <v>1.6899999999999995</v>
      </c>
      <c r="P242" s="41">
        <f t="shared" si="123"/>
        <v>0.94999999999999929</v>
      </c>
      <c r="Q242" s="48">
        <f t="shared" si="104"/>
        <v>0.64015151515151525</v>
      </c>
      <c r="R242" s="48">
        <f t="shared" si="105"/>
        <v>0.35984848484848475</v>
      </c>
      <c r="S242" s="43">
        <f>VLOOKUP(A242,'S&amp;P_500'!$A:$F,6,0)</f>
        <v>2878.0500489999999</v>
      </c>
      <c r="T242" s="43">
        <f>VLOOKUP($A242,'S&amp;P_500'!$A:$G,T$1,0)</f>
        <v>2892.0500489999999</v>
      </c>
      <c r="U242" s="43">
        <f>VLOOKUP($A242,'S&amp;P_500'!$A:$G,U$1,0)</f>
        <v>2867.290039</v>
      </c>
      <c r="V242" s="43">
        <f>VLOOKUP($A242,'S&amp;P_500'!$A:$G,V$1,0)</f>
        <v>3139590000</v>
      </c>
      <c r="W242" s="2">
        <f t="shared" si="106"/>
        <v>-10.550048999999944</v>
      </c>
      <c r="X242" s="41">
        <f t="shared" si="107"/>
        <v>24.760009999999966</v>
      </c>
      <c r="Y242" s="59">
        <f t="shared" si="108"/>
        <v>35.31005899999991</v>
      </c>
      <c r="Z242" s="41">
        <f t="shared" si="109"/>
        <v>1294093399.4249291</v>
      </c>
      <c r="AA242" s="41">
        <f t="shared" si="110"/>
        <v>1845496600.5750709</v>
      </c>
      <c r="AB242" s="43">
        <f>VLOOKUP($A242,Gold_SPDR!$A:$G,AB$1,0)</f>
        <v>113.540001</v>
      </c>
      <c r="AC242" s="43">
        <f>VLOOKUP($A242,Gold_SPDR!$A:$G,AC$1,0)</f>
        <v>114.260002</v>
      </c>
      <c r="AD242" s="43">
        <f>VLOOKUP($A242,Gold_SPDR!$A:$G,AD$1,0)</f>
        <v>113.279999</v>
      </c>
      <c r="AE242" s="43">
        <f>VLOOKUP($A242,Gold_SPDR!$A:$G,AE$1,0)</f>
        <v>4784700</v>
      </c>
      <c r="AF242" s="2">
        <f t="shared" si="111"/>
        <v>0.22000100000001055</v>
      </c>
      <c r="AG242" s="42">
        <f t="shared" si="112"/>
        <v>0.9800029999999964</v>
      </c>
      <c r="AH242" s="42">
        <f t="shared" si="113"/>
        <v>0.76000199999998586</v>
      </c>
      <c r="AI242" s="41">
        <f t="shared" si="114"/>
        <v>2694831.540196741</v>
      </c>
      <c r="AJ242" s="41">
        <f t="shared" si="115"/>
        <v>2089868.4598032588</v>
      </c>
      <c r="AK242" s="43">
        <f>VLOOKUP($A242,Gold_Vix!$A:$G,AK$1,0)</f>
        <v>11.54</v>
      </c>
      <c r="AL242" s="43">
        <f>VLOOKUP($A242,Gold_Vix!$A:$G,AL$1,0)</f>
        <v>11.54</v>
      </c>
      <c r="AM242" s="43">
        <f>VLOOKUP($A242,Gold_Vix!$A:$G,AM$1,0)</f>
        <v>11.24</v>
      </c>
      <c r="AN242" s="43">
        <f>VLOOKUP(A242,Goog_trend!$A:$B,2,0)</f>
        <v>11</v>
      </c>
      <c r="AO242" s="43">
        <f>VLOOKUP($A242,'Updated CoinDesk'!$A:$E,AO$1,0)</f>
        <v>6498.62</v>
      </c>
      <c r="AP242" s="43">
        <f>VLOOKUP($A242,'Updated CoinDesk'!$A:$E,AP$1,0)</f>
        <v>6704.79</v>
      </c>
      <c r="AQ242" s="43">
        <f>VLOOKUP($A242,'Updated CoinDesk'!$A:$E,AQ$1,0)</f>
        <v>6279.08</v>
      </c>
      <c r="AR242" s="43">
        <f t="shared" si="116"/>
        <v>11</v>
      </c>
      <c r="AS242" s="43">
        <f t="shared" si="117"/>
        <v>-188.39000000000033</v>
      </c>
      <c r="AT242" s="42">
        <f t="shared" si="118"/>
        <v>425.71000000000004</v>
      </c>
      <c r="AU242" s="42">
        <f t="shared" si="119"/>
        <v>614.10000000000036</v>
      </c>
      <c r="AV242" s="41">
        <f t="shared" si="120"/>
        <v>4.5035246823938975</v>
      </c>
      <c r="AW242" s="41">
        <f t="shared" si="121"/>
        <v>6.4964753176061025</v>
      </c>
      <c r="AX242" s="57">
        <f>VLOOKUP(A242,'Gold Bullion'!$A:$C,3,0)</f>
        <v>8.4500000000000455</v>
      </c>
    </row>
    <row r="243" spans="1:50" x14ac:dyDescent="0.25">
      <c r="A243" s="38">
        <v>43350</v>
      </c>
      <c r="B243" s="30">
        <v>6402.5</v>
      </c>
      <c r="C243" s="30">
        <v>6500</v>
      </c>
      <c r="D243" s="30">
        <v>6280</v>
      </c>
      <c r="E243" s="30">
        <v>2032</v>
      </c>
      <c r="F243" s="30">
        <v>-5</v>
      </c>
      <c r="G243" s="41">
        <f t="shared" si="97"/>
        <v>220</v>
      </c>
      <c r="H243" s="41">
        <f t="shared" si="98"/>
        <v>225</v>
      </c>
      <c r="I243" s="41">
        <f t="shared" si="99"/>
        <v>1004.5842696629213</v>
      </c>
      <c r="J243" s="41">
        <f t="shared" si="100"/>
        <v>1027.4157303370787</v>
      </c>
      <c r="K243" s="43">
        <f>VLOOKUP($A243,VIX!$A:$G,K$1,0)</f>
        <v>14.88</v>
      </c>
      <c r="L243" s="43">
        <f>VLOOKUP($A243,VIX!$A:$G,L$1,0)</f>
        <v>15.63</v>
      </c>
      <c r="M243" s="43">
        <f>VLOOKUP($A243,VIX!$A:$G,M$1,0)</f>
        <v>14.31</v>
      </c>
      <c r="N243" s="46">
        <f t="shared" si="103"/>
        <v>0.23000000000000043</v>
      </c>
      <c r="O243" s="41">
        <f t="shared" si="122"/>
        <v>1.3200000000000003</v>
      </c>
      <c r="P243" s="41">
        <f t="shared" si="123"/>
        <v>1.0899999999999999</v>
      </c>
      <c r="Q243" s="48">
        <f t="shared" si="104"/>
        <v>0.5477178423236515</v>
      </c>
      <c r="R243" s="48">
        <f t="shared" si="105"/>
        <v>0.45228215767634844</v>
      </c>
      <c r="S243" s="43">
        <f>VLOOKUP(A243,'S&amp;P_500'!$A:$F,6,0)</f>
        <v>2871.679932</v>
      </c>
      <c r="T243" s="43">
        <f>VLOOKUP($A243,'S&amp;P_500'!$A:$G,T$1,0)</f>
        <v>2883.8100589999999</v>
      </c>
      <c r="U243" s="43">
        <f>VLOOKUP($A243,'S&amp;P_500'!$A:$G,U$1,0)</f>
        <v>2864.1201169999999</v>
      </c>
      <c r="V243" s="43">
        <f>VLOOKUP($A243,'S&amp;P_500'!$A:$G,V$1,0)</f>
        <v>2946270000</v>
      </c>
      <c r="W243" s="2">
        <f t="shared" si="106"/>
        <v>-6.3701169999999365</v>
      </c>
      <c r="X243" s="41">
        <f t="shared" si="107"/>
        <v>19.689941999999974</v>
      </c>
      <c r="Y243" s="59">
        <f t="shared" si="108"/>
        <v>26.06005899999991</v>
      </c>
      <c r="Z243" s="41">
        <f t="shared" si="109"/>
        <v>1268019325.6463549</v>
      </c>
      <c r="AA243" s="41">
        <f t="shared" si="110"/>
        <v>1678250674.3536448</v>
      </c>
      <c r="AB243" s="43">
        <f>VLOOKUP($A243,Gold_SPDR!$A:$G,AB$1,0)</f>
        <v>113.230003</v>
      </c>
      <c r="AC243" s="43">
        <f>VLOOKUP($A243,Gold_SPDR!$A:$G,AC$1,0)</f>
        <v>113.599998</v>
      </c>
      <c r="AD243" s="43">
        <f>VLOOKUP($A243,Gold_SPDR!$A:$G,AD$1,0)</f>
        <v>112.970001</v>
      </c>
      <c r="AE243" s="43">
        <f>VLOOKUP($A243,Gold_SPDR!$A:$G,AE$1,0)</f>
        <v>3714000</v>
      </c>
      <c r="AF243" s="2">
        <f t="shared" si="111"/>
        <v>-0.30999800000000732</v>
      </c>
      <c r="AG243" s="42">
        <f t="shared" si="112"/>
        <v>0.62999700000000303</v>
      </c>
      <c r="AH243" s="42">
        <f t="shared" si="113"/>
        <v>0.93999500000001035</v>
      </c>
      <c r="AI243" s="41">
        <f t="shared" si="114"/>
        <v>1490331.7074227075</v>
      </c>
      <c r="AJ243" s="41">
        <f t="shared" si="115"/>
        <v>2223668.2925772923</v>
      </c>
      <c r="AK243" s="43">
        <f>VLOOKUP($A243,Gold_Vix!$A:$G,AK$1,0)</f>
        <v>11.3</v>
      </c>
      <c r="AL243" s="43">
        <f>VLOOKUP($A243,Gold_Vix!$A:$G,AL$1,0)</f>
        <v>11.83</v>
      </c>
      <c r="AM243" s="43">
        <f>VLOOKUP($A243,Gold_Vix!$A:$G,AM$1,0)</f>
        <v>11.28</v>
      </c>
      <c r="AN243" s="43">
        <f>VLOOKUP(A243,Goog_trend!$A:$B,2,0)</f>
        <v>9</v>
      </c>
      <c r="AO243" s="43">
        <f>VLOOKUP($A243,'Updated CoinDesk'!$A:$E,AO$1,0)</f>
        <v>6396.27</v>
      </c>
      <c r="AP243" s="43">
        <f>VLOOKUP($A243,'Updated CoinDesk'!$A:$E,AP$1,0)</f>
        <v>6530.64</v>
      </c>
      <c r="AQ243" s="43">
        <f>VLOOKUP($A243,'Updated CoinDesk'!$A:$E,AQ$1,0)</f>
        <v>6329.69</v>
      </c>
      <c r="AR243" s="43">
        <f t="shared" si="116"/>
        <v>9</v>
      </c>
      <c r="AS243" s="43">
        <f t="shared" si="117"/>
        <v>-102.34999999999945</v>
      </c>
      <c r="AT243" s="42">
        <f t="shared" si="118"/>
        <v>200.95000000000073</v>
      </c>
      <c r="AU243" s="42">
        <f t="shared" si="119"/>
        <v>303.30000000000018</v>
      </c>
      <c r="AV243" s="41">
        <f t="shared" si="120"/>
        <v>3.5866137828458173</v>
      </c>
      <c r="AW243" s="41">
        <f t="shared" si="121"/>
        <v>5.4133862171541827</v>
      </c>
      <c r="AX243" s="57">
        <f>VLOOKUP(A243,'Gold Bullion'!$A:$C,3,0)</f>
        <v>-6.25</v>
      </c>
    </row>
    <row r="244" spans="1:50" x14ac:dyDescent="0.25">
      <c r="A244" s="38">
        <v>43353</v>
      </c>
      <c r="B244" s="30">
        <v>6245</v>
      </c>
      <c r="C244" s="30">
        <v>6375</v>
      </c>
      <c r="D244" s="30">
        <v>6180</v>
      </c>
      <c r="E244" s="30">
        <v>1885</v>
      </c>
      <c r="F244" s="30">
        <v>-157.5</v>
      </c>
      <c r="G244" s="41">
        <f t="shared" si="97"/>
        <v>195</v>
      </c>
      <c r="H244" s="41">
        <f t="shared" si="98"/>
        <v>352.5</v>
      </c>
      <c r="I244" s="41">
        <f t="shared" si="99"/>
        <v>671.36986301369859</v>
      </c>
      <c r="J244" s="41">
        <f t="shared" si="100"/>
        <v>1213.6301369863013</v>
      </c>
      <c r="K244" s="43">
        <f>VLOOKUP($A244,VIX!$A:$G,K$1,0)</f>
        <v>14.16</v>
      </c>
      <c r="L244" s="43">
        <f>VLOOKUP($A244,VIX!$A:$G,L$1,0)</f>
        <v>15.2</v>
      </c>
      <c r="M244" s="43">
        <f>VLOOKUP($A244,VIX!$A:$G,M$1,0)</f>
        <v>13.93</v>
      </c>
      <c r="N244" s="46">
        <f t="shared" si="103"/>
        <v>-0.72000000000000064</v>
      </c>
      <c r="O244" s="41">
        <f t="shared" si="122"/>
        <v>1.2699999999999996</v>
      </c>
      <c r="P244" s="41">
        <f t="shared" si="123"/>
        <v>1.9900000000000002</v>
      </c>
      <c r="Q244" s="48">
        <f t="shared" si="104"/>
        <v>0.38957055214723918</v>
      </c>
      <c r="R244" s="48">
        <f t="shared" si="105"/>
        <v>0.61042944785276088</v>
      </c>
      <c r="S244" s="43">
        <f>VLOOKUP(A244,'S&amp;P_500'!$A:$F,6,0)</f>
        <v>2877.1298830000001</v>
      </c>
      <c r="T244" s="43">
        <f>VLOOKUP($A244,'S&amp;P_500'!$A:$G,T$1,0)</f>
        <v>2886.929932</v>
      </c>
      <c r="U244" s="43">
        <f>VLOOKUP($A244,'S&amp;P_500'!$A:$G,U$1,0)</f>
        <v>2875.9399410000001</v>
      </c>
      <c r="V244" s="43">
        <f>VLOOKUP($A244,'S&amp;P_500'!$A:$G,V$1,0)</f>
        <v>2731400000</v>
      </c>
      <c r="W244" s="2">
        <f t="shared" si="106"/>
        <v>5.4499510000000555</v>
      </c>
      <c r="X244" s="41">
        <f t="shared" si="107"/>
        <v>15.25</v>
      </c>
      <c r="Y244" s="59">
        <f t="shared" si="108"/>
        <v>9.8000489999999445</v>
      </c>
      <c r="Z244" s="41">
        <f t="shared" si="109"/>
        <v>1662825090.681463</v>
      </c>
      <c r="AA244" s="41">
        <f t="shared" si="110"/>
        <v>1068574909.318537</v>
      </c>
      <c r="AB244" s="43">
        <f>VLOOKUP($A244,Gold_SPDR!$A:$G,AB$1,0)</f>
        <v>113.150002</v>
      </c>
      <c r="AC244" s="43">
        <f>VLOOKUP($A244,Gold_SPDR!$A:$G,AC$1,0)</f>
        <v>113.43</v>
      </c>
      <c r="AD244" s="43">
        <f>VLOOKUP($A244,Gold_SPDR!$A:$G,AD$1,0)</f>
        <v>113</v>
      </c>
      <c r="AE244" s="43">
        <f>VLOOKUP($A244,Gold_SPDR!$A:$G,AE$1,0)</f>
        <v>2316500</v>
      </c>
      <c r="AF244" s="2">
        <f t="shared" si="111"/>
        <v>-8.000099999999577E-2</v>
      </c>
      <c r="AG244" s="42">
        <f t="shared" si="112"/>
        <v>0.43000000000000682</v>
      </c>
      <c r="AH244" s="42">
        <f t="shared" si="113"/>
        <v>0.51000100000000259</v>
      </c>
      <c r="AI244" s="41">
        <f t="shared" si="114"/>
        <v>1059674.4046017034</v>
      </c>
      <c r="AJ244" s="41">
        <f t="shared" si="115"/>
        <v>1256825.5953982966</v>
      </c>
      <c r="AK244" s="43">
        <f>VLOOKUP($A244,Gold_Vix!$A:$G,AK$1,0)</f>
        <v>11.33</v>
      </c>
      <c r="AL244" s="43">
        <f>VLOOKUP($A244,Gold_Vix!$A:$G,AL$1,0)</f>
        <v>11.57</v>
      </c>
      <c r="AM244" s="43">
        <f>VLOOKUP($A244,Gold_Vix!$A:$G,AM$1,0)</f>
        <v>11.33</v>
      </c>
      <c r="AN244" s="43">
        <f>VLOOKUP(A244,Goog_trend!$A:$B,2,0)</f>
        <v>9</v>
      </c>
      <c r="AO244" s="43">
        <f>VLOOKUP($A244,'Updated CoinDesk'!$A:$E,AO$1,0)</f>
        <v>6305.57</v>
      </c>
      <c r="AP244" s="43">
        <f>VLOOKUP($A244,'Updated CoinDesk'!$A:$E,AP$1,0)</f>
        <v>6334.85</v>
      </c>
      <c r="AQ244" s="43">
        <f>VLOOKUP($A244,'Updated CoinDesk'!$A:$E,AQ$1,0)</f>
        <v>6238.54</v>
      </c>
      <c r="AR244" s="43">
        <f t="shared" si="116"/>
        <v>9</v>
      </c>
      <c r="AS244" s="43">
        <f t="shared" si="117"/>
        <v>-90.700000000000728</v>
      </c>
      <c r="AT244" s="42">
        <f t="shared" si="118"/>
        <v>96.3100000000004</v>
      </c>
      <c r="AU244" s="42">
        <f t="shared" si="119"/>
        <v>187.01000000000113</v>
      </c>
      <c r="AV244" s="41">
        <f t="shared" si="120"/>
        <v>3.0594027954256635</v>
      </c>
      <c r="AW244" s="41">
        <f t="shared" si="121"/>
        <v>5.9405972045743365</v>
      </c>
      <c r="AX244" s="57">
        <f>VLOOKUP(A244,'Gold Bullion'!$A:$C,3,0)</f>
        <v>-2.3000000000001819</v>
      </c>
    </row>
    <row r="245" spans="1:50" x14ac:dyDescent="0.25">
      <c r="A245" s="38">
        <v>43354</v>
      </c>
      <c r="B245" s="30">
        <v>6225</v>
      </c>
      <c r="C245" s="30">
        <v>6385</v>
      </c>
      <c r="D245" s="30">
        <v>6130</v>
      </c>
      <c r="E245" s="30">
        <v>2345</v>
      </c>
      <c r="F245" s="30">
        <v>-20</v>
      </c>
      <c r="G245" s="41">
        <f t="shared" si="97"/>
        <v>255</v>
      </c>
      <c r="H245" s="41">
        <f t="shared" si="98"/>
        <v>275</v>
      </c>
      <c r="I245" s="41">
        <f t="shared" si="99"/>
        <v>1128.2547169811321</v>
      </c>
      <c r="J245" s="41">
        <f t="shared" si="100"/>
        <v>1216.7452830188679</v>
      </c>
      <c r="K245" s="43">
        <f>VLOOKUP($A245,VIX!$A:$G,K$1,0)</f>
        <v>13.22</v>
      </c>
      <c r="L245" s="43">
        <f>VLOOKUP($A245,VIX!$A:$G,L$1,0)</f>
        <v>14.92</v>
      </c>
      <c r="M245" s="43">
        <f>VLOOKUP($A245,VIX!$A:$G,M$1,0)</f>
        <v>13.21</v>
      </c>
      <c r="N245" s="46">
        <f t="shared" si="103"/>
        <v>-0.9399999999999995</v>
      </c>
      <c r="O245" s="41">
        <f t="shared" si="122"/>
        <v>1.7099999999999991</v>
      </c>
      <c r="P245" s="41">
        <f t="shared" si="123"/>
        <v>2.6499999999999986</v>
      </c>
      <c r="Q245" s="48">
        <f t="shared" si="104"/>
        <v>0.3922018348623853</v>
      </c>
      <c r="R245" s="48">
        <f t="shared" si="105"/>
        <v>0.60779816513761464</v>
      </c>
      <c r="S245" s="43">
        <f>VLOOKUP(A245,'S&amp;P_500'!$A:$F,6,0)</f>
        <v>2887.889893</v>
      </c>
      <c r="T245" s="43">
        <f>VLOOKUP($A245,'S&amp;P_500'!$A:$G,T$1,0)</f>
        <v>2892.5200199999999</v>
      </c>
      <c r="U245" s="43">
        <f>VLOOKUP($A245,'S&amp;P_500'!$A:$G,U$1,0)</f>
        <v>2866.780029</v>
      </c>
      <c r="V245" s="43">
        <f>VLOOKUP($A245,'S&amp;P_500'!$A:$G,V$1,0)</f>
        <v>2899660000</v>
      </c>
      <c r="W245" s="2">
        <f t="shared" si="106"/>
        <v>10.760009999999966</v>
      </c>
      <c r="X245" s="41">
        <f t="shared" si="107"/>
        <v>25.739990999999918</v>
      </c>
      <c r="Y245" s="59">
        <f t="shared" si="108"/>
        <v>14.979980999999952</v>
      </c>
      <c r="Z245" s="41">
        <f t="shared" si="109"/>
        <v>1832938939.7188191</v>
      </c>
      <c r="AA245" s="41">
        <f t="shared" si="110"/>
        <v>1066721060.281181</v>
      </c>
      <c r="AB245" s="43">
        <f>VLOOKUP($A245,Gold_SPDR!$A:$G,AB$1,0)</f>
        <v>113.220001</v>
      </c>
      <c r="AC245" s="43">
        <f>VLOOKUP($A245,Gold_SPDR!$A:$G,AC$1,0)</f>
        <v>113.370003</v>
      </c>
      <c r="AD245" s="43">
        <f>VLOOKUP($A245,Gold_SPDR!$A:$G,AD$1,0)</f>
        <v>112.41999800000001</v>
      </c>
      <c r="AE245" s="43">
        <f>VLOOKUP($A245,Gold_SPDR!$A:$G,AE$1,0)</f>
        <v>3791300</v>
      </c>
      <c r="AF245" s="2">
        <f t="shared" si="111"/>
        <v>6.9998999999995704E-2</v>
      </c>
      <c r="AG245" s="42">
        <f t="shared" si="112"/>
        <v>0.95000499999999022</v>
      </c>
      <c r="AH245" s="42">
        <f t="shared" si="113"/>
        <v>0.88000599999999451</v>
      </c>
      <c r="AI245" s="41">
        <f t="shared" si="114"/>
        <v>1968159.7304606328</v>
      </c>
      <c r="AJ245" s="41">
        <f t="shared" si="115"/>
        <v>1823140.2695393672</v>
      </c>
      <c r="AK245" s="43">
        <f>VLOOKUP($A245,Gold_Vix!$A:$G,AK$1,0)</f>
        <v>11.26</v>
      </c>
      <c r="AL245" s="43">
        <f>VLOOKUP($A245,Gold_Vix!$A:$G,AL$1,0)</f>
        <v>11.35</v>
      </c>
      <c r="AM245" s="43">
        <f>VLOOKUP($A245,Gold_Vix!$A:$G,AM$1,0)</f>
        <v>11.16</v>
      </c>
      <c r="AN245" s="43">
        <f>VLOOKUP(A245,Goog_trend!$A:$B,2,0)</f>
        <v>10</v>
      </c>
      <c r="AO245" s="43">
        <f>VLOOKUP($A245,'Updated CoinDesk'!$A:$E,AO$1,0)</f>
        <v>6282.92</v>
      </c>
      <c r="AP245" s="43">
        <f>VLOOKUP($A245,'Updated CoinDesk'!$A:$E,AP$1,0)</f>
        <v>6390.8</v>
      </c>
      <c r="AQ245" s="43">
        <f>VLOOKUP($A245,'Updated CoinDesk'!$A:$E,AQ$1,0)</f>
        <v>6190.15</v>
      </c>
      <c r="AR245" s="43">
        <f t="shared" si="116"/>
        <v>10</v>
      </c>
      <c r="AS245" s="43">
        <f t="shared" si="117"/>
        <v>-22.649999999999636</v>
      </c>
      <c r="AT245" s="42">
        <f t="shared" si="118"/>
        <v>200.65000000000055</v>
      </c>
      <c r="AU245" s="42">
        <f t="shared" si="119"/>
        <v>223.30000000000018</v>
      </c>
      <c r="AV245" s="41">
        <f t="shared" si="120"/>
        <v>4.7328694421512019</v>
      </c>
      <c r="AW245" s="41">
        <f t="shared" si="121"/>
        <v>5.2671305578487981</v>
      </c>
      <c r="AX245" s="57">
        <f>VLOOKUP(A245,'Gold Bullion'!$A:$C,3,0)</f>
        <v>-6.75</v>
      </c>
    </row>
    <row r="246" spans="1:50" x14ac:dyDescent="0.25">
      <c r="A246" s="38">
        <v>43355</v>
      </c>
      <c r="B246" s="30">
        <v>6290</v>
      </c>
      <c r="C246" s="30">
        <v>6335</v>
      </c>
      <c r="D246" s="30">
        <v>6175</v>
      </c>
      <c r="E246" s="30">
        <v>1692</v>
      </c>
      <c r="F246" s="30">
        <v>65</v>
      </c>
      <c r="G246" s="41">
        <f t="shared" si="97"/>
        <v>160</v>
      </c>
      <c r="H246" s="41">
        <f t="shared" si="98"/>
        <v>95</v>
      </c>
      <c r="I246" s="41">
        <f t="shared" si="99"/>
        <v>1061.6470588235295</v>
      </c>
      <c r="J246" s="41">
        <f t="shared" si="100"/>
        <v>630.35294117647061</v>
      </c>
      <c r="K246" s="43">
        <f>VLOOKUP($A246,VIX!$A:$G,K$1,0)</f>
        <v>13.14</v>
      </c>
      <c r="L246" s="43">
        <f>VLOOKUP($A246,VIX!$A:$G,L$1,0)</f>
        <v>13.86</v>
      </c>
      <c r="M246" s="43">
        <f>VLOOKUP($A246,VIX!$A:$G,M$1,0)</f>
        <v>12.91</v>
      </c>
      <c r="N246" s="46">
        <f t="shared" si="103"/>
        <v>-8.0000000000000071E-2</v>
      </c>
      <c r="O246" s="41">
        <f t="shared" si="122"/>
        <v>0.94999999999999929</v>
      </c>
      <c r="P246" s="41">
        <f t="shared" si="123"/>
        <v>1.0299999999999994</v>
      </c>
      <c r="Q246" s="48">
        <f t="shared" si="104"/>
        <v>0.47979797979797978</v>
      </c>
      <c r="R246" s="48">
        <f t="shared" si="105"/>
        <v>0.52020202020202022</v>
      </c>
      <c r="S246" s="43">
        <f>VLOOKUP(A246,'S&amp;P_500'!$A:$F,6,0)</f>
        <v>2888.919922</v>
      </c>
      <c r="T246" s="43">
        <f>VLOOKUP($A246,'S&amp;P_500'!$A:$G,T$1,0)</f>
        <v>2894.6499020000001</v>
      </c>
      <c r="U246" s="43">
        <f>VLOOKUP($A246,'S&amp;P_500'!$A:$G,U$1,0)</f>
        <v>2879.1999510000001</v>
      </c>
      <c r="V246" s="43">
        <f>VLOOKUP($A246,'S&amp;P_500'!$A:$G,V$1,0)</f>
        <v>3264930000</v>
      </c>
      <c r="W246" s="2">
        <f t="shared" si="106"/>
        <v>1.0300290000000132</v>
      </c>
      <c r="X246" s="41">
        <f t="shared" si="107"/>
        <v>15.449951000000056</v>
      </c>
      <c r="Y246" s="59">
        <f t="shared" si="108"/>
        <v>14.419922000000042</v>
      </c>
      <c r="Z246" s="41">
        <f t="shared" si="109"/>
        <v>1688758720.8164568</v>
      </c>
      <c r="AA246" s="41">
        <f t="shared" si="110"/>
        <v>1576171279.1835432</v>
      </c>
      <c r="AB246" s="43">
        <f>VLOOKUP($A246,Gold_SPDR!$A:$G,AB$1,0)</f>
        <v>114.16999800000001</v>
      </c>
      <c r="AC246" s="43">
        <f>VLOOKUP($A246,Gold_SPDR!$A:$G,AC$1,0)</f>
        <v>114.389999</v>
      </c>
      <c r="AD246" s="43">
        <f>VLOOKUP($A246,Gold_SPDR!$A:$G,AD$1,0)</f>
        <v>113.05999799999999</v>
      </c>
      <c r="AE246" s="43">
        <f>VLOOKUP($A246,Gold_SPDR!$A:$G,AE$1,0)</f>
        <v>6315900</v>
      </c>
      <c r="AF246" s="2">
        <f t="shared" si="111"/>
        <v>0.94999700000001042</v>
      </c>
      <c r="AG246" s="42">
        <f t="shared" si="112"/>
        <v>1.33000100000001</v>
      </c>
      <c r="AH246" s="42">
        <f t="shared" si="113"/>
        <v>0.38000399999999956</v>
      </c>
      <c r="AI246" s="41">
        <f t="shared" si="114"/>
        <v>4912355.9965614229</v>
      </c>
      <c r="AJ246" s="41">
        <f t="shared" si="115"/>
        <v>1403544.0034385771</v>
      </c>
      <c r="AK246" s="43">
        <f>VLOOKUP($A246,Gold_Vix!$A:$G,AK$1,0)</f>
        <v>11.18</v>
      </c>
      <c r="AL246" s="43">
        <f>VLOOKUP($A246,Gold_Vix!$A:$G,AL$1,0)</f>
        <v>11.26</v>
      </c>
      <c r="AM246" s="43">
        <f>VLOOKUP($A246,Gold_Vix!$A:$G,AM$1,0)</f>
        <v>11.02</v>
      </c>
      <c r="AN246" s="43">
        <f>VLOOKUP(A246,Goog_trend!$A:$B,2,0)</f>
        <v>10</v>
      </c>
      <c r="AO246" s="43">
        <f>VLOOKUP($A246,'Updated CoinDesk'!$A:$E,AO$1,0)</f>
        <v>6328.93</v>
      </c>
      <c r="AP246" s="43">
        <f>VLOOKUP($A246,'Updated CoinDesk'!$A:$E,AP$1,0)</f>
        <v>6341.05</v>
      </c>
      <c r="AQ246" s="43">
        <f>VLOOKUP($A246,'Updated CoinDesk'!$A:$E,AQ$1,0)</f>
        <v>6204.23</v>
      </c>
      <c r="AR246" s="43">
        <f t="shared" si="116"/>
        <v>10</v>
      </c>
      <c r="AS246" s="43">
        <f t="shared" si="117"/>
        <v>46.010000000000218</v>
      </c>
      <c r="AT246" s="42">
        <f t="shared" si="118"/>
        <v>136.82000000000062</v>
      </c>
      <c r="AU246" s="42">
        <f t="shared" si="119"/>
        <v>90.8100000000004</v>
      </c>
      <c r="AV246" s="41">
        <f t="shared" si="120"/>
        <v>6.0106312876158681</v>
      </c>
      <c r="AW246" s="41">
        <f t="shared" si="121"/>
        <v>3.9893687123841319</v>
      </c>
      <c r="AX246" s="57">
        <f>VLOOKUP(A246,'Gold Bullion'!$A:$C,3,0)</f>
        <v>5.75</v>
      </c>
    </row>
    <row r="247" spans="1:50" x14ac:dyDescent="0.25">
      <c r="A247" s="38">
        <v>43356</v>
      </c>
      <c r="B247" s="30">
        <v>6422.5</v>
      </c>
      <c r="C247" s="30">
        <v>6520</v>
      </c>
      <c r="D247" s="30">
        <v>6295</v>
      </c>
      <c r="E247" s="30">
        <v>2553</v>
      </c>
      <c r="F247" s="30">
        <v>132.5</v>
      </c>
      <c r="G247" s="41">
        <f t="shared" si="97"/>
        <v>230</v>
      </c>
      <c r="H247" s="41">
        <f t="shared" si="98"/>
        <v>97.5</v>
      </c>
      <c r="I247" s="41">
        <f t="shared" si="99"/>
        <v>1792.9465648854962</v>
      </c>
      <c r="J247" s="41">
        <f t="shared" si="100"/>
        <v>760.05343511450383</v>
      </c>
      <c r="K247" s="43">
        <f>VLOOKUP($A247,VIX!$A:$G,K$1,0)</f>
        <v>12.37</v>
      </c>
      <c r="L247" s="43">
        <f>VLOOKUP($A247,VIX!$A:$G,L$1,0)</f>
        <v>12.91</v>
      </c>
      <c r="M247" s="43">
        <f>VLOOKUP($A247,VIX!$A:$G,M$1,0)</f>
        <v>12.3</v>
      </c>
      <c r="N247" s="46">
        <f t="shared" si="103"/>
        <v>-0.77000000000000135</v>
      </c>
      <c r="O247" s="41">
        <f t="shared" si="122"/>
        <v>0.60999999999999943</v>
      </c>
      <c r="P247" s="41">
        <f t="shared" si="123"/>
        <v>1.3800000000000008</v>
      </c>
      <c r="Q247" s="48">
        <f t="shared" si="104"/>
        <v>0.30653266331658258</v>
      </c>
      <c r="R247" s="48">
        <f t="shared" si="105"/>
        <v>0.69346733668341742</v>
      </c>
      <c r="S247" s="43">
        <f>VLOOKUP(A247,'S&amp;P_500'!$A:$F,6,0)</f>
        <v>2904.179932</v>
      </c>
      <c r="T247" s="43">
        <f>VLOOKUP($A247,'S&amp;P_500'!$A:$G,T$1,0)</f>
        <v>2906.76001</v>
      </c>
      <c r="U247" s="43">
        <f>VLOOKUP($A247,'S&amp;P_500'!$A:$G,U$1,0)</f>
        <v>2896.389893</v>
      </c>
      <c r="V247" s="43">
        <f>VLOOKUP($A247,'S&amp;P_500'!$A:$G,V$1,0)</f>
        <v>3254930000</v>
      </c>
      <c r="W247" s="2">
        <f t="shared" si="106"/>
        <v>15.260009999999966</v>
      </c>
      <c r="X247" s="41">
        <f t="shared" si="107"/>
        <v>17.840087999999923</v>
      </c>
      <c r="Y247" s="59">
        <f t="shared" si="108"/>
        <v>2.5800779999999577</v>
      </c>
      <c r="Z247" s="41">
        <f t="shared" si="109"/>
        <v>2843671184.3498282</v>
      </c>
      <c r="AA247" s="41">
        <f t="shared" si="110"/>
        <v>411258815.65017205</v>
      </c>
      <c r="AB247" s="43">
        <f>VLOOKUP($A247,Gold_SPDR!$A:$G,AB$1,0)</f>
        <v>113.760002</v>
      </c>
      <c r="AC247" s="43">
        <f>VLOOKUP($A247,Gold_SPDR!$A:$G,AC$1,0)</f>
        <v>114.779999</v>
      </c>
      <c r="AD247" s="43">
        <f>VLOOKUP($A247,Gold_SPDR!$A:$G,AD$1,0)</f>
        <v>113.58000199999999</v>
      </c>
      <c r="AE247" s="43">
        <f>VLOOKUP($A247,Gold_SPDR!$A:$G,AE$1,0)</f>
        <v>5635900</v>
      </c>
      <c r="AF247" s="2">
        <f t="shared" si="111"/>
        <v>-0.40999600000000669</v>
      </c>
      <c r="AG247" s="42">
        <f t="shared" si="112"/>
        <v>1.1999970000000104</v>
      </c>
      <c r="AH247" s="42">
        <f t="shared" si="113"/>
        <v>1.6099930000000171</v>
      </c>
      <c r="AI247" s="41">
        <f t="shared" si="114"/>
        <v>2406792.5837102593</v>
      </c>
      <c r="AJ247" s="41">
        <f t="shared" si="115"/>
        <v>3229107.4162897402</v>
      </c>
      <c r="AK247" s="43">
        <f>VLOOKUP($A247,Gold_Vix!$A:$G,AK$1,0)</f>
        <v>11.15</v>
      </c>
      <c r="AL247" s="43">
        <f>VLOOKUP($A247,Gold_Vix!$A:$G,AL$1,0)</f>
        <v>11.59</v>
      </c>
      <c r="AM247" s="43">
        <f>VLOOKUP($A247,Gold_Vix!$A:$G,AM$1,0)</f>
        <v>11</v>
      </c>
      <c r="AN247" s="43">
        <f>VLOOKUP(A247,Goog_trend!$A:$B,2,0)</f>
        <v>9</v>
      </c>
      <c r="AO247" s="43">
        <f>VLOOKUP($A247,'Updated CoinDesk'!$A:$E,AO$1,0)</f>
        <v>6486.62</v>
      </c>
      <c r="AP247" s="43">
        <f>VLOOKUP($A247,'Updated CoinDesk'!$A:$E,AP$1,0)</f>
        <v>6523.52</v>
      </c>
      <c r="AQ247" s="43">
        <f>VLOOKUP($A247,'Updated CoinDesk'!$A:$E,AQ$1,0)</f>
        <v>6328.73</v>
      </c>
      <c r="AR247" s="43">
        <f t="shared" si="116"/>
        <v>9</v>
      </c>
      <c r="AS247" s="43">
        <f t="shared" si="117"/>
        <v>157.6899999999996</v>
      </c>
      <c r="AT247" s="42">
        <f t="shared" si="118"/>
        <v>194.79000000000087</v>
      </c>
      <c r="AU247" s="42">
        <f t="shared" si="119"/>
        <v>37.100000000001273</v>
      </c>
      <c r="AV247" s="41">
        <f t="shared" si="120"/>
        <v>7.5600931476130562</v>
      </c>
      <c r="AW247" s="41">
        <f t="shared" si="121"/>
        <v>1.4399068523869436</v>
      </c>
      <c r="AX247" s="57">
        <f>VLOOKUP(A247,'Gold Bullion'!$A:$C,3,0)</f>
        <v>14.200000000000045</v>
      </c>
    </row>
    <row r="248" spans="1:50" x14ac:dyDescent="0.25">
      <c r="A248" s="38">
        <v>43357</v>
      </c>
      <c r="B248" s="30">
        <v>6530</v>
      </c>
      <c r="C248" s="30">
        <v>6575</v>
      </c>
      <c r="D248" s="30">
        <v>6345</v>
      </c>
      <c r="E248" s="30">
        <v>2211</v>
      </c>
      <c r="F248" s="30">
        <v>107.5</v>
      </c>
      <c r="G248" s="41">
        <f t="shared" si="97"/>
        <v>230</v>
      </c>
      <c r="H248" s="41">
        <f t="shared" si="98"/>
        <v>122.5</v>
      </c>
      <c r="I248" s="41">
        <f t="shared" si="99"/>
        <v>1442.6382978723404</v>
      </c>
      <c r="J248" s="41">
        <f t="shared" si="100"/>
        <v>768.36170212765956</v>
      </c>
      <c r="K248" s="43">
        <f>VLOOKUP($A248,VIX!$A:$G,K$1,0)</f>
        <v>12.07</v>
      </c>
      <c r="L248" s="43">
        <f>VLOOKUP($A248,VIX!$A:$G,L$1,0)</f>
        <v>13.15</v>
      </c>
      <c r="M248" s="43">
        <f>VLOOKUP($A248,VIX!$A:$G,M$1,0)</f>
        <v>11.93</v>
      </c>
      <c r="N248" s="46">
        <f t="shared" si="103"/>
        <v>-0.29999999999999893</v>
      </c>
      <c r="O248" s="41">
        <f t="shared" si="122"/>
        <v>1.2200000000000006</v>
      </c>
      <c r="P248" s="41">
        <f t="shared" si="123"/>
        <v>1.5199999999999996</v>
      </c>
      <c r="Q248" s="48">
        <f t="shared" si="104"/>
        <v>0.44525547445255492</v>
      </c>
      <c r="R248" s="48">
        <f t="shared" si="105"/>
        <v>0.55474452554744502</v>
      </c>
      <c r="S248" s="43">
        <f>VLOOKUP(A248,'S&amp;P_500'!$A:$F,6,0)</f>
        <v>2904.9799800000001</v>
      </c>
      <c r="T248" s="43">
        <f>VLOOKUP($A248,'S&amp;P_500'!$A:$G,T$1,0)</f>
        <v>2908.3000489999999</v>
      </c>
      <c r="U248" s="43">
        <f>VLOOKUP($A248,'S&amp;P_500'!$A:$G,U$1,0)</f>
        <v>2895.7700199999999</v>
      </c>
      <c r="V248" s="43">
        <f>VLOOKUP($A248,'S&amp;P_500'!$A:$G,V$1,0)</f>
        <v>3149800000</v>
      </c>
      <c r="W248" s="2">
        <f t="shared" si="106"/>
        <v>0.80004800000006071</v>
      </c>
      <c r="X248" s="41">
        <f t="shared" si="107"/>
        <v>12.530029000000013</v>
      </c>
      <c r="Y248" s="59">
        <f t="shared" si="108"/>
        <v>11.729980999999952</v>
      </c>
      <c r="Z248" s="41">
        <f t="shared" si="109"/>
        <v>1626837142.4496567</v>
      </c>
      <c r="AA248" s="41">
        <f t="shared" si="110"/>
        <v>1522962857.5503433</v>
      </c>
      <c r="AB248" s="43">
        <f>VLOOKUP($A248,Gold_SPDR!$A:$G,AB$1,0)</f>
        <v>113.019997</v>
      </c>
      <c r="AC248" s="43">
        <f>VLOOKUP($A248,Gold_SPDR!$A:$G,AC$1,0)</f>
        <v>113.900002</v>
      </c>
      <c r="AD248" s="43">
        <f>VLOOKUP($A248,Gold_SPDR!$A:$G,AD$1,0)</f>
        <v>112.910004</v>
      </c>
      <c r="AE248" s="43">
        <f>VLOOKUP($A248,Gold_SPDR!$A:$G,AE$1,0)</f>
        <v>5375600</v>
      </c>
      <c r="AF248" s="2">
        <f t="shared" si="111"/>
        <v>-0.74000499999999647</v>
      </c>
      <c r="AG248" s="42">
        <f t="shared" si="112"/>
        <v>0.98999799999999993</v>
      </c>
      <c r="AH248" s="42">
        <f t="shared" si="113"/>
        <v>1.7300029999999964</v>
      </c>
      <c r="AI248" s="41">
        <f t="shared" si="114"/>
        <v>1956555.6221486707</v>
      </c>
      <c r="AJ248" s="41">
        <f t="shared" si="115"/>
        <v>3419044.3778513288</v>
      </c>
      <c r="AK248" s="43">
        <f>VLOOKUP($A248,Gold_Vix!$A:$G,AK$1,0)</f>
        <v>10.84</v>
      </c>
      <c r="AL248" s="43">
        <f>VLOOKUP($A248,Gold_Vix!$A:$G,AL$1,0)</f>
        <v>11.15</v>
      </c>
      <c r="AM248" s="43">
        <f>VLOOKUP($A248,Gold_Vix!$A:$G,AM$1,0)</f>
        <v>9.09</v>
      </c>
      <c r="AN248" s="43">
        <f>VLOOKUP(A248,Goog_trend!$A:$B,2,0)</f>
        <v>8</v>
      </c>
      <c r="AO248" s="43">
        <f>VLOOKUP($A248,'Updated CoinDesk'!$A:$E,AO$1,0)</f>
        <v>6492.37</v>
      </c>
      <c r="AP248" s="43">
        <f>VLOOKUP($A248,'Updated CoinDesk'!$A:$E,AP$1,0)</f>
        <v>6579.99</v>
      </c>
      <c r="AQ248" s="43">
        <f>VLOOKUP($A248,'Updated CoinDesk'!$A:$E,AQ$1,0)</f>
        <v>6414.83</v>
      </c>
      <c r="AR248" s="43">
        <f t="shared" si="116"/>
        <v>8</v>
      </c>
      <c r="AS248" s="43">
        <f t="shared" si="117"/>
        <v>5.75</v>
      </c>
      <c r="AT248" s="42">
        <f t="shared" si="118"/>
        <v>165.15999999999985</v>
      </c>
      <c r="AU248" s="42">
        <f t="shared" si="119"/>
        <v>159.40999999999985</v>
      </c>
      <c r="AV248" s="41">
        <f t="shared" si="120"/>
        <v>4.0708629879532925</v>
      </c>
      <c r="AW248" s="41">
        <f t="shared" si="121"/>
        <v>3.929137012046708</v>
      </c>
      <c r="AX248" s="57">
        <f>VLOOKUP(A248,'Gold Bullion'!$A:$C,3,0)</f>
        <v>-7.8499999999999091</v>
      </c>
    </row>
    <row r="249" spans="1:50" x14ac:dyDescent="0.25">
      <c r="B249" s="30"/>
      <c r="C249" s="30"/>
      <c r="D249" s="30"/>
      <c r="E249" s="30"/>
      <c r="F249" s="30"/>
      <c r="G249" s="41"/>
      <c r="H249" s="41"/>
      <c r="I249" s="41"/>
      <c r="J249" s="41"/>
      <c r="K249" s="24"/>
      <c r="O249" s="41"/>
      <c r="P249" s="41"/>
      <c r="Q249" s="41"/>
      <c r="R249" s="41"/>
      <c r="S249" s="24"/>
      <c r="W249" s="2"/>
      <c r="X249" s="41"/>
      <c r="Y249" s="41"/>
      <c r="Z249" s="41"/>
      <c r="AA249" s="41"/>
      <c r="AB249" s="24"/>
      <c r="AF249" s="2"/>
      <c r="AG249" s="42"/>
      <c r="AH249" s="42"/>
      <c r="AI249" s="41"/>
      <c r="AJ249" s="41"/>
      <c r="AK249" s="24"/>
      <c r="AN249" s="24"/>
      <c r="AT249" s="42"/>
      <c r="AU249" s="42"/>
      <c r="AV249" s="41"/>
      <c r="AW249" s="41"/>
    </row>
    <row r="250" spans="1:50" x14ac:dyDescent="0.25">
      <c r="B250" s="30"/>
      <c r="C250" s="30"/>
      <c r="D250" s="30"/>
      <c r="E250" s="30"/>
      <c r="F250" s="30"/>
      <c r="G250" s="41"/>
      <c r="H250" s="41"/>
      <c r="I250" s="41"/>
      <c r="J250" s="41"/>
      <c r="K250" s="24"/>
      <c r="O250" s="41"/>
      <c r="P250" s="41"/>
      <c r="Q250" s="41"/>
      <c r="R250" s="41"/>
      <c r="S250" s="24"/>
      <c r="W250" s="2"/>
      <c r="X250" s="41"/>
      <c r="Y250" s="41"/>
      <c r="Z250" s="41"/>
      <c r="AA250" s="41"/>
      <c r="AB250" s="24"/>
      <c r="AF250" s="2"/>
      <c r="AG250" s="42"/>
      <c r="AH250" s="42"/>
      <c r="AI250" s="41"/>
      <c r="AJ250" s="41"/>
      <c r="AK250" s="24"/>
      <c r="AN250" s="24"/>
      <c r="AT250" s="42"/>
      <c r="AU250" s="42"/>
      <c r="AV250" s="41"/>
      <c r="AW250" s="41"/>
    </row>
    <row r="251" spans="1:50" x14ac:dyDescent="0.25">
      <c r="B251" s="30"/>
      <c r="C251" s="30"/>
      <c r="D251" s="30"/>
      <c r="E251" s="30"/>
      <c r="F251" s="30"/>
      <c r="G251" s="41"/>
      <c r="H251" s="41"/>
      <c r="I251" s="41"/>
      <c r="J251" s="41"/>
      <c r="K251" s="24"/>
      <c r="O251" s="41"/>
      <c r="P251" s="41"/>
      <c r="Q251" s="41"/>
      <c r="R251" s="41"/>
      <c r="S251" s="24"/>
      <c r="W251" s="2"/>
      <c r="X251" s="41"/>
      <c r="Y251" s="41"/>
      <c r="Z251" s="41"/>
      <c r="AA251" s="41"/>
      <c r="AB251" s="24"/>
      <c r="AF251" s="2"/>
      <c r="AG251" s="42"/>
      <c r="AH251" s="42"/>
      <c r="AI251" s="41"/>
      <c r="AJ251" s="41"/>
      <c r="AK251" s="24"/>
      <c r="AN251" s="24"/>
      <c r="AT251" s="42"/>
      <c r="AU251" s="42"/>
      <c r="AV251" s="41"/>
      <c r="AW251" s="41"/>
    </row>
  </sheetData>
  <autoFilter ref="A2:BH248" xr:uid="{D325FC98-5F8B-4A14-B92D-96DE33EB764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28A67-04A5-4D71-8280-01E303A95D68}">
  <dimension ref="A1:J377"/>
  <sheetViews>
    <sheetView workbookViewId="0">
      <selection activeCell="A80" sqref="A2:A80"/>
    </sheetView>
  </sheetViews>
  <sheetFormatPr defaultRowHeight="15" x14ac:dyDescent="0.25"/>
  <cols>
    <col min="1" max="1" width="14.85546875" style="25" bestFit="1" customWidth="1"/>
  </cols>
  <sheetData>
    <row r="1" spans="1:10" x14ac:dyDescent="0.25">
      <c r="A1" s="25" t="s">
        <v>0</v>
      </c>
      <c r="B1" s="43" t="s">
        <v>8</v>
      </c>
      <c r="C1" s="43" t="s">
        <v>7</v>
      </c>
      <c r="D1" s="43" t="s">
        <v>6</v>
      </c>
      <c r="E1" s="43" t="s">
        <v>5</v>
      </c>
    </row>
    <row r="2" spans="1:10" x14ac:dyDescent="0.25">
      <c r="A2" s="25">
        <v>43001</v>
      </c>
      <c r="B2" s="43">
        <v>3603.31</v>
      </c>
      <c r="C2" s="43">
        <v>3810.54</v>
      </c>
      <c r="D2" s="43">
        <v>3573.24</v>
      </c>
      <c r="E2" s="43">
        <v>3777.29</v>
      </c>
      <c r="J2" t="s">
        <v>253</v>
      </c>
    </row>
    <row r="3" spans="1:10" x14ac:dyDescent="0.25">
      <c r="A3" s="25">
        <v>43002</v>
      </c>
      <c r="B3" s="43">
        <v>3777.29</v>
      </c>
      <c r="C3" s="43">
        <v>3777.92</v>
      </c>
      <c r="D3" s="43">
        <v>3627.53</v>
      </c>
      <c r="E3" s="43">
        <v>3662.12</v>
      </c>
    </row>
    <row r="4" spans="1:10" x14ac:dyDescent="0.25">
      <c r="A4" s="25">
        <v>43003</v>
      </c>
      <c r="B4" s="43">
        <v>3662.12</v>
      </c>
      <c r="C4" s="43">
        <v>3970.26</v>
      </c>
      <c r="D4" s="43">
        <v>3662.12</v>
      </c>
      <c r="E4" s="43">
        <v>3927.5</v>
      </c>
    </row>
    <row r="5" spans="1:10" x14ac:dyDescent="0.25">
      <c r="A5" s="25">
        <v>43004</v>
      </c>
      <c r="B5" s="43">
        <v>3927.5</v>
      </c>
      <c r="C5" s="43">
        <v>3968.54</v>
      </c>
      <c r="D5" s="43">
        <v>3865.23</v>
      </c>
      <c r="E5" s="43">
        <v>3895.51</v>
      </c>
    </row>
    <row r="6" spans="1:10" x14ac:dyDescent="0.25">
      <c r="A6" s="25">
        <v>43005</v>
      </c>
      <c r="B6" s="43">
        <v>3895.51</v>
      </c>
      <c r="C6" s="43">
        <v>4228.08</v>
      </c>
      <c r="D6" s="43">
        <v>3891.22</v>
      </c>
      <c r="E6" s="43">
        <v>4208.5600000000004</v>
      </c>
    </row>
    <row r="7" spans="1:10" x14ac:dyDescent="0.25">
      <c r="A7" s="25">
        <v>43006</v>
      </c>
      <c r="B7" s="43">
        <v>4208.5600000000004</v>
      </c>
      <c r="C7" s="43">
        <v>4278.78</v>
      </c>
      <c r="D7" s="43">
        <v>4134.75</v>
      </c>
      <c r="E7" s="43">
        <v>4185.29</v>
      </c>
    </row>
    <row r="8" spans="1:10" x14ac:dyDescent="0.25">
      <c r="A8" s="25">
        <v>43007</v>
      </c>
      <c r="B8" s="43">
        <v>4185.29</v>
      </c>
      <c r="C8" s="43">
        <v>4227.4399999999996</v>
      </c>
      <c r="D8" s="43">
        <v>4027.04</v>
      </c>
      <c r="E8" s="43">
        <v>4164.1000000000004</v>
      </c>
    </row>
    <row r="9" spans="1:10" x14ac:dyDescent="0.25">
      <c r="A9" s="25">
        <v>43008</v>
      </c>
      <c r="B9" s="43">
        <v>4164.1000000000004</v>
      </c>
      <c r="C9" s="43">
        <v>4358.3999999999996</v>
      </c>
      <c r="D9" s="43">
        <v>4157.2299999999996</v>
      </c>
      <c r="E9" s="43">
        <v>4353.05</v>
      </c>
    </row>
    <row r="10" spans="1:10" x14ac:dyDescent="0.25">
      <c r="A10" s="25">
        <v>43009</v>
      </c>
      <c r="B10" s="43">
        <v>4353.05</v>
      </c>
      <c r="C10" s="43">
        <v>4395.2299999999996</v>
      </c>
      <c r="D10" s="43">
        <v>4261.3500000000004</v>
      </c>
      <c r="E10" s="43">
        <v>4394.6400000000003</v>
      </c>
    </row>
    <row r="11" spans="1:10" x14ac:dyDescent="0.25">
      <c r="A11" s="25">
        <v>43010</v>
      </c>
      <c r="B11" s="43">
        <v>4394.6400000000003</v>
      </c>
      <c r="C11" s="43">
        <v>4462.01</v>
      </c>
      <c r="D11" s="43">
        <v>4376.08</v>
      </c>
      <c r="E11" s="43">
        <v>4404.1000000000004</v>
      </c>
    </row>
    <row r="12" spans="1:10" x14ac:dyDescent="0.25">
      <c r="A12" s="25">
        <v>43011</v>
      </c>
      <c r="B12" s="43">
        <v>4404.1000000000004</v>
      </c>
      <c r="C12" s="43">
        <v>4429.32</v>
      </c>
      <c r="D12" s="43">
        <v>4246.29</v>
      </c>
      <c r="E12" s="43">
        <v>4320.09</v>
      </c>
    </row>
    <row r="13" spans="1:10" x14ac:dyDescent="0.25">
      <c r="A13" s="25">
        <v>43012</v>
      </c>
      <c r="B13" s="43">
        <v>4320.09</v>
      </c>
      <c r="C13" s="43">
        <v>4345.28</v>
      </c>
      <c r="D13" s="43">
        <v>4189.57</v>
      </c>
      <c r="E13" s="43">
        <v>4225.92</v>
      </c>
    </row>
    <row r="14" spans="1:10" x14ac:dyDescent="0.25">
      <c r="A14" s="25">
        <v>43013</v>
      </c>
      <c r="B14" s="43">
        <v>4225.92</v>
      </c>
      <c r="C14" s="43">
        <v>4355.8900000000003</v>
      </c>
      <c r="D14" s="43">
        <v>4150.76</v>
      </c>
      <c r="E14" s="43">
        <v>4322.75</v>
      </c>
    </row>
    <row r="15" spans="1:10" x14ac:dyDescent="0.25">
      <c r="A15" s="25">
        <v>43014</v>
      </c>
      <c r="B15" s="43">
        <v>4322.75</v>
      </c>
      <c r="C15" s="43">
        <v>4417.45</v>
      </c>
      <c r="D15" s="43">
        <v>4303.4799999999996</v>
      </c>
      <c r="E15" s="43">
        <v>4370.24</v>
      </c>
    </row>
    <row r="16" spans="1:10" x14ac:dyDescent="0.25">
      <c r="A16" s="25">
        <v>43015</v>
      </c>
      <c r="B16" s="43">
        <v>4370.24</v>
      </c>
      <c r="C16" s="43">
        <v>4461.66</v>
      </c>
      <c r="D16" s="43">
        <v>4330.28</v>
      </c>
      <c r="E16" s="43">
        <v>4437.03</v>
      </c>
    </row>
    <row r="17" spans="1:5" x14ac:dyDescent="0.25">
      <c r="A17" s="25">
        <v>43016</v>
      </c>
      <c r="B17" s="43">
        <v>4437.03</v>
      </c>
      <c r="C17" s="43">
        <v>4606.18</v>
      </c>
      <c r="D17" s="43">
        <v>4419.1899999999996</v>
      </c>
      <c r="E17" s="43">
        <v>4596.96</v>
      </c>
    </row>
    <row r="18" spans="1:5" x14ac:dyDescent="0.25">
      <c r="A18" s="25">
        <v>43017</v>
      </c>
      <c r="B18" s="43">
        <v>4596.96</v>
      </c>
      <c r="C18" s="43">
        <v>4870.04</v>
      </c>
      <c r="D18" s="43">
        <v>4554.03</v>
      </c>
      <c r="E18" s="43">
        <v>4772.97</v>
      </c>
    </row>
    <row r="19" spans="1:5" x14ac:dyDescent="0.25">
      <c r="A19" s="25">
        <v>43018</v>
      </c>
      <c r="B19" s="43">
        <v>4772.97</v>
      </c>
      <c r="C19" s="43">
        <v>4909.18</v>
      </c>
      <c r="D19" s="43">
        <v>4728.41</v>
      </c>
      <c r="E19" s="43">
        <v>4754.7</v>
      </c>
    </row>
    <row r="20" spans="1:5" x14ac:dyDescent="0.25">
      <c r="A20" s="25">
        <v>43019</v>
      </c>
      <c r="B20" s="43">
        <v>4754.7</v>
      </c>
      <c r="C20" s="43">
        <v>4882.6899999999996</v>
      </c>
      <c r="D20" s="43">
        <v>4726.28</v>
      </c>
      <c r="E20" s="43">
        <v>4830.7700000000004</v>
      </c>
    </row>
    <row r="21" spans="1:5" x14ac:dyDescent="0.25">
      <c r="A21" s="25">
        <v>43020</v>
      </c>
      <c r="B21" s="43">
        <v>4830.7700000000004</v>
      </c>
      <c r="C21" s="43">
        <v>5439.13</v>
      </c>
      <c r="D21" s="43">
        <v>4809.93</v>
      </c>
      <c r="E21" s="43">
        <v>5439.13</v>
      </c>
    </row>
    <row r="22" spans="1:5" x14ac:dyDescent="0.25">
      <c r="A22" s="25">
        <v>43021</v>
      </c>
      <c r="B22" s="43">
        <v>5439.13</v>
      </c>
      <c r="C22" s="43">
        <v>5856.1</v>
      </c>
      <c r="D22" s="43">
        <v>5396.23</v>
      </c>
      <c r="E22" s="43">
        <v>5640.13</v>
      </c>
    </row>
    <row r="23" spans="1:5" x14ac:dyDescent="0.25">
      <c r="A23" s="25">
        <v>43022</v>
      </c>
      <c r="B23" s="43">
        <v>5640.13</v>
      </c>
      <c r="C23" s="43">
        <v>5814.23</v>
      </c>
      <c r="D23" s="43">
        <v>5570.04</v>
      </c>
      <c r="E23" s="43">
        <v>5809.69</v>
      </c>
    </row>
    <row r="24" spans="1:5" x14ac:dyDescent="0.25">
      <c r="A24" s="25">
        <v>43023</v>
      </c>
      <c r="B24" s="43">
        <v>5809.69</v>
      </c>
      <c r="C24" s="43">
        <v>5844.77</v>
      </c>
      <c r="D24" s="43">
        <v>5439.98</v>
      </c>
      <c r="E24" s="43">
        <v>5697.39</v>
      </c>
    </row>
    <row r="25" spans="1:5" x14ac:dyDescent="0.25">
      <c r="A25" s="25">
        <v>43024</v>
      </c>
      <c r="B25" s="43">
        <v>5697.39</v>
      </c>
      <c r="C25" s="43">
        <v>5789.79</v>
      </c>
      <c r="D25" s="43">
        <v>5569.31</v>
      </c>
      <c r="E25" s="43">
        <v>5754.22</v>
      </c>
    </row>
    <row r="26" spans="1:5" x14ac:dyDescent="0.25">
      <c r="A26" s="25">
        <v>43025</v>
      </c>
      <c r="B26" s="43">
        <v>5754.22</v>
      </c>
      <c r="C26" s="43">
        <v>5769.51</v>
      </c>
      <c r="D26" s="43">
        <v>5520.48</v>
      </c>
      <c r="E26" s="43">
        <v>5595.23</v>
      </c>
    </row>
    <row r="27" spans="1:5" x14ac:dyDescent="0.25">
      <c r="A27" s="25">
        <v>43026</v>
      </c>
      <c r="B27" s="43">
        <v>5595.23</v>
      </c>
      <c r="C27" s="43">
        <v>5599.56</v>
      </c>
      <c r="D27" s="43">
        <v>5109.7</v>
      </c>
      <c r="E27" s="43">
        <v>5572.2</v>
      </c>
    </row>
    <row r="28" spans="1:5" x14ac:dyDescent="0.25">
      <c r="A28" s="25">
        <v>43027</v>
      </c>
      <c r="B28" s="43">
        <v>5572.2</v>
      </c>
      <c r="C28" s="43">
        <v>5735.15</v>
      </c>
      <c r="D28" s="43">
        <v>5519.99</v>
      </c>
      <c r="E28" s="43">
        <v>5699.58</v>
      </c>
    </row>
    <row r="29" spans="1:5" x14ac:dyDescent="0.25">
      <c r="A29" s="25">
        <v>43028</v>
      </c>
      <c r="B29" s="43">
        <v>5699.58</v>
      </c>
      <c r="C29" s="43">
        <v>6064.14</v>
      </c>
      <c r="D29" s="43">
        <v>5611.12</v>
      </c>
      <c r="E29" s="43">
        <v>5984.09</v>
      </c>
    </row>
    <row r="30" spans="1:5" x14ac:dyDescent="0.25">
      <c r="A30" s="25">
        <v>43029</v>
      </c>
      <c r="B30" s="43">
        <v>5984.09</v>
      </c>
      <c r="C30" s="43">
        <v>6183.98</v>
      </c>
      <c r="D30" s="43">
        <v>5886.65</v>
      </c>
      <c r="E30" s="43">
        <v>6013.23</v>
      </c>
    </row>
    <row r="31" spans="1:5" x14ac:dyDescent="0.25">
      <c r="A31" s="25">
        <v>43030</v>
      </c>
      <c r="B31" s="43">
        <v>6013.23</v>
      </c>
      <c r="C31" s="43">
        <v>6068.08</v>
      </c>
      <c r="D31" s="43">
        <v>5733.02</v>
      </c>
      <c r="E31" s="43">
        <v>5984.96</v>
      </c>
    </row>
    <row r="32" spans="1:5" x14ac:dyDescent="0.25">
      <c r="A32" s="25">
        <v>43031</v>
      </c>
      <c r="B32" s="43">
        <v>5984.96</v>
      </c>
      <c r="C32" s="43">
        <v>6050.2</v>
      </c>
      <c r="D32" s="43">
        <v>5653.73</v>
      </c>
      <c r="E32" s="43">
        <v>5895.3</v>
      </c>
    </row>
    <row r="33" spans="1:5" x14ac:dyDescent="0.25">
      <c r="A33" s="25">
        <v>43032</v>
      </c>
      <c r="B33" s="43">
        <v>5895.3</v>
      </c>
      <c r="C33" s="43">
        <v>5895.3</v>
      </c>
      <c r="D33" s="43">
        <v>5463.44</v>
      </c>
      <c r="E33" s="43">
        <v>5518.85</v>
      </c>
    </row>
    <row r="34" spans="1:5" x14ac:dyDescent="0.25">
      <c r="A34" s="25">
        <v>43033</v>
      </c>
      <c r="B34" s="43">
        <v>5518.85</v>
      </c>
      <c r="C34" s="43">
        <v>5751.68</v>
      </c>
      <c r="D34" s="43">
        <v>5374.6</v>
      </c>
      <c r="E34" s="43">
        <v>5733.9</v>
      </c>
    </row>
    <row r="35" spans="1:5" x14ac:dyDescent="0.25">
      <c r="A35" s="25">
        <v>43034</v>
      </c>
      <c r="B35" s="43">
        <v>5733.9</v>
      </c>
      <c r="C35" s="43">
        <v>5978.04</v>
      </c>
      <c r="D35" s="43">
        <v>5691.05</v>
      </c>
      <c r="E35" s="43">
        <v>5888.14</v>
      </c>
    </row>
    <row r="36" spans="1:5" x14ac:dyDescent="0.25">
      <c r="A36" s="25">
        <v>43035</v>
      </c>
      <c r="B36" s="43">
        <v>5888.14</v>
      </c>
      <c r="C36" s="43">
        <v>5995.93</v>
      </c>
      <c r="D36" s="43">
        <v>5691.76</v>
      </c>
      <c r="E36" s="43">
        <v>5767.68</v>
      </c>
    </row>
    <row r="37" spans="1:5" x14ac:dyDescent="0.25">
      <c r="A37" s="25">
        <v>43036</v>
      </c>
      <c r="B37" s="43">
        <v>5767.68</v>
      </c>
      <c r="C37" s="43">
        <v>5875.9</v>
      </c>
      <c r="D37" s="43">
        <v>5667.35</v>
      </c>
      <c r="E37" s="43">
        <v>5732.82</v>
      </c>
    </row>
    <row r="38" spans="1:5" x14ac:dyDescent="0.25">
      <c r="A38" s="25">
        <v>43037</v>
      </c>
      <c r="B38" s="43">
        <v>5732.82</v>
      </c>
      <c r="C38" s="43">
        <v>6306.58</v>
      </c>
      <c r="D38" s="43">
        <v>5690.11</v>
      </c>
      <c r="E38" s="43">
        <v>6140.53</v>
      </c>
    </row>
    <row r="39" spans="1:5" x14ac:dyDescent="0.25">
      <c r="A39" s="25">
        <v>43038</v>
      </c>
      <c r="B39" s="43">
        <v>6140.53</v>
      </c>
      <c r="C39" s="43">
        <v>6218.49</v>
      </c>
      <c r="D39" s="43">
        <v>6026.69</v>
      </c>
      <c r="E39" s="43">
        <v>6121.8</v>
      </c>
    </row>
    <row r="40" spans="1:5" x14ac:dyDescent="0.25">
      <c r="A40" s="25">
        <v>43039</v>
      </c>
      <c r="B40" s="43">
        <v>6121.8</v>
      </c>
      <c r="C40" s="43">
        <v>6458.27</v>
      </c>
      <c r="D40" s="43">
        <v>6089.47</v>
      </c>
      <c r="E40" s="43">
        <v>6447.67</v>
      </c>
    </row>
    <row r="41" spans="1:5" x14ac:dyDescent="0.25">
      <c r="A41" s="25">
        <v>43040</v>
      </c>
      <c r="B41" s="43">
        <v>6447.67</v>
      </c>
      <c r="C41" s="43">
        <v>6750.17</v>
      </c>
      <c r="D41" s="43">
        <v>6357.91</v>
      </c>
      <c r="E41" s="43">
        <v>6750.17</v>
      </c>
    </row>
    <row r="42" spans="1:5" x14ac:dyDescent="0.25">
      <c r="A42" s="25">
        <v>43041</v>
      </c>
      <c r="B42" s="43">
        <v>6750.17</v>
      </c>
      <c r="C42" s="43">
        <v>7355.35</v>
      </c>
      <c r="D42" s="43">
        <v>6745.96</v>
      </c>
      <c r="E42" s="43">
        <v>7030</v>
      </c>
    </row>
    <row r="43" spans="1:5" x14ac:dyDescent="0.25">
      <c r="A43" s="25">
        <v>43042</v>
      </c>
      <c r="B43" s="43">
        <v>7030</v>
      </c>
      <c r="C43" s="43">
        <v>7454.04</v>
      </c>
      <c r="D43" s="43">
        <v>6942.29</v>
      </c>
      <c r="E43" s="43">
        <v>7161.45</v>
      </c>
    </row>
    <row r="44" spans="1:5" x14ac:dyDescent="0.25">
      <c r="A44" s="25">
        <v>43043</v>
      </c>
      <c r="B44" s="43">
        <v>7161.45</v>
      </c>
      <c r="C44" s="43">
        <v>7503.72</v>
      </c>
      <c r="D44" s="43">
        <v>6994.88</v>
      </c>
      <c r="E44" s="43">
        <v>7387</v>
      </c>
    </row>
    <row r="45" spans="1:5" x14ac:dyDescent="0.25">
      <c r="A45" s="25">
        <v>43044</v>
      </c>
      <c r="B45" s="43">
        <v>7387</v>
      </c>
      <c r="C45" s="43">
        <v>7601.53</v>
      </c>
      <c r="D45" s="43">
        <v>7297.58</v>
      </c>
      <c r="E45" s="43">
        <v>7382.45</v>
      </c>
    </row>
    <row r="46" spans="1:5" x14ac:dyDescent="0.25">
      <c r="A46" s="25">
        <v>43045</v>
      </c>
      <c r="B46" s="43">
        <v>7382.45</v>
      </c>
      <c r="C46" s="43">
        <v>7423.06</v>
      </c>
      <c r="D46" s="43">
        <v>6932.43</v>
      </c>
      <c r="E46" s="43">
        <v>6958.21</v>
      </c>
    </row>
    <row r="47" spans="1:5" x14ac:dyDescent="0.25">
      <c r="A47" s="25">
        <v>43046</v>
      </c>
      <c r="B47" s="43">
        <v>6958.21</v>
      </c>
      <c r="C47" s="43">
        <v>7221.54</v>
      </c>
      <c r="D47" s="43">
        <v>6958.21</v>
      </c>
      <c r="E47" s="43">
        <v>7118.8</v>
      </c>
    </row>
    <row r="48" spans="1:5" x14ac:dyDescent="0.25">
      <c r="A48" s="25">
        <v>43047</v>
      </c>
      <c r="B48" s="43">
        <v>7118.8</v>
      </c>
      <c r="C48" s="43">
        <v>7879.06</v>
      </c>
      <c r="D48" s="43">
        <v>7078.96</v>
      </c>
      <c r="E48" s="43">
        <v>7458.79</v>
      </c>
    </row>
    <row r="49" spans="1:5" x14ac:dyDescent="0.25">
      <c r="A49" s="25">
        <v>43048</v>
      </c>
      <c r="B49" s="43">
        <v>7458.79</v>
      </c>
      <c r="C49" s="43">
        <v>7471.88</v>
      </c>
      <c r="D49" s="43">
        <v>7058.35</v>
      </c>
      <c r="E49" s="43">
        <v>7146.78</v>
      </c>
    </row>
    <row r="50" spans="1:5" x14ac:dyDescent="0.25">
      <c r="A50" s="25">
        <v>43049</v>
      </c>
      <c r="B50" s="43">
        <v>7146.78</v>
      </c>
      <c r="C50" s="43">
        <v>7330.06</v>
      </c>
      <c r="D50" s="43">
        <v>6422.97</v>
      </c>
      <c r="E50" s="43">
        <v>6570.31</v>
      </c>
    </row>
    <row r="51" spans="1:5" x14ac:dyDescent="0.25">
      <c r="A51" s="25">
        <v>43050</v>
      </c>
      <c r="B51" s="43">
        <v>6570.31</v>
      </c>
      <c r="C51" s="43">
        <v>6827.72</v>
      </c>
      <c r="D51" s="43">
        <v>6198.56</v>
      </c>
      <c r="E51" s="43">
        <v>6337</v>
      </c>
    </row>
    <row r="52" spans="1:5" x14ac:dyDescent="0.25">
      <c r="A52" s="25">
        <v>43051</v>
      </c>
      <c r="B52" s="43">
        <v>6337</v>
      </c>
      <c r="C52" s="43">
        <v>6466.46</v>
      </c>
      <c r="D52" s="43">
        <v>5507.29</v>
      </c>
      <c r="E52" s="43">
        <v>5857.32</v>
      </c>
    </row>
    <row r="53" spans="1:5" x14ac:dyDescent="0.25">
      <c r="A53" s="25">
        <v>43052</v>
      </c>
      <c r="B53" s="43">
        <v>5857.32</v>
      </c>
      <c r="C53" s="43">
        <v>6766.81</v>
      </c>
      <c r="D53" s="43">
        <v>5823.86</v>
      </c>
      <c r="E53" s="43">
        <v>6517.68</v>
      </c>
    </row>
    <row r="54" spans="1:5" x14ac:dyDescent="0.25">
      <c r="A54" s="25">
        <v>43053</v>
      </c>
      <c r="B54" s="43">
        <v>6517.68</v>
      </c>
      <c r="C54" s="43">
        <v>6727.76</v>
      </c>
      <c r="D54" s="43">
        <v>6442.4</v>
      </c>
      <c r="E54" s="43">
        <v>6598.77</v>
      </c>
    </row>
    <row r="55" spans="1:5" x14ac:dyDescent="0.25">
      <c r="A55" s="25">
        <v>43054</v>
      </c>
      <c r="B55" s="43">
        <v>6598.77</v>
      </c>
      <c r="C55" s="43">
        <v>7336.8</v>
      </c>
      <c r="D55" s="43">
        <v>6598.77</v>
      </c>
      <c r="E55" s="43">
        <v>7279</v>
      </c>
    </row>
    <row r="56" spans="1:5" x14ac:dyDescent="0.25">
      <c r="A56" s="25">
        <v>43055</v>
      </c>
      <c r="B56" s="43">
        <v>7279</v>
      </c>
      <c r="C56" s="43">
        <v>7983.72</v>
      </c>
      <c r="D56" s="43">
        <v>7122.46</v>
      </c>
      <c r="E56" s="43">
        <v>7843.94</v>
      </c>
    </row>
    <row r="57" spans="1:5" x14ac:dyDescent="0.25">
      <c r="A57" s="25">
        <v>43056</v>
      </c>
      <c r="B57" s="43">
        <v>7843.94</v>
      </c>
      <c r="C57" s="43">
        <v>7998.4</v>
      </c>
      <c r="D57" s="43">
        <v>7541.04</v>
      </c>
      <c r="E57" s="43">
        <v>7689.91</v>
      </c>
    </row>
    <row r="58" spans="1:5" x14ac:dyDescent="0.25">
      <c r="A58" s="25">
        <v>43057</v>
      </c>
      <c r="B58" s="43">
        <v>7689.91</v>
      </c>
      <c r="C58" s="43">
        <v>7848.94</v>
      </c>
      <c r="D58" s="43">
        <v>7460.11</v>
      </c>
      <c r="E58" s="43">
        <v>7776.94</v>
      </c>
    </row>
    <row r="59" spans="1:5" x14ac:dyDescent="0.25">
      <c r="A59" s="25">
        <v>43058</v>
      </c>
      <c r="B59" s="43">
        <v>7776.94</v>
      </c>
      <c r="C59" s="43">
        <v>8101.91</v>
      </c>
      <c r="D59" s="43">
        <v>7678.37</v>
      </c>
      <c r="E59" s="43">
        <v>8033.94</v>
      </c>
    </row>
    <row r="60" spans="1:5" x14ac:dyDescent="0.25">
      <c r="A60" s="25">
        <v>43059</v>
      </c>
      <c r="B60" s="43">
        <v>8033.94</v>
      </c>
      <c r="C60" s="43">
        <v>8286.17</v>
      </c>
      <c r="D60" s="43">
        <v>7940.87</v>
      </c>
      <c r="E60" s="43">
        <v>8238.2000000000007</v>
      </c>
    </row>
    <row r="61" spans="1:5" x14ac:dyDescent="0.25">
      <c r="A61" s="25">
        <v>43060</v>
      </c>
      <c r="B61" s="43">
        <v>8238.2000000000007</v>
      </c>
      <c r="C61" s="43">
        <v>8362.2999999999993</v>
      </c>
      <c r="D61" s="43">
        <v>7818.5</v>
      </c>
      <c r="E61" s="43">
        <v>8095.59</v>
      </c>
    </row>
    <row r="62" spans="1:5" x14ac:dyDescent="0.25">
      <c r="A62" s="25">
        <v>43061</v>
      </c>
      <c r="B62" s="43">
        <v>8095.59</v>
      </c>
      <c r="C62" s="43">
        <v>8294.49</v>
      </c>
      <c r="D62" s="43">
        <v>8074.53</v>
      </c>
      <c r="E62" s="43">
        <v>8230.69</v>
      </c>
    </row>
    <row r="63" spans="1:5" x14ac:dyDescent="0.25">
      <c r="A63" s="25">
        <v>43062</v>
      </c>
      <c r="B63" s="43">
        <v>8230.69</v>
      </c>
      <c r="C63" s="43">
        <v>8268.32</v>
      </c>
      <c r="D63" s="43">
        <v>8002.64</v>
      </c>
      <c r="E63" s="43">
        <v>8002.64</v>
      </c>
    </row>
    <row r="64" spans="1:5" x14ac:dyDescent="0.25">
      <c r="A64" s="25">
        <v>43063</v>
      </c>
      <c r="B64" s="43">
        <v>8002.64</v>
      </c>
      <c r="C64" s="43">
        <v>8333.17</v>
      </c>
      <c r="D64" s="43">
        <v>7892.68</v>
      </c>
      <c r="E64" s="43">
        <v>8201.4599999999991</v>
      </c>
    </row>
    <row r="65" spans="1:5" x14ac:dyDescent="0.25">
      <c r="A65" s="25">
        <v>43064</v>
      </c>
      <c r="B65" s="43">
        <v>8201.4599999999991</v>
      </c>
      <c r="C65" s="43">
        <v>8773.9</v>
      </c>
      <c r="D65" s="43">
        <v>8156.75</v>
      </c>
      <c r="E65" s="43">
        <v>8763.7800000000007</v>
      </c>
    </row>
    <row r="66" spans="1:5" x14ac:dyDescent="0.25">
      <c r="A66" s="25">
        <v>43065</v>
      </c>
      <c r="B66" s="43">
        <v>8763.7800000000007</v>
      </c>
      <c r="C66" s="43">
        <v>9484.91</v>
      </c>
      <c r="D66" s="43">
        <v>8757.36</v>
      </c>
      <c r="E66" s="43">
        <v>9326.59</v>
      </c>
    </row>
    <row r="67" spans="1:5" x14ac:dyDescent="0.25">
      <c r="A67" s="25">
        <v>43066</v>
      </c>
      <c r="B67" s="43">
        <v>9326.59</v>
      </c>
      <c r="C67" s="43">
        <v>9739.0499999999993</v>
      </c>
      <c r="D67" s="43">
        <v>9326.59</v>
      </c>
      <c r="E67" s="43">
        <v>9739.0499999999993</v>
      </c>
    </row>
    <row r="68" spans="1:5" x14ac:dyDescent="0.25">
      <c r="A68" s="25">
        <v>43067</v>
      </c>
      <c r="B68" s="43">
        <v>9739.0499999999993</v>
      </c>
      <c r="C68" s="43">
        <v>9969.1200000000008</v>
      </c>
      <c r="D68" s="43">
        <v>9645.8799999999992</v>
      </c>
      <c r="E68" s="43">
        <v>9908.23</v>
      </c>
    </row>
    <row r="69" spans="1:5" x14ac:dyDescent="0.25">
      <c r="A69" s="25">
        <v>43068</v>
      </c>
      <c r="B69" s="43">
        <v>9908.23</v>
      </c>
      <c r="C69" s="43">
        <v>11377.33</v>
      </c>
      <c r="D69" s="43">
        <v>9290.2999999999993</v>
      </c>
      <c r="E69" s="43">
        <v>9816.35</v>
      </c>
    </row>
    <row r="70" spans="1:5" x14ac:dyDescent="0.25">
      <c r="A70" s="25">
        <v>43069</v>
      </c>
      <c r="B70" s="43">
        <v>9816.35</v>
      </c>
      <c r="C70" s="43">
        <v>10681.85</v>
      </c>
      <c r="D70" s="43">
        <v>9021.85</v>
      </c>
      <c r="E70" s="43">
        <v>9916.5400000000009</v>
      </c>
    </row>
    <row r="71" spans="1:5" x14ac:dyDescent="0.25">
      <c r="A71" s="25">
        <v>43070</v>
      </c>
      <c r="B71" s="43">
        <v>9916.5400000000009</v>
      </c>
      <c r="C71" s="43">
        <v>10934</v>
      </c>
      <c r="D71" s="43">
        <v>9421.4599999999991</v>
      </c>
      <c r="E71" s="43">
        <v>10859.56</v>
      </c>
    </row>
    <row r="72" spans="1:5" x14ac:dyDescent="0.25">
      <c r="A72" s="25">
        <v>43071</v>
      </c>
      <c r="B72" s="43">
        <v>10859.56</v>
      </c>
      <c r="C72" s="43">
        <v>11156.14</v>
      </c>
      <c r="D72" s="43">
        <v>10705.13</v>
      </c>
      <c r="E72" s="43">
        <v>10895.01</v>
      </c>
    </row>
    <row r="73" spans="1:5" x14ac:dyDescent="0.25">
      <c r="A73" s="25">
        <v>43072</v>
      </c>
      <c r="B73" s="43">
        <v>10895.01</v>
      </c>
      <c r="C73" s="43">
        <v>11831.51</v>
      </c>
      <c r="D73" s="43">
        <v>10495.56</v>
      </c>
      <c r="E73" s="43">
        <v>11180.89</v>
      </c>
    </row>
    <row r="74" spans="1:5" x14ac:dyDescent="0.25">
      <c r="A74" s="25">
        <v>43073</v>
      </c>
      <c r="B74" s="43">
        <v>11180.89</v>
      </c>
      <c r="C74" s="43">
        <v>11616.85</v>
      </c>
      <c r="D74" s="43">
        <v>10875.71</v>
      </c>
      <c r="E74" s="43">
        <v>11616.85</v>
      </c>
    </row>
    <row r="75" spans="1:5" x14ac:dyDescent="0.25">
      <c r="A75" s="25">
        <v>43074</v>
      </c>
      <c r="B75" s="43">
        <v>11616.85</v>
      </c>
      <c r="C75" s="43">
        <v>11860.24</v>
      </c>
      <c r="D75" s="43">
        <v>11473.51</v>
      </c>
      <c r="E75" s="43">
        <v>11696.06</v>
      </c>
    </row>
    <row r="76" spans="1:5" x14ac:dyDescent="0.25">
      <c r="A76" s="25">
        <v>43075</v>
      </c>
      <c r="B76" s="43">
        <v>11696.06</v>
      </c>
      <c r="C76" s="43">
        <v>13810.72</v>
      </c>
      <c r="D76" s="43">
        <v>11671.57</v>
      </c>
      <c r="E76" s="43">
        <v>13708.99</v>
      </c>
    </row>
    <row r="77" spans="1:5" x14ac:dyDescent="0.25">
      <c r="A77" s="25">
        <v>43076</v>
      </c>
      <c r="B77" s="43">
        <v>13708.99</v>
      </c>
      <c r="C77" s="43">
        <v>17364.560000000001</v>
      </c>
      <c r="D77" s="43">
        <v>13336.4</v>
      </c>
      <c r="E77" s="43">
        <v>16858.02</v>
      </c>
    </row>
    <row r="78" spans="1:5" x14ac:dyDescent="0.25">
      <c r="A78" s="25">
        <v>43077</v>
      </c>
      <c r="B78" s="43">
        <v>16858.02</v>
      </c>
      <c r="C78" s="43">
        <v>17153.939999999999</v>
      </c>
      <c r="D78" s="43">
        <v>13963.53</v>
      </c>
      <c r="E78" s="43">
        <v>16057.14</v>
      </c>
    </row>
    <row r="79" spans="1:5" x14ac:dyDescent="0.25">
      <c r="A79" s="25">
        <v>43078</v>
      </c>
      <c r="B79" s="43">
        <v>16057.14</v>
      </c>
      <c r="C79" s="43">
        <v>16291.68</v>
      </c>
      <c r="D79" s="43">
        <v>13314.56</v>
      </c>
      <c r="E79" s="43">
        <v>14913.4</v>
      </c>
    </row>
    <row r="80" spans="1:5" x14ac:dyDescent="0.25">
      <c r="A80" s="25">
        <v>43079</v>
      </c>
      <c r="B80" s="43">
        <v>14913.4</v>
      </c>
      <c r="C80" s="43">
        <v>15740.25</v>
      </c>
      <c r="D80" s="43">
        <v>13152.53</v>
      </c>
      <c r="E80" s="43">
        <v>15036.96</v>
      </c>
    </row>
    <row r="81" spans="1:5" x14ac:dyDescent="0.25">
      <c r="A81" s="25">
        <v>43080</v>
      </c>
      <c r="B81" s="43">
        <v>15036.96</v>
      </c>
      <c r="C81" s="43">
        <v>17383.46</v>
      </c>
      <c r="D81" s="43">
        <v>15036.96</v>
      </c>
      <c r="E81" s="43">
        <v>16699.68</v>
      </c>
    </row>
    <row r="82" spans="1:5" x14ac:dyDescent="0.25">
      <c r="A82" s="25">
        <v>43081</v>
      </c>
      <c r="B82" s="43">
        <v>16699.68</v>
      </c>
      <c r="C82" s="43">
        <v>17631.419999999998</v>
      </c>
      <c r="D82" s="43">
        <v>16259.28</v>
      </c>
      <c r="E82" s="43">
        <v>17178.099999999999</v>
      </c>
    </row>
    <row r="83" spans="1:5" x14ac:dyDescent="0.25">
      <c r="A83" s="25">
        <v>43082</v>
      </c>
      <c r="B83" s="43">
        <v>17178.099999999999</v>
      </c>
      <c r="C83" s="43">
        <v>17384.560000000001</v>
      </c>
      <c r="D83" s="43">
        <v>15799.87</v>
      </c>
      <c r="E83" s="43">
        <v>16407.2</v>
      </c>
    </row>
    <row r="84" spans="1:5" x14ac:dyDescent="0.25">
      <c r="A84" s="25">
        <v>43083</v>
      </c>
      <c r="B84" s="43">
        <v>16407.2</v>
      </c>
      <c r="C84" s="43">
        <v>17023.04</v>
      </c>
      <c r="D84" s="43">
        <v>16123.12</v>
      </c>
      <c r="E84" s="43">
        <v>16531.080000000002</v>
      </c>
    </row>
    <row r="85" spans="1:5" x14ac:dyDescent="0.25">
      <c r="A85" s="25">
        <v>43084</v>
      </c>
      <c r="B85" s="43">
        <v>16531.080000000002</v>
      </c>
      <c r="C85" s="43">
        <v>17872.55</v>
      </c>
      <c r="D85" s="43">
        <v>16522.02</v>
      </c>
      <c r="E85" s="43">
        <v>17601.939999999999</v>
      </c>
    </row>
    <row r="86" spans="1:5" x14ac:dyDescent="0.25">
      <c r="A86" s="25">
        <v>43085</v>
      </c>
      <c r="B86" s="43">
        <v>17601.939999999999</v>
      </c>
      <c r="C86" s="43">
        <v>19521.78</v>
      </c>
      <c r="D86" s="43">
        <v>17419.43</v>
      </c>
      <c r="E86" s="43">
        <v>19343.04</v>
      </c>
    </row>
    <row r="87" spans="1:5" x14ac:dyDescent="0.25">
      <c r="A87" s="25">
        <v>43086</v>
      </c>
      <c r="B87" s="43">
        <v>19343.04</v>
      </c>
      <c r="C87" s="43">
        <v>19783.21</v>
      </c>
      <c r="D87" s="43">
        <v>18791.759999999998</v>
      </c>
      <c r="E87" s="43">
        <v>19086.64</v>
      </c>
    </row>
    <row r="88" spans="1:5" x14ac:dyDescent="0.25">
      <c r="A88" s="25">
        <v>43087</v>
      </c>
      <c r="B88" s="43">
        <v>19086.64</v>
      </c>
      <c r="C88" s="43">
        <v>19227.080000000002</v>
      </c>
      <c r="D88" s="43">
        <v>18094.189999999999</v>
      </c>
      <c r="E88" s="43">
        <v>18960.52</v>
      </c>
    </row>
    <row r="89" spans="1:5" x14ac:dyDescent="0.25">
      <c r="A89" s="25">
        <v>43088</v>
      </c>
      <c r="B89" s="43">
        <v>18960.52</v>
      </c>
      <c r="C89" s="43">
        <v>19026.21</v>
      </c>
      <c r="D89" s="43">
        <v>16837.77</v>
      </c>
      <c r="E89" s="43">
        <v>17608.349999999999</v>
      </c>
    </row>
    <row r="90" spans="1:5" x14ac:dyDescent="0.25">
      <c r="A90" s="25">
        <v>43089</v>
      </c>
      <c r="B90" s="43">
        <v>17608.349999999999</v>
      </c>
      <c r="C90" s="43">
        <v>17822.57</v>
      </c>
      <c r="D90" s="43">
        <v>15577.74</v>
      </c>
      <c r="E90" s="43">
        <v>16454.72</v>
      </c>
    </row>
    <row r="91" spans="1:5" x14ac:dyDescent="0.25">
      <c r="A91" s="25">
        <v>43090</v>
      </c>
      <c r="B91" s="43">
        <v>16454.72</v>
      </c>
      <c r="C91" s="43">
        <v>17301.21</v>
      </c>
      <c r="D91" s="43">
        <v>15081.5</v>
      </c>
      <c r="E91" s="43">
        <v>15561.05</v>
      </c>
    </row>
    <row r="92" spans="1:5" x14ac:dyDescent="0.25">
      <c r="A92" s="25">
        <v>43091</v>
      </c>
      <c r="B92" s="43">
        <v>15561.05</v>
      </c>
      <c r="C92" s="43">
        <v>15690.81</v>
      </c>
      <c r="D92" s="43">
        <v>10834.94</v>
      </c>
      <c r="E92" s="43">
        <v>13857.14</v>
      </c>
    </row>
    <row r="93" spans="1:5" x14ac:dyDescent="0.25">
      <c r="A93" s="25">
        <v>43092</v>
      </c>
      <c r="B93" s="43">
        <v>13857.14</v>
      </c>
      <c r="C93" s="43">
        <v>15704.35</v>
      </c>
      <c r="D93" s="43">
        <v>13583.38</v>
      </c>
      <c r="E93" s="43">
        <v>14548.71</v>
      </c>
    </row>
    <row r="94" spans="1:5" x14ac:dyDescent="0.25">
      <c r="A94" s="25">
        <v>43093</v>
      </c>
      <c r="B94" s="43">
        <v>14548.71</v>
      </c>
      <c r="C94" s="43">
        <v>14610.14</v>
      </c>
      <c r="D94" s="43">
        <v>12508.42</v>
      </c>
      <c r="E94" s="43">
        <v>13975.44</v>
      </c>
    </row>
    <row r="95" spans="1:5" x14ac:dyDescent="0.25">
      <c r="A95" s="25">
        <v>43094</v>
      </c>
      <c r="B95" s="43">
        <v>13975.44</v>
      </c>
      <c r="C95" s="43">
        <v>14572.98</v>
      </c>
      <c r="D95" s="43">
        <v>13196.83</v>
      </c>
      <c r="E95" s="43">
        <v>13917.03</v>
      </c>
    </row>
    <row r="96" spans="1:5" x14ac:dyDescent="0.25">
      <c r="A96" s="25">
        <v>43095</v>
      </c>
      <c r="B96" s="43">
        <v>13917.03</v>
      </c>
      <c r="C96" s="43">
        <v>16079.32</v>
      </c>
      <c r="D96" s="43">
        <v>13851.13</v>
      </c>
      <c r="E96" s="43">
        <v>15745.26</v>
      </c>
    </row>
    <row r="97" spans="1:5" x14ac:dyDescent="0.25">
      <c r="A97" s="25">
        <v>43096</v>
      </c>
      <c r="B97" s="43">
        <v>15745.26</v>
      </c>
      <c r="C97" s="43">
        <v>16477.36</v>
      </c>
      <c r="D97" s="43">
        <v>14533.23</v>
      </c>
      <c r="E97" s="43">
        <v>15378.28</v>
      </c>
    </row>
    <row r="98" spans="1:5" x14ac:dyDescent="0.25">
      <c r="A98" s="25">
        <v>43097</v>
      </c>
      <c r="B98" s="43">
        <v>15378.28</v>
      </c>
      <c r="C98" s="43">
        <v>15470.43</v>
      </c>
      <c r="D98" s="43">
        <v>13498.78</v>
      </c>
      <c r="E98" s="43">
        <v>14428.76</v>
      </c>
    </row>
    <row r="99" spans="1:5" x14ac:dyDescent="0.25">
      <c r="A99" s="25">
        <v>43098</v>
      </c>
      <c r="B99" s="43">
        <v>14428.76</v>
      </c>
      <c r="C99" s="43">
        <v>15076.06</v>
      </c>
      <c r="D99" s="43">
        <v>13982.93</v>
      </c>
      <c r="E99" s="43">
        <v>14427.87</v>
      </c>
    </row>
    <row r="100" spans="1:5" x14ac:dyDescent="0.25">
      <c r="A100" s="25">
        <v>43099</v>
      </c>
      <c r="B100" s="43">
        <v>14427.87</v>
      </c>
      <c r="C100" s="43">
        <v>14486.45</v>
      </c>
      <c r="D100" s="43">
        <v>12182.52</v>
      </c>
      <c r="E100" s="43">
        <v>12629.81</v>
      </c>
    </row>
    <row r="101" spans="1:5" x14ac:dyDescent="0.25">
      <c r="A101" s="25">
        <v>43100</v>
      </c>
      <c r="B101" s="43">
        <v>12629.81</v>
      </c>
      <c r="C101" s="43">
        <v>14213.44</v>
      </c>
      <c r="D101" s="43">
        <v>12496.69</v>
      </c>
      <c r="E101" s="43">
        <v>13860.14</v>
      </c>
    </row>
    <row r="102" spans="1:5" x14ac:dyDescent="0.25">
      <c r="A102" s="25">
        <v>43101</v>
      </c>
      <c r="B102" s="43">
        <v>13860.14</v>
      </c>
      <c r="C102" s="43">
        <v>13887.2</v>
      </c>
      <c r="D102" s="43">
        <v>14169.87</v>
      </c>
      <c r="E102" s="43">
        <v>13412.44</v>
      </c>
    </row>
    <row r="103" spans="1:5" x14ac:dyDescent="0.25">
      <c r="A103" s="25">
        <v>43102</v>
      </c>
      <c r="B103" s="43">
        <v>13412.44</v>
      </c>
      <c r="C103" s="43">
        <v>15216.76</v>
      </c>
      <c r="D103" s="43">
        <v>14169.87</v>
      </c>
      <c r="E103" s="43">
        <v>14740.76</v>
      </c>
    </row>
    <row r="104" spans="1:5" x14ac:dyDescent="0.25">
      <c r="A104" s="25">
        <v>43103</v>
      </c>
      <c r="B104" s="43">
        <v>14740.76</v>
      </c>
      <c r="C104" s="43">
        <v>15393.97</v>
      </c>
      <c r="D104" s="43">
        <v>14169.87</v>
      </c>
      <c r="E104" s="43">
        <v>15134.65</v>
      </c>
    </row>
    <row r="105" spans="1:5" x14ac:dyDescent="0.25">
      <c r="A105" s="25">
        <v>43104</v>
      </c>
      <c r="B105" s="43">
        <v>15134.65</v>
      </c>
      <c r="C105" s="43">
        <v>15394.99</v>
      </c>
      <c r="D105" s="43">
        <v>14169.87</v>
      </c>
      <c r="E105" s="43">
        <v>15155.23</v>
      </c>
    </row>
    <row r="106" spans="1:5" x14ac:dyDescent="0.25">
      <c r="A106" s="25">
        <v>43105</v>
      </c>
      <c r="B106" s="43">
        <v>15155.23</v>
      </c>
      <c r="C106" s="43">
        <v>17118.36</v>
      </c>
      <c r="D106" s="43">
        <v>14169.87</v>
      </c>
      <c r="E106" s="43">
        <v>16937.169999999998</v>
      </c>
    </row>
    <row r="107" spans="1:5" x14ac:dyDescent="0.25">
      <c r="A107" s="25">
        <v>43106</v>
      </c>
      <c r="B107" s="43">
        <v>16937.169999999998</v>
      </c>
      <c r="C107" s="43">
        <v>17211.919999999998</v>
      </c>
      <c r="D107" s="43">
        <v>14169.87</v>
      </c>
      <c r="E107" s="43">
        <v>17135.84</v>
      </c>
    </row>
    <row r="108" spans="1:5" x14ac:dyDescent="0.25">
      <c r="A108" s="25">
        <v>43107</v>
      </c>
      <c r="B108" s="43">
        <v>17135.84</v>
      </c>
      <c r="C108" s="43">
        <v>17144.849999999999</v>
      </c>
      <c r="D108" s="43">
        <v>14169.87</v>
      </c>
      <c r="E108" s="43">
        <v>16178.49</v>
      </c>
    </row>
    <row r="109" spans="1:5" x14ac:dyDescent="0.25">
      <c r="A109" s="25">
        <v>43108</v>
      </c>
      <c r="B109" s="43">
        <v>16178.49</v>
      </c>
      <c r="C109" s="43">
        <v>16269.69</v>
      </c>
      <c r="D109" s="43">
        <v>14169.87</v>
      </c>
      <c r="E109" s="43">
        <v>14970.36</v>
      </c>
    </row>
    <row r="110" spans="1:5" x14ac:dyDescent="0.25">
      <c r="A110" s="25">
        <v>43109</v>
      </c>
      <c r="B110" s="43">
        <v>14970.36</v>
      </c>
      <c r="C110" s="43">
        <v>15360.13</v>
      </c>
      <c r="D110" s="43">
        <v>14169.87</v>
      </c>
      <c r="E110" s="43">
        <v>14439.47</v>
      </c>
    </row>
    <row r="111" spans="1:5" x14ac:dyDescent="0.25">
      <c r="A111" s="25">
        <v>43110</v>
      </c>
      <c r="B111" s="43">
        <v>14439.47</v>
      </c>
      <c r="C111" s="43">
        <v>14890.72</v>
      </c>
      <c r="D111" s="43">
        <v>13455.7</v>
      </c>
      <c r="E111" s="43">
        <v>14890.72</v>
      </c>
    </row>
    <row r="112" spans="1:5" x14ac:dyDescent="0.25">
      <c r="A112" s="25">
        <v>43111</v>
      </c>
      <c r="B112" s="43">
        <v>14890.72</v>
      </c>
      <c r="C112" s="43">
        <v>14942.61</v>
      </c>
      <c r="D112" s="43">
        <v>12836.91</v>
      </c>
      <c r="E112" s="43">
        <v>13287.26</v>
      </c>
    </row>
    <row r="113" spans="1:5" x14ac:dyDescent="0.25">
      <c r="A113" s="25">
        <v>43112</v>
      </c>
      <c r="B113" s="43">
        <v>13287.26</v>
      </c>
      <c r="C113" s="43">
        <v>14095.06</v>
      </c>
      <c r="D113" s="43">
        <v>12878.6</v>
      </c>
      <c r="E113" s="43">
        <v>13812.71</v>
      </c>
    </row>
    <row r="114" spans="1:5" x14ac:dyDescent="0.25">
      <c r="A114" s="25">
        <v>43113</v>
      </c>
      <c r="B114" s="43">
        <v>13812.71</v>
      </c>
      <c r="C114" s="43">
        <v>14536.54</v>
      </c>
      <c r="D114" s="43">
        <v>13810.84</v>
      </c>
      <c r="E114" s="43">
        <v>14188.78</v>
      </c>
    </row>
    <row r="115" spans="1:5" x14ac:dyDescent="0.25">
      <c r="A115" s="25">
        <v>43114</v>
      </c>
      <c r="B115" s="43">
        <v>14188.78</v>
      </c>
      <c r="C115" s="43">
        <v>14352.84</v>
      </c>
      <c r="D115" s="43">
        <v>13051.59</v>
      </c>
      <c r="E115" s="43">
        <v>13619.03</v>
      </c>
    </row>
    <row r="116" spans="1:5" x14ac:dyDescent="0.25">
      <c r="A116" s="25">
        <v>43115</v>
      </c>
      <c r="B116" s="43">
        <v>13619.03</v>
      </c>
      <c r="C116" s="43">
        <v>14307.53</v>
      </c>
      <c r="D116" s="43">
        <v>13401.24</v>
      </c>
      <c r="E116" s="43">
        <v>13585.9</v>
      </c>
    </row>
    <row r="117" spans="1:5" x14ac:dyDescent="0.25">
      <c r="A117" s="25">
        <v>43116</v>
      </c>
      <c r="B117" s="43">
        <v>13585.9</v>
      </c>
      <c r="C117" s="43">
        <v>13601.43</v>
      </c>
      <c r="D117" s="43">
        <v>10063.120000000001</v>
      </c>
      <c r="E117" s="43">
        <v>11348.02</v>
      </c>
    </row>
    <row r="118" spans="1:5" x14ac:dyDescent="0.25">
      <c r="A118" s="25">
        <v>43117</v>
      </c>
      <c r="B118" s="43">
        <v>11348.02</v>
      </c>
      <c r="C118" s="43">
        <v>11751.26</v>
      </c>
      <c r="D118" s="43">
        <v>9199.59</v>
      </c>
      <c r="E118" s="43">
        <v>11141.25</v>
      </c>
    </row>
    <row r="119" spans="1:5" x14ac:dyDescent="0.25">
      <c r="A119" s="25">
        <v>43118</v>
      </c>
      <c r="B119" s="43">
        <v>11141.25</v>
      </c>
      <c r="C119" s="43">
        <v>12045.09</v>
      </c>
      <c r="D119" s="43">
        <v>10663.94</v>
      </c>
      <c r="E119" s="43">
        <v>11250.65</v>
      </c>
    </row>
    <row r="120" spans="1:5" x14ac:dyDescent="0.25">
      <c r="A120" s="25">
        <v>43119</v>
      </c>
      <c r="B120" s="43">
        <v>11250.65</v>
      </c>
      <c r="C120" s="43">
        <v>11955.44</v>
      </c>
      <c r="D120" s="43">
        <v>10988.79</v>
      </c>
      <c r="E120" s="43">
        <v>11514.92</v>
      </c>
    </row>
    <row r="121" spans="1:5" x14ac:dyDescent="0.25">
      <c r="A121" s="25">
        <v>43120</v>
      </c>
      <c r="B121" s="43">
        <v>11514.92</v>
      </c>
      <c r="C121" s="43">
        <v>13007.25</v>
      </c>
      <c r="D121" s="43">
        <v>11498.04</v>
      </c>
      <c r="E121" s="43">
        <v>12759.64</v>
      </c>
    </row>
    <row r="122" spans="1:5" x14ac:dyDescent="0.25">
      <c r="A122" s="25">
        <v>43121</v>
      </c>
      <c r="B122" s="43">
        <v>12759.64</v>
      </c>
      <c r="C122" s="43">
        <v>12759.64</v>
      </c>
      <c r="D122" s="43">
        <v>11096.05</v>
      </c>
      <c r="E122" s="43">
        <v>11522.86</v>
      </c>
    </row>
    <row r="123" spans="1:5" x14ac:dyDescent="0.25">
      <c r="A123" s="25">
        <v>43122</v>
      </c>
      <c r="B123" s="43">
        <v>11522.86</v>
      </c>
      <c r="C123" s="43">
        <v>11868.71</v>
      </c>
      <c r="D123" s="43">
        <v>10050.790000000001</v>
      </c>
      <c r="E123" s="43">
        <v>10772.15</v>
      </c>
    </row>
    <row r="124" spans="1:5" x14ac:dyDescent="0.25">
      <c r="A124" s="25">
        <v>43123</v>
      </c>
      <c r="B124" s="43">
        <v>10772.15</v>
      </c>
      <c r="C124" s="43">
        <v>11358.34</v>
      </c>
      <c r="D124" s="43">
        <v>9972.2900000000009</v>
      </c>
      <c r="E124" s="43">
        <v>10839.83</v>
      </c>
    </row>
    <row r="125" spans="1:5" x14ac:dyDescent="0.25">
      <c r="A125" s="25">
        <v>43124</v>
      </c>
      <c r="B125" s="43">
        <v>10839.83</v>
      </c>
      <c r="C125" s="43">
        <v>11474.21</v>
      </c>
      <c r="D125" s="43">
        <v>10497.15</v>
      </c>
      <c r="E125" s="43">
        <v>11399.52</v>
      </c>
    </row>
    <row r="126" spans="1:5" x14ac:dyDescent="0.25">
      <c r="A126" s="25">
        <v>43125</v>
      </c>
      <c r="B126" s="43">
        <v>11399.52</v>
      </c>
      <c r="C126" s="43">
        <v>11711</v>
      </c>
      <c r="D126" s="43">
        <v>10889.04</v>
      </c>
      <c r="E126" s="43">
        <v>11137.24</v>
      </c>
    </row>
    <row r="127" spans="1:5" x14ac:dyDescent="0.25">
      <c r="A127" s="25">
        <v>43126</v>
      </c>
      <c r="B127" s="43">
        <v>11137.24</v>
      </c>
      <c r="C127" s="43">
        <v>11608.51</v>
      </c>
      <c r="D127" s="43">
        <v>10321.040000000001</v>
      </c>
      <c r="E127" s="43">
        <v>11090.06</v>
      </c>
    </row>
    <row r="128" spans="1:5" x14ac:dyDescent="0.25">
      <c r="A128" s="25">
        <v>43127</v>
      </c>
      <c r="B128" s="43">
        <v>11090.06</v>
      </c>
      <c r="C128" s="43">
        <v>11574.36</v>
      </c>
      <c r="D128" s="43">
        <v>10855.46</v>
      </c>
      <c r="E128" s="43">
        <v>11407.15</v>
      </c>
    </row>
    <row r="129" spans="1:5" x14ac:dyDescent="0.25">
      <c r="A129" s="25">
        <v>43128</v>
      </c>
      <c r="B129" s="43">
        <v>11407.15</v>
      </c>
      <c r="C129" s="43">
        <v>11942.25</v>
      </c>
      <c r="D129" s="43">
        <v>11363.25</v>
      </c>
      <c r="E129" s="43">
        <v>11694.47</v>
      </c>
    </row>
    <row r="130" spans="1:5" x14ac:dyDescent="0.25">
      <c r="A130" s="25">
        <v>43129</v>
      </c>
      <c r="B130" s="43">
        <v>11694.47</v>
      </c>
      <c r="C130" s="43">
        <v>11765.4</v>
      </c>
      <c r="D130" s="43">
        <v>11007.79</v>
      </c>
      <c r="E130" s="43">
        <v>11158.39</v>
      </c>
    </row>
    <row r="131" spans="1:5" x14ac:dyDescent="0.25">
      <c r="A131" s="25">
        <v>43130</v>
      </c>
      <c r="B131" s="43">
        <v>11158.39</v>
      </c>
      <c r="C131" s="43">
        <v>11191.8</v>
      </c>
      <c r="D131" s="43">
        <v>9810.17</v>
      </c>
      <c r="E131" s="43">
        <v>10035</v>
      </c>
    </row>
    <row r="132" spans="1:5" x14ac:dyDescent="0.25">
      <c r="A132" s="25">
        <v>43131</v>
      </c>
      <c r="B132" s="43">
        <v>10035</v>
      </c>
      <c r="C132" s="43">
        <v>10334.42</v>
      </c>
      <c r="D132" s="43">
        <v>9627.89</v>
      </c>
      <c r="E132" s="43">
        <v>10166.51</v>
      </c>
    </row>
    <row r="133" spans="1:5" x14ac:dyDescent="0.25">
      <c r="A133" s="25">
        <v>43132</v>
      </c>
      <c r="B133" s="43">
        <v>10166.51</v>
      </c>
      <c r="C133" s="43">
        <v>10203.07</v>
      </c>
      <c r="D133" s="43">
        <v>8563.93</v>
      </c>
      <c r="E133" s="43">
        <v>9052.58</v>
      </c>
    </row>
    <row r="134" spans="1:5" x14ac:dyDescent="0.25">
      <c r="A134" s="25">
        <v>43133</v>
      </c>
      <c r="B134" s="43">
        <v>9052.58</v>
      </c>
      <c r="C134" s="43">
        <v>9095.7999999999993</v>
      </c>
      <c r="D134" s="43">
        <v>7695.1</v>
      </c>
      <c r="E134" s="43">
        <v>8827.6299999999992</v>
      </c>
    </row>
    <row r="135" spans="1:5" x14ac:dyDescent="0.25">
      <c r="A135" s="25">
        <v>43134</v>
      </c>
      <c r="B135" s="43">
        <v>8827.6299999999992</v>
      </c>
      <c r="C135" s="43">
        <v>9471.4599999999991</v>
      </c>
      <c r="D135" s="43">
        <v>8176.46</v>
      </c>
      <c r="E135" s="43">
        <v>9224.39</v>
      </c>
    </row>
    <row r="136" spans="1:5" x14ac:dyDescent="0.25">
      <c r="A136" s="25">
        <v>43135</v>
      </c>
      <c r="B136" s="43">
        <v>9224.39</v>
      </c>
      <c r="C136" s="43">
        <v>9363.41</v>
      </c>
      <c r="D136" s="43">
        <v>7859.51</v>
      </c>
      <c r="E136" s="43">
        <v>8186.65</v>
      </c>
    </row>
    <row r="137" spans="1:5" x14ac:dyDescent="0.25">
      <c r="A137" s="25">
        <v>43136</v>
      </c>
      <c r="B137" s="43">
        <v>8186.65</v>
      </c>
      <c r="C137" s="43">
        <v>8346.91</v>
      </c>
      <c r="D137" s="43">
        <v>6583.56</v>
      </c>
      <c r="E137" s="43">
        <v>6914.26</v>
      </c>
    </row>
    <row r="138" spans="1:5" x14ac:dyDescent="0.25">
      <c r="A138" s="25">
        <v>43137</v>
      </c>
      <c r="B138" s="43">
        <v>6914.26</v>
      </c>
      <c r="C138" s="43">
        <v>7957.34</v>
      </c>
      <c r="D138" s="43">
        <v>5947.4</v>
      </c>
      <c r="E138" s="43">
        <v>7700.39</v>
      </c>
    </row>
    <row r="139" spans="1:5" x14ac:dyDescent="0.25">
      <c r="A139" s="25">
        <v>43138</v>
      </c>
      <c r="B139" s="43">
        <v>7700.39</v>
      </c>
      <c r="C139" s="43">
        <v>8582.93</v>
      </c>
      <c r="D139" s="43">
        <v>7207.97</v>
      </c>
      <c r="E139" s="43">
        <v>7581.8</v>
      </c>
    </row>
    <row r="140" spans="1:5" x14ac:dyDescent="0.25">
      <c r="A140" s="25">
        <v>43139</v>
      </c>
      <c r="B140" s="43">
        <v>7581.8</v>
      </c>
      <c r="C140" s="43">
        <v>8621.27</v>
      </c>
      <c r="D140" s="43">
        <v>7576.25</v>
      </c>
      <c r="E140" s="43">
        <v>8237.24</v>
      </c>
    </row>
    <row r="141" spans="1:5" x14ac:dyDescent="0.25">
      <c r="A141" s="25">
        <v>43140</v>
      </c>
      <c r="B141" s="43">
        <v>8237.24</v>
      </c>
      <c r="C141" s="43">
        <v>8719.26</v>
      </c>
      <c r="D141" s="43">
        <v>7754.67</v>
      </c>
      <c r="E141" s="43">
        <v>8689.84</v>
      </c>
    </row>
    <row r="142" spans="1:5" x14ac:dyDescent="0.25">
      <c r="A142" s="25">
        <v>43141</v>
      </c>
      <c r="B142" s="43">
        <v>8689.84</v>
      </c>
      <c r="C142" s="43">
        <v>9070.64</v>
      </c>
      <c r="D142" s="43">
        <v>8165.26</v>
      </c>
      <c r="E142" s="43">
        <v>8556.61</v>
      </c>
    </row>
    <row r="143" spans="1:5" x14ac:dyDescent="0.25">
      <c r="A143" s="25">
        <v>43142</v>
      </c>
      <c r="B143" s="43">
        <v>8556.61</v>
      </c>
      <c r="C143" s="43">
        <v>8556.61</v>
      </c>
      <c r="D143" s="43">
        <v>7845.13</v>
      </c>
      <c r="E143" s="43">
        <v>8070.8</v>
      </c>
    </row>
    <row r="144" spans="1:5" x14ac:dyDescent="0.25">
      <c r="A144" s="25">
        <v>43143</v>
      </c>
      <c r="B144" s="43">
        <v>8070.8</v>
      </c>
      <c r="C144" s="43">
        <v>8977.08</v>
      </c>
      <c r="D144" s="43">
        <v>8070.8</v>
      </c>
      <c r="E144" s="43">
        <v>8891.2099999999991</v>
      </c>
    </row>
    <row r="145" spans="1:5" x14ac:dyDescent="0.25">
      <c r="A145" s="25">
        <v>43144</v>
      </c>
      <c r="B145" s="43">
        <v>8891.2099999999991</v>
      </c>
      <c r="C145" s="43">
        <v>8925.68</v>
      </c>
      <c r="D145" s="43">
        <v>8370.48</v>
      </c>
      <c r="E145" s="43">
        <v>8516.24</v>
      </c>
    </row>
    <row r="146" spans="1:5" x14ac:dyDescent="0.25">
      <c r="A146" s="25">
        <v>43145</v>
      </c>
      <c r="B146" s="43">
        <v>8516.24</v>
      </c>
      <c r="C146" s="43">
        <v>9499.0499999999993</v>
      </c>
      <c r="D146" s="43">
        <v>8516.24</v>
      </c>
      <c r="E146" s="43">
        <v>9477.84</v>
      </c>
    </row>
    <row r="147" spans="1:5" x14ac:dyDescent="0.25">
      <c r="A147" s="25">
        <v>43146</v>
      </c>
      <c r="B147" s="43">
        <v>9477.84</v>
      </c>
      <c r="C147" s="43">
        <v>10218.01</v>
      </c>
      <c r="D147" s="43">
        <v>9354.5300000000007</v>
      </c>
      <c r="E147" s="43">
        <v>10016.49</v>
      </c>
    </row>
    <row r="148" spans="1:5" x14ac:dyDescent="0.25">
      <c r="A148" s="25">
        <v>43147</v>
      </c>
      <c r="B148" s="43">
        <v>10016.49</v>
      </c>
      <c r="C148" s="43">
        <v>10293.44</v>
      </c>
      <c r="D148" s="43">
        <v>9718.59</v>
      </c>
      <c r="E148" s="43">
        <v>10178.709999999999</v>
      </c>
    </row>
    <row r="149" spans="1:5" x14ac:dyDescent="0.25">
      <c r="A149" s="25">
        <v>43148</v>
      </c>
      <c r="B149" s="43">
        <v>10178.709999999999</v>
      </c>
      <c r="C149" s="43">
        <v>11123.84</v>
      </c>
      <c r="D149" s="43">
        <v>10067.27</v>
      </c>
      <c r="E149" s="43">
        <v>11092.15</v>
      </c>
    </row>
    <row r="150" spans="1:5" x14ac:dyDescent="0.25">
      <c r="A150" s="25">
        <v>43149</v>
      </c>
      <c r="B150" s="43">
        <v>11092.15</v>
      </c>
      <c r="C150" s="43">
        <v>11279.18</v>
      </c>
      <c r="D150" s="43">
        <v>10156.379999999999</v>
      </c>
      <c r="E150" s="43">
        <v>10396.629999999999</v>
      </c>
    </row>
    <row r="151" spans="1:5" x14ac:dyDescent="0.25">
      <c r="A151" s="25">
        <v>43150</v>
      </c>
      <c r="B151" s="43">
        <v>10396.629999999999</v>
      </c>
      <c r="C151" s="43">
        <v>11254.94</v>
      </c>
      <c r="D151" s="43">
        <v>10313.549999999999</v>
      </c>
      <c r="E151" s="43">
        <v>11159.72</v>
      </c>
    </row>
    <row r="152" spans="1:5" x14ac:dyDescent="0.25">
      <c r="A152" s="25">
        <v>43151</v>
      </c>
      <c r="B152" s="43">
        <v>11159.72</v>
      </c>
      <c r="C152" s="43">
        <v>11767.58</v>
      </c>
      <c r="D152" s="43">
        <v>11093.22</v>
      </c>
      <c r="E152" s="43">
        <v>11228.24</v>
      </c>
    </row>
    <row r="153" spans="1:5" x14ac:dyDescent="0.25">
      <c r="A153" s="25">
        <v>43152</v>
      </c>
      <c r="B153" s="43">
        <v>11228.24</v>
      </c>
      <c r="C153" s="43">
        <v>11261.63</v>
      </c>
      <c r="D153" s="43">
        <v>10244.32</v>
      </c>
      <c r="E153" s="43">
        <v>10456.17</v>
      </c>
    </row>
    <row r="154" spans="1:5" x14ac:dyDescent="0.25">
      <c r="A154" s="25">
        <v>43153</v>
      </c>
      <c r="B154" s="43">
        <v>10456.17</v>
      </c>
      <c r="C154" s="43">
        <v>10913.65</v>
      </c>
      <c r="D154" s="43">
        <v>9730.9699999999993</v>
      </c>
      <c r="E154" s="43">
        <v>9830.43</v>
      </c>
    </row>
    <row r="155" spans="1:5" x14ac:dyDescent="0.25">
      <c r="A155" s="25">
        <v>43154</v>
      </c>
      <c r="B155" s="43">
        <v>9830.43</v>
      </c>
      <c r="C155" s="43">
        <v>10397.68</v>
      </c>
      <c r="D155" s="43">
        <v>9592.9599999999991</v>
      </c>
      <c r="E155" s="43">
        <v>10149.459999999999</v>
      </c>
    </row>
    <row r="156" spans="1:5" x14ac:dyDescent="0.25">
      <c r="A156" s="25">
        <v>43155</v>
      </c>
      <c r="B156" s="43">
        <v>10149.459999999999</v>
      </c>
      <c r="C156" s="43">
        <v>10509.62</v>
      </c>
      <c r="D156" s="43">
        <v>9381.17</v>
      </c>
      <c r="E156" s="43">
        <v>9682.3799999999992</v>
      </c>
    </row>
    <row r="157" spans="1:5" x14ac:dyDescent="0.25">
      <c r="A157" s="25">
        <v>43156</v>
      </c>
      <c r="B157" s="43">
        <v>9682.3799999999992</v>
      </c>
      <c r="C157" s="43">
        <v>9858.16</v>
      </c>
      <c r="D157" s="43">
        <v>9304.68</v>
      </c>
      <c r="E157" s="43">
        <v>9586.4599999999991</v>
      </c>
    </row>
    <row r="158" spans="1:5" x14ac:dyDescent="0.25">
      <c r="A158" s="25">
        <v>43157</v>
      </c>
      <c r="B158" s="43">
        <v>9586.4599999999991</v>
      </c>
      <c r="C158" s="43">
        <v>10443.280000000001</v>
      </c>
      <c r="D158" s="43">
        <v>9386.49</v>
      </c>
      <c r="E158" s="43">
        <v>10313.08</v>
      </c>
    </row>
    <row r="159" spans="1:5" x14ac:dyDescent="0.25">
      <c r="A159" s="25">
        <v>43158</v>
      </c>
      <c r="B159" s="43">
        <v>10313.08</v>
      </c>
      <c r="C159" s="43">
        <v>10852.01</v>
      </c>
      <c r="D159" s="43">
        <v>10146.99</v>
      </c>
      <c r="E159" s="43">
        <v>10564.42</v>
      </c>
    </row>
    <row r="160" spans="1:5" x14ac:dyDescent="0.25">
      <c r="A160" s="25">
        <v>43159</v>
      </c>
      <c r="B160" s="43">
        <v>10564.42</v>
      </c>
      <c r="C160" s="43">
        <v>11044.16</v>
      </c>
      <c r="D160" s="43">
        <v>10280.64</v>
      </c>
      <c r="E160" s="43">
        <v>10309.64</v>
      </c>
    </row>
    <row r="161" spans="1:5" x14ac:dyDescent="0.25">
      <c r="A161" s="25">
        <v>43160</v>
      </c>
      <c r="B161" s="43">
        <v>10309.64</v>
      </c>
      <c r="C161" s="43">
        <v>11074.22</v>
      </c>
      <c r="D161" s="43">
        <v>10222.43</v>
      </c>
      <c r="E161" s="43">
        <v>10907.59</v>
      </c>
    </row>
    <row r="162" spans="1:5" x14ac:dyDescent="0.25">
      <c r="A162" s="25">
        <v>43161</v>
      </c>
      <c r="B162" s="43">
        <v>10907.59</v>
      </c>
      <c r="C162" s="43">
        <v>11165.66</v>
      </c>
      <c r="D162" s="43">
        <v>10784.22</v>
      </c>
      <c r="E162" s="43">
        <v>11019.52</v>
      </c>
    </row>
    <row r="163" spans="1:5" x14ac:dyDescent="0.25">
      <c r="A163" s="25">
        <v>43162</v>
      </c>
      <c r="B163" s="43">
        <v>11019.52</v>
      </c>
      <c r="C163" s="43">
        <v>11498.41</v>
      </c>
      <c r="D163" s="43">
        <v>11019.52</v>
      </c>
      <c r="E163" s="43">
        <v>11438.65</v>
      </c>
    </row>
    <row r="164" spans="1:5" x14ac:dyDescent="0.25">
      <c r="A164" s="25">
        <v>43163</v>
      </c>
      <c r="B164" s="43">
        <v>11438.65</v>
      </c>
      <c r="C164" s="43">
        <v>11510.24</v>
      </c>
      <c r="D164" s="43">
        <v>11067.78</v>
      </c>
      <c r="E164" s="43">
        <v>11479.73</v>
      </c>
    </row>
    <row r="165" spans="1:5" x14ac:dyDescent="0.25">
      <c r="A165" s="25">
        <v>43164</v>
      </c>
      <c r="B165" s="43">
        <v>11479.73</v>
      </c>
      <c r="C165" s="43">
        <v>11660.24</v>
      </c>
      <c r="D165" s="43">
        <v>11411.97</v>
      </c>
      <c r="E165" s="43">
        <v>11432.98</v>
      </c>
    </row>
    <row r="166" spans="1:5" x14ac:dyDescent="0.25">
      <c r="A166" s="25">
        <v>43165</v>
      </c>
      <c r="B166" s="43">
        <v>11432.98</v>
      </c>
      <c r="C166" s="43">
        <v>11432.98</v>
      </c>
      <c r="D166" s="43">
        <v>10584.96</v>
      </c>
      <c r="E166" s="43">
        <v>10709.53</v>
      </c>
    </row>
    <row r="167" spans="1:5" x14ac:dyDescent="0.25">
      <c r="A167" s="25">
        <v>43166</v>
      </c>
      <c r="B167" s="43">
        <v>10709.53</v>
      </c>
      <c r="C167" s="43">
        <v>10888.41</v>
      </c>
      <c r="D167" s="43">
        <v>9468.4500000000007</v>
      </c>
      <c r="E167" s="43">
        <v>9906.7999999999993</v>
      </c>
    </row>
    <row r="168" spans="1:5" x14ac:dyDescent="0.25">
      <c r="A168" s="25">
        <v>43167</v>
      </c>
      <c r="B168" s="43">
        <v>9906.7999999999993</v>
      </c>
      <c r="C168" s="43">
        <v>10101.280000000001</v>
      </c>
      <c r="D168" s="43">
        <v>9075.8700000000008</v>
      </c>
      <c r="E168" s="43">
        <v>9299.2800000000007</v>
      </c>
    </row>
    <row r="169" spans="1:5" x14ac:dyDescent="0.25">
      <c r="A169" s="25">
        <v>43168</v>
      </c>
      <c r="B169" s="43">
        <v>9299.2800000000007</v>
      </c>
      <c r="C169" s="43">
        <v>9409.2900000000009</v>
      </c>
      <c r="D169" s="43">
        <v>8370.7999999999993</v>
      </c>
      <c r="E169" s="43">
        <v>9237.0499999999993</v>
      </c>
    </row>
    <row r="170" spans="1:5" x14ac:dyDescent="0.25">
      <c r="A170" s="25">
        <v>43169</v>
      </c>
      <c r="B170" s="43">
        <v>9237.0499999999993</v>
      </c>
      <c r="C170" s="43">
        <v>9505.26</v>
      </c>
      <c r="D170" s="43">
        <v>8720.0499999999993</v>
      </c>
      <c r="E170" s="43">
        <v>8787.16</v>
      </c>
    </row>
    <row r="171" spans="1:5" x14ac:dyDescent="0.25">
      <c r="A171" s="25">
        <v>43170</v>
      </c>
      <c r="B171" s="43">
        <v>8787.16</v>
      </c>
      <c r="C171" s="43">
        <v>9730.08</v>
      </c>
      <c r="D171" s="43">
        <v>8474.5400000000009</v>
      </c>
      <c r="E171" s="43">
        <v>9532.74</v>
      </c>
    </row>
    <row r="172" spans="1:5" x14ac:dyDescent="0.25">
      <c r="A172" s="25">
        <v>43171</v>
      </c>
      <c r="B172" s="43">
        <v>9532.74</v>
      </c>
      <c r="C172" s="43">
        <v>9885.2199999999993</v>
      </c>
      <c r="D172" s="43">
        <v>8778.2099999999991</v>
      </c>
      <c r="E172" s="43">
        <v>9118.27</v>
      </c>
    </row>
    <row r="173" spans="1:5" x14ac:dyDescent="0.25">
      <c r="A173" s="25">
        <v>43172</v>
      </c>
      <c r="B173" s="43">
        <v>9118.27</v>
      </c>
      <c r="C173" s="43">
        <v>9474.68</v>
      </c>
      <c r="D173" s="43">
        <v>8860.8700000000008</v>
      </c>
      <c r="E173" s="43">
        <v>9144.15</v>
      </c>
    </row>
    <row r="174" spans="1:5" x14ac:dyDescent="0.25">
      <c r="A174" s="25">
        <v>43173</v>
      </c>
      <c r="B174" s="43">
        <v>9144.15</v>
      </c>
      <c r="C174" s="43">
        <v>9313.0300000000007</v>
      </c>
      <c r="D174" s="43">
        <v>7955.06</v>
      </c>
      <c r="E174" s="43">
        <v>8196.9</v>
      </c>
    </row>
    <row r="175" spans="1:5" x14ac:dyDescent="0.25">
      <c r="A175" s="25">
        <v>43174</v>
      </c>
      <c r="B175" s="43">
        <v>8196.9</v>
      </c>
      <c r="C175" s="43">
        <v>8413.11</v>
      </c>
      <c r="D175" s="43">
        <v>7676.52</v>
      </c>
      <c r="E175" s="43">
        <v>8256.99</v>
      </c>
    </row>
    <row r="176" spans="1:5" x14ac:dyDescent="0.25">
      <c r="A176" s="25">
        <v>43175</v>
      </c>
      <c r="B176" s="43">
        <v>8256.99</v>
      </c>
      <c r="C176" s="43">
        <v>8599.5400000000009</v>
      </c>
      <c r="D176" s="43">
        <v>7924.2</v>
      </c>
      <c r="E176" s="43">
        <v>8269.33</v>
      </c>
    </row>
    <row r="177" spans="1:5" x14ac:dyDescent="0.25">
      <c r="A177" s="25">
        <v>43176</v>
      </c>
      <c r="B177" s="43">
        <v>8269.33</v>
      </c>
      <c r="C177" s="43">
        <v>8342.1299999999992</v>
      </c>
      <c r="D177" s="43">
        <v>7755.82</v>
      </c>
      <c r="E177" s="43">
        <v>7862.11</v>
      </c>
    </row>
    <row r="178" spans="1:5" x14ac:dyDescent="0.25">
      <c r="A178" s="25">
        <v>43177</v>
      </c>
      <c r="B178" s="43">
        <v>7862.11</v>
      </c>
      <c r="C178" s="43">
        <v>8292.98</v>
      </c>
      <c r="D178" s="43">
        <v>7335.57</v>
      </c>
      <c r="E178" s="43">
        <v>8196.02</v>
      </c>
    </row>
    <row r="179" spans="1:5" x14ac:dyDescent="0.25">
      <c r="A179" s="25">
        <v>43178</v>
      </c>
      <c r="B179" s="43">
        <v>8196.02</v>
      </c>
      <c r="C179" s="43">
        <v>8702.4599999999991</v>
      </c>
      <c r="D179" s="43">
        <v>8129.48</v>
      </c>
      <c r="E179" s="43">
        <v>8594.19</v>
      </c>
    </row>
    <row r="180" spans="1:5" x14ac:dyDescent="0.25">
      <c r="A180" s="25">
        <v>43179</v>
      </c>
      <c r="B180" s="43">
        <v>8594.19</v>
      </c>
      <c r="C180" s="43">
        <v>9035.35</v>
      </c>
      <c r="D180" s="43">
        <v>8324.26</v>
      </c>
      <c r="E180" s="43">
        <v>8915.9</v>
      </c>
    </row>
    <row r="181" spans="1:5" x14ac:dyDescent="0.25">
      <c r="A181" s="25">
        <v>43180</v>
      </c>
      <c r="B181" s="43">
        <v>8915.9</v>
      </c>
      <c r="C181" s="43">
        <v>9159.9</v>
      </c>
      <c r="D181" s="43">
        <v>8765.57</v>
      </c>
      <c r="E181" s="43">
        <v>8895.4</v>
      </c>
    </row>
    <row r="182" spans="1:5" x14ac:dyDescent="0.25">
      <c r="A182" s="25">
        <v>43181</v>
      </c>
      <c r="B182" s="43">
        <v>8895.4</v>
      </c>
      <c r="C182" s="43">
        <v>9084.77</v>
      </c>
      <c r="D182" s="43">
        <v>8495.1</v>
      </c>
      <c r="E182" s="43">
        <v>8712.89</v>
      </c>
    </row>
    <row r="183" spans="1:5" x14ac:dyDescent="0.25">
      <c r="A183" s="25">
        <v>43182</v>
      </c>
      <c r="B183" s="43">
        <v>8712.89</v>
      </c>
      <c r="C183" s="43">
        <v>8918.74</v>
      </c>
      <c r="D183" s="43">
        <v>8296.33</v>
      </c>
      <c r="E183" s="43">
        <v>8918.74</v>
      </c>
    </row>
    <row r="184" spans="1:5" x14ac:dyDescent="0.25">
      <c r="A184" s="25">
        <v>43183</v>
      </c>
      <c r="B184" s="43">
        <v>8918.74</v>
      </c>
      <c r="C184" s="43">
        <v>9000.44</v>
      </c>
      <c r="D184" s="43">
        <v>8509.0400000000009</v>
      </c>
      <c r="E184" s="43">
        <v>8535.89</v>
      </c>
    </row>
    <row r="185" spans="1:5" x14ac:dyDescent="0.25">
      <c r="A185" s="25">
        <v>43184</v>
      </c>
      <c r="B185" s="43">
        <v>8535.89</v>
      </c>
      <c r="C185" s="43">
        <v>8660.49</v>
      </c>
      <c r="D185" s="43">
        <v>8380.5</v>
      </c>
      <c r="E185" s="43">
        <v>8449.83</v>
      </c>
    </row>
    <row r="186" spans="1:5" x14ac:dyDescent="0.25">
      <c r="A186" s="25">
        <v>43185</v>
      </c>
      <c r="B186" s="43">
        <v>8449.83</v>
      </c>
      <c r="C186" s="43">
        <v>8489.61</v>
      </c>
      <c r="D186" s="43">
        <v>7863.21</v>
      </c>
      <c r="E186" s="43">
        <v>8138.34</v>
      </c>
    </row>
    <row r="187" spans="1:5" x14ac:dyDescent="0.25">
      <c r="A187" s="25">
        <v>43186</v>
      </c>
      <c r="B187" s="43">
        <v>8138.34</v>
      </c>
      <c r="C187" s="43">
        <v>8211</v>
      </c>
      <c r="D187" s="43">
        <v>7751.31</v>
      </c>
      <c r="E187" s="43">
        <v>7790.16</v>
      </c>
    </row>
    <row r="188" spans="1:5" x14ac:dyDescent="0.25">
      <c r="A188" s="25">
        <v>43187</v>
      </c>
      <c r="B188" s="43">
        <v>7790.16</v>
      </c>
      <c r="C188" s="43">
        <v>8096.02</v>
      </c>
      <c r="D188" s="43">
        <v>7744.82</v>
      </c>
      <c r="E188" s="43">
        <v>7937.2</v>
      </c>
    </row>
    <row r="189" spans="1:5" x14ac:dyDescent="0.25">
      <c r="A189" s="25">
        <v>43188</v>
      </c>
      <c r="B189" s="43">
        <v>7937.2</v>
      </c>
      <c r="C189" s="43">
        <v>7958.04</v>
      </c>
      <c r="D189" s="43">
        <v>6915.55</v>
      </c>
      <c r="E189" s="43">
        <v>7086.49</v>
      </c>
    </row>
    <row r="190" spans="1:5" x14ac:dyDescent="0.25">
      <c r="A190" s="25">
        <v>43189</v>
      </c>
      <c r="B190" s="43">
        <v>7086.49</v>
      </c>
      <c r="C190" s="43">
        <v>7266.06</v>
      </c>
      <c r="D190" s="43">
        <v>6593.74</v>
      </c>
      <c r="E190" s="43">
        <v>6844.32</v>
      </c>
    </row>
    <row r="191" spans="1:5" x14ac:dyDescent="0.25">
      <c r="A191" s="25">
        <v>43190</v>
      </c>
      <c r="B191" s="43">
        <v>6844.32</v>
      </c>
      <c r="C191" s="43">
        <v>7213.5</v>
      </c>
      <c r="D191" s="43">
        <v>6796.82</v>
      </c>
      <c r="E191" s="43">
        <v>6926.02</v>
      </c>
    </row>
    <row r="192" spans="1:5" x14ac:dyDescent="0.25">
      <c r="A192" s="25">
        <v>43191</v>
      </c>
      <c r="B192" s="43">
        <v>6926.02</v>
      </c>
      <c r="C192" s="43">
        <v>7034.93</v>
      </c>
      <c r="D192" s="43">
        <v>6443.2</v>
      </c>
      <c r="E192" s="43">
        <v>6816.74</v>
      </c>
    </row>
    <row r="193" spans="1:5" x14ac:dyDescent="0.25">
      <c r="A193" s="25">
        <v>43192</v>
      </c>
      <c r="B193" s="43">
        <v>6816.74</v>
      </c>
      <c r="C193" s="43">
        <v>7108.2</v>
      </c>
      <c r="D193" s="43">
        <v>6775.71</v>
      </c>
      <c r="E193" s="43">
        <v>7049.79</v>
      </c>
    </row>
    <row r="194" spans="1:5" x14ac:dyDescent="0.25">
      <c r="A194" s="25">
        <v>43193</v>
      </c>
      <c r="B194" s="43">
        <v>7049.79</v>
      </c>
      <c r="C194" s="43">
        <v>7506.68</v>
      </c>
      <c r="D194" s="43">
        <v>7022.99</v>
      </c>
      <c r="E194" s="43">
        <v>7417.89</v>
      </c>
    </row>
    <row r="195" spans="1:5" x14ac:dyDescent="0.25">
      <c r="A195" s="25">
        <v>43194</v>
      </c>
      <c r="B195" s="43">
        <v>7417.89</v>
      </c>
      <c r="C195" s="43">
        <v>7419.8</v>
      </c>
      <c r="D195" s="43">
        <v>6715.56</v>
      </c>
      <c r="E195" s="43">
        <v>6789.3</v>
      </c>
    </row>
    <row r="196" spans="1:5" x14ac:dyDescent="0.25">
      <c r="A196" s="25">
        <v>43195</v>
      </c>
      <c r="B196" s="43">
        <v>6789.3</v>
      </c>
      <c r="C196" s="43">
        <v>6918.7</v>
      </c>
      <c r="D196" s="43">
        <v>6583.85</v>
      </c>
      <c r="E196" s="43">
        <v>6774.75</v>
      </c>
    </row>
    <row r="197" spans="1:5" x14ac:dyDescent="0.25">
      <c r="A197" s="25">
        <v>43196</v>
      </c>
      <c r="B197" s="43">
        <v>6774.75</v>
      </c>
      <c r="C197" s="43">
        <v>6850.35</v>
      </c>
      <c r="D197" s="43">
        <v>6513.1</v>
      </c>
      <c r="E197" s="43">
        <v>6620.41</v>
      </c>
    </row>
    <row r="198" spans="1:5" x14ac:dyDescent="0.25">
      <c r="A198" s="25">
        <v>43197</v>
      </c>
      <c r="B198" s="43">
        <v>6620.41</v>
      </c>
      <c r="C198" s="43">
        <v>7050.5</v>
      </c>
      <c r="D198" s="43">
        <v>6611.45</v>
      </c>
      <c r="E198" s="43">
        <v>6896.28</v>
      </c>
    </row>
    <row r="199" spans="1:5" x14ac:dyDescent="0.25">
      <c r="A199" s="25">
        <v>43198</v>
      </c>
      <c r="B199" s="43">
        <v>6896.28</v>
      </c>
      <c r="C199" s="43">
        <v>7094.91</v>
      </c>
      <c r="D199" s="43">
        <v>6893.19</v>
      </c>
      <c r="E199" s="43">
        <v>7022.71</v>
      </c>
    </row>
    <row r="200" spans="1:5" x14ac:dyDescent="0.25">
      <c r="A200" s="25">
        <v>43199</v>
      </c>
      <c r="B200" s="43">
        <v>7022.71</v>
      </c>
      <c r="C200" s="43">
        <v>7170.76</v>
      </c>
      <c r="D200" s="43">
        <v>6616.57</v>
      </c>
      <c r="E200" s="43">
        <v>6773.94</v>
      </c>
    </row>
    <row r="201" spans="1:5" x14ac:dyDescent="0.25">
      <c r="A201" s="25">
        <v>43200</v>
      </c>
      <c r="B201" s="43">
        <v>6773.94</v>
      </c>
      <c r="C201" s="43">
        <v>6878.08</v>
      </c>
      <c r="D201" s="43">
        <v>6659.51</v>
      </c>
      <c r="E201" s="43">
        <v>6830.9</v>
      </c>
    </row>
    <row r="202" spans="1:5" x14ac:dyDescent="0.25">
      <c r="A202" s="25">
        <v>43201</v>
      </c>
      <c r="B202" s="43">
        <v>6830.9</v>
      </c>
      <c r="C202" s="43">
        <v>6964.08</v>
      </c>
      <c r="D202" s="43">
        <v>6807.44</v>
      </c>
      <c r="E202" s="43">
        <v>6939.55</v>
      </c>
    </row>
    <row r="203" spans="1:5" x14ac:dyDescent="0.25">
      <c r="A203" s="25">
        <v>43202</v>
      </c>
      <c r="B203" s="43">
        <v>6939.55</v>
      </c>
      <c r="C203" s="43">
        <v>8055.2</v>
      </c>
      <c r="D203" s="43">
        <v>6766.37</v>
      </c>
      <c r="E203" s="43">
        <v>7916.37</v>
      </c>
    </row>
    <row r="204" spans="1:5" x14ac:dyDescent="0.25">
      <c r="A204" s="25">
        <v>43203</v>
      </c>
      <c r="B204" s="43">
        <v>7916.37</v>
      </c>
      <c r="C204" s="43">
        <v>8218.7000000000007</v>
      </c>
      <c r="D204" s="43">
        <v>7755.41</v>
      </c>
      <c r="E204" s="43">
        <v>7889.23</v>
      </c>
    </row>
    <row r="205" spans="1:5" x14ac:dyDescent="0.25">
      <c r="A205" s="25">
        <v>43204</v>
      </c>
      <c r="B205" s="43">
        <v>7889.23</v>
      </c>
      <c r="C205" s="43">
        <v>8174.7</v>
      </c>
      <c r="D205" s="43">
        <v>7830.98</v>
      </c>
      <c r="E205" s="43">
        <v>8003.68</v>
      </c>
    </row>
    <row r="206" spans="1:5" x14ac:dyDescent="0.25">
      <c r="A206" s="25">
        <v>43205</v>
      </c>
      <c r="B206" s="43">
        <v>8003.68</v>
      </c>
      <c r="C206" s="43">
        <v>8388.93</v>
      </c>
      <c r="D206" s="43">
        <v>8003.68</v>
      </c>
      <c r="E206" s="43">
        <v>8357.0400000000009</v>
      </c>
    </row>
    <row r="207" spans="1:5" x14ac:dyDescent="0.25">
      <c r="A207" s="25">
        <v>43206</v>
      </c>
      <c r="B207" s="43">
        <v>8357.0400000000009</v>
      </c>
      <c r="C207" s="43">
        <v>8407.7199999999993</v>
      </c>
      <c r="D207" s="43">
        <v>7909.14</v>
      </c>
      <c r="E207" s="43">
        <v>8051.34</v>
      </c>
    </row>
    <row r="208" spans="1:5" x14ac:dyDescent="0.25">
      <c r="A208" s="25">
        <v>43207</v>
      </c>
      <c r="B208" s="43">
        <v>8051.34</v>
      </c>
      <c r="C208" s="43">
        <v>8151.1</v>
      </c>
      <c r="D208" s="43">
        <v>7834.4</v>
      </c>
      <c r="E208" s="43">
        <v>7890.15</v>
      </c>
    </row>
    <row r="209" spans="1:5" x14ac:dyDescent="0.25">
      <c r="A209" s="25">
        <v>43208</v>
      </c>
      <c r="B209" s="43">
        <v>7890.15</v>
      </c>
      <c r="C209" s="43">
        <v>8212.42</v>
      </c>
      <c r="D209" s="43">
        <v>7880.34</v>
      </c>
      <c r="E209" s="43">
        <v>8163.69</v>
      </c>
    </row>
    <row r="210" spans="1:5" x14ac:dyDescent="0.25">
      <c r="A210" s="25">
        <v>43209</v>
      </c>
      <c r="B210" s="43">
        <v>8163.69</v>
      </c>
      <c r="C210" s="43">
        <v>8293.7199999999993</v>
      </c>
      <c r="D210" s="43">
        <v>8104.88</v>
      </c>
      <c r="E210" s="43">
        <v>8273.74</v>
      </c>
    </row>
    <row r="211" spans="1:5" x14ac:dyDescent="0.25">
      <c r="A211" s="25">
        <v>43210</v>
      </c>
      <c r="B211" s="43">
        <v>8273.74</v>
      </c>
      <c r="C211" s="43">
        <v>8930.43</v>
      </c>
      <c r="D211" s="43">
        <v>8221.25</v>
      </c>
      <c r="E211" s="43">
        <v>8863.5</v>
      </c>
    </row>
    <row r="212" spans="1:5" x14ac:dyDescent="0.25">
      <c r="A212" s="25">
        <v>43211</v>
      </c>
      <c r="B212" s="43">
        <v>8863.5</v>
      </c>
      <c r="C212" s="43">
        <v>9021.07</v>
      </c>
      <c r="D212" s="43">
        <v>8615.68</v>
      </c>
      <c r="E212" s="43">
        <v>8917.6</v>
      </c>
    </row>
    <row r="213" spans="1:5" x14ac:dyDescent="0.25">
      <c r="A213" s="25">
        <v>43212</v>
      </c>
      <c r="B213" s="43">
        <v>8917.6</v>
      </c>
      <c r="C213" s="43">
        <v>9009.82</v>
      </c>
      <c r="D213" s="43">
        <v>8761.8799999999992</v>
      </c>
      <c r="E213" s="43">
        <v>8792.83</v>
      </c>
    </row>
    <row r="214" spans="1:5" x14ac:dyDescent="0.25">
      <c r="A214" s="25">
        <v>43213</v>
      </c>
      <c r="B214" s="43">
        <v>8792.83</v>
      </c>
      <c r="C214" s="43">
        <v>8986.9599999999991</v>
      </c>
      <c r="D214" s="43">
        <v>8775.1</v>
      </c>
      <c r="E214" s="43">
        <v>8938.2999999999993</v>
      </c>
    </row>
    <row r="215" spans="1:5" x14ac:dyDescent="0.25">
      <c r="A215" s="25">
        <v>43214</v>
      </c>
      <c r="B215" s="43">
        <v>8938.2999999999993</v>
      </c>
      <c r="C215" s="43">
        <v>9729.26</v>
      </c>
      <c r="D215" s="43">
        <v>8932.16</v>
      </c>
      <c r="E215" s="43">
        <v>9652.16</v>
      </c>
    </row>
    <row r="216" spans="1:5" x14ac:dyDescent="0.25">
      <c r="A216" s="25">
        <v>43215</v>
      </c>
      <c r="B216" s="43">
        <v>9652.16</v>
      </c>
      <c r="C216" s="43">
        <v>9746.82</v>
      </c>
      <c r="D216" s="43">
        <v>8733.52</v>
      </c>
      <c r="E216" s="43">
        <v>8864.09</v>
      </c>
    </row>
    <row r="217" spans="1:5" x14ac:dyDescent="0.25">
      <c r="A217" s="25">
        <v>43216</v>
      </c>
      <c r="B217" s="43">
        <v>8864.09</v>
      </c>
      <c r="C217" s="43">
        <v>9303.02</v>
      </c>
      <c r="D217" s="43">
        <v>8660.8700000000008</v>
      </c>
      <c r="E217" s="43">
        <v>9279</v>
      </c>
    </row>
    <row r="218" spans="1:5" x14ac:dyDescent="0.25">
      <c r="A218" s="25">
        <v>43217</v>
      </c>
      <c r="B218" s="43">
        <v>9279</v>
      </c>
      <c r="C218" s="43">
        <v>9372.3799999999992</v>
      </c>
      <c r="D218" s="43">
        <v>8911.7800000000007</v>
      </c>
      <c r="E218" s="43">
        <v>8978.33</v>
      </c>
    </row>
    <row r="219" spans="1:5" x14ac:dyDescent="0.25">
      <c r="A219" s="25">
        <v>43218</v>
      </c>
      <c r="B219" s="43">
        <v>8978.33</v>
      </c>
      <c r="C219" s="43">
        <v>9418.99</v>
      </c>
      <c r="D219" s="43">
        <v>8886.56</v>
      </c>
      <c r="E219" s="43">
        <v>9342.4699999999993</v>
      </c>
    </row>
    <row r="220" spans="1:5" x14ac:dyDescent="0.25">
      <c r="A220" s="25">
        <v>43219</v>
      </c>
      <c r="B220" s="43">
        <v>9342.4699999999993</v>
      </c>
      <c r="C220" s="43">
        <v>9536.64</v>
      </c>
      <c r="D220" s="43">
        <v>9182.68</v>
      </c>
      <c r="E220" s="43">
        <v>9392.0300000000007</v>
      </c>
    </row>
    <row r="221" spans="1:5" x14ac:dyDescent="0.25">
      <c r="A221" s="25">
        <v>43220</v>
      </c>
      <c r="B221" s="43">
        <v>9392.0300000000007</v>
      </c>
      <c r="C221" s="43">
        <v>9442.77</v>
      </c>
      <c r="D221" s="43">
        <v>9124.61</v>
      </c>
      <c r="E221" s="43">
        <v>9244.32</v>
      </c>
    </row>
    <row r="222" spans="1:5" x14ac:dyDescent="0.25">
      <c r="A222" s="25">
        <v>43221</v>
      </c>
      <c r="B222" s="43">
        <v>9244.32</v>
      </c>
      <c r="C222" s="43">
        <v>9244.32</v>
      </c>
      <c r="D222" s="43">
        <v>8842.0300000000007</v>
      </c>
      <c r="E222" s="43">
        <v>9067.7099999999991</v>
      </c>
    </row>
    <row r="223" spans="1:5" x14ac:dyDescent="0.25">
      <c r="A223" s="25">
        <v>43222</v>
      </c>
      <c r="B223" s="43">
        <v>9067.7099999999991</v>
      </c>
      <c r="C223" s="43">
        <v>9261.2099999999991</v>
      </c>
      <c r="D223" s="43">
        <v>8983.6299999999992</v>
      </c>
      <c r="E223" s="43">
        <v>9219.86</v>
      </c>
    </row>
    <row r="224" spans="1:5" x14ac:dyDescent="0.25">
      <c r="A224" s="25">
        <v>43223</v>
      </c>
      <c r="B224" s="43">
        <v>9219.86</v>
      </c>
      <c r="C224" s="43">
        <v>9790.94</v>
      </c>
      <c r="D224" s="43">
        <v>9162.19</v>
      </c>
      <c r="E224" s="43">
        <v>9734.67</v>
      </c>
    </row>
    <row r="225" spans="1:5" x14ac:dyDescent="0.25">
      <c r="A225" s="25">
        <v>43224</v>
      </c>
      <c r="B225" s="43">
        <v>9734.67</v>
      </c>
      <c r="C225" s="43">
        <v>9763.6200000000008</v>
      </c>
      <c r="D225" s="43">
        <v>9539.99</v>
      </c>
      <c r="E225" s="43">
        <v>9692.7199999999993</v>
      </c>
    </row>
    <row r="226" spans="1:5" x14ac:dyDescent="0.25">
      <c r="A226" s="25">
        <v>43225</v>
      </c>
      <c r="B226" s="43">
        <v>9692.7199999999993</v>
      </c>
      <c r="C226" s="43">
        <v>9954.9500000000007</v>
      </c>
      <c r="D226" s="43">
        <v>9675.61</v>
      </c>
      <c r="E226" s="43">
        <v>9826.6</v>
      </c>
    </row>
    <row r="227" spans="1:5" x14ac:dyDescent="0.25">
      <c r="A227" s="25">
        <v>43226</v>
      </c>
      <c r="B227" s="43">
        <v>9826.6</v>
      </c>
      <c r="C227" s="43">
        <v>9909.61</v>
      </c>
      <c r="D227" s="43">
        <v>9409.23</v>
      </c>
      <c r="E227" s="43">
        <v>9619.14</v>
      </c>
    </row>
    <row r="228" spans="1:5" x14ac:dyDescent="0.25">
      <c r="A228" s="25">
        <v>43227</v>
      </c>
      <c r="B228" s="43">
        <v>9619.14</v>
      </c>
      <c r="C228" s="43">
        <v>9634.83</v>
      </c>
      <c r="D228" s="43">
        <v>9188.66</v>
      </c>
      <c r="E228" s="43">
        <v>9362.5300000000007</v>
      </c>
    </row>
    <row r="229" spans="1:5" x14ac:dyDescent="0.25">
      <c r="A229" s="25">
        <v>43228</v>
      </c>
      <c r="B229" s="43">
        <v>9362.5300000000007</v>
      </c>
      <c r="C229" s="43">
        <v>9454.92</v>
      </c>
      <c r="D229" s="43">
        <v>9050.35</v>
      </c>
      <c r="E229" s="43">
        <v>9180.16</v>
      </c>
    </row>
    <row r="230" spans="1:5" x14ac:dyDescent="0.25">
      <c r="A230" s="25">
        <v>43229</v>
      </c>
      <c r="B230" s="43">
        <v>9180.16</v>
      </c>
      <c r="C230" s="43">
        <v>9360.41</v>
      </c>
      <c r="D230" s="43">
        <v>8975.9699999999993</v>
      </c>
      <c r="E230" s="43">
        <v>9306</v>
      </c>
    </row>
    <row r="231" spans="1:5" x14ac:dyDescent="0.25">
      <c r="A231" s="25">
        <v>43230</v>
      </c>
      <c r="B231" s="43">
        <v>9306</v>
      </c>
      <c r="C231" s="43">
        <v>9383.2900000000009</v>
      </c>
      <c r="D231" s="43">
        <v>9001.8700000000008</v>
      </c>
      <c r="E231" s="43">
        <v>9014.61</v>
      </c>
    </row>
    <row r="232" spans="1:5" x14ac:dyDescent="0.25">
      <c r="A232" s="25">
        <v>43231</v>
      </c>
      <c r="B232" s="43">
        <v>9014.61</v>
      </c>
      <c r="C232" s="43">
        <v>9014.61</v>
      </c>
      <c r="D232" s="43">
        <v>8350.1299999999992</v>
      </c>
      <c r="E232" s="43">
        <v>8406.17</v>
      </c>
    </row>
    <row r="233" spans="1:5" x14ac:dyDescent="0.25">
      <c r="A233" s="25">
        <v>43232</v>
      </c>
      <c r="B233" s="43">
        <v>8406.17</v>
      </c>
      <c r="C233" s="43">
        <v>8642.7999999999993</v>
      </c>
      <c r="D233" s="43">
        <v>8220.52</v>
      </c>
      <c r="E233" s="43">
        <v>8467.66</v>
      </c>
    </row>
    <row r="234" spans="1:5" x14ac:dyDescent="0.25">
      <c r="A234" s="25">
        <v>43233</v>
      </c>
      <c r="B234" s="43">
        <v>8467.66</v>
      </c>
      <c r="C234" s="43">
        <v>8758.58</v>
      </c>
      <c r="D234" s="43">
        <v>8343.2999999999993</v>
      </c>
      <c r="E234" s="43">
        <v>8688.0300000000007</v>
      </c>
    </row>
    <row r="235" spans="1:5" x14ac:dyDescent="0.25">
      <c r="A235" s="25">
        <v>43234</v>
      </c>
      <c r="B235" s="43">
        <v>8688.0300000000007</v>
      </c>
      <c r="C235" s="43">
        <v>8878.94</v>
      </c>
      <c r="D235" s="43">
        <v>8296.14</v>
      </c>
      <c r="E235" s="43">
        <v>8675.2099999999991</v>
      </c>
    </row>
    <row r="236" spans="1:5" x14ac:dyDescent="0.25">
      <c r="A236" s="25">
        <v>43235</v>
      </c>
      <c r="B236" s="43">
        <v>8675.2099999999991</v>
      </c>
      <c r="C236" s="43">
        <v>8835.51</v>
      </c>
      <c r="D236" s="43">
        <v>8433.43</v>
      </c>
      <c r="E236" s="43">
        <v>8474.24</v>
      </c>
    </row>
    <row r="237" spans="1:5" x14ac:dyDescent="0.25">
      <c r="A237" s="25">
        <v>43236</v>
      </c>
      <c r="B237" s="43">
        <v>8474.24</v>
      </c>
      <c r="C237" s="43">
        <v>8493.31</v>
      </c>
      <c r="D237" s="43">
        <v>8110.33</v>
      </c>
      <c r="E237" s="43">
        <v>8340.2999999999993</v>
      </c>
    </row>
    <row r="238" spans="1:5" x14ac:dyDescent="0.25">
      <c r="A238" s="25">
        <v>43237</v>
      </c>
      <c r="B238" s="43">
        <v>8340.2999999999993</v>
      </c>
      <c r="C238" s="43">
        <v>8458.5300000000007</v>
      </c>
      <c r="D238" s="43">
        <v>7999.59</v>
      </c>
      <c r="E238" s="43">
        <v>8058.6</v>
      </c>
    </row>
    <row r="239" spans="1:5" x14ac:dyDescent="0.25">
      <c r="A239" s="25">
        <v>43238</v>
      </c>
      <c r="B239" s="43">
        <v>8058.6</v>
      </c>
      <c r="C239" s="43">
        <v>8273.5400000000009</v>
      </c>
      <c r="D239" s="43">
        <v>7931.43</v>
      </c>
      <c r="E239" s="43">
        <v>8240.7199999999993</v>
      </c>
    </row>
    <row r="240" spans="1:5" x14ac:dyDescent="0.25">
      <c r="A240" s="25">
        <v>43239</v>
      </c>
      <c r="B240" s="43">
        <v>8240.7199999999993</v>
      </c>
      <c r="C240" s="43">
        <v>8392.77</v>
      </c>
      <c r="D240" s="43">
        <v>8154.15</v>
      </c>
      <c r="E240" s="43">
        <v>8234.15</v>
      </c>
    </row>
    <row r="241" spans="1:5" x14ac:dyDescent="0.25">
      <c r="A241" s="25">
        <v>43240</v>
      </c>
      <c r="B241" s="43">
        <v>8234.15</v>
      </c>
      <c r="C241" s="43">
        <v>8582.7999999999993</v>
      </c>
      <c r="D241" s="43">
        <v>8172.18</v>
      </c>
      <c r="E241" s="43">
        <v>8520.81</v>
      </c>
    </row>
    <row r="242" spans="1:5" x14ac:dyDescent="0.25">
      <c r="A242" s="25">
        <v>43241</v>
      </c>
      <c r="B242" s="43">
        <v>8520.81</v>
      </c>
      <c r="C242" s="43">
        <v>8566.14</v>
      </c>
      <c r="D242" s="43">
        <v>8324.99</v>
      </c>
      <c r="E242" s="43">
        <v>8395.23</v>
      </c>
    </row>
    <row r="243" spans="1:5" x14ac:dyDescent="0.25">
      <c r="A243" s="25">
        <v>43242</v>
      </c>
      <c r="B243" s="43">
        <v>8395.23</v>
      </c>
      <c r="C243" s="43">
        <v>8405.18</v>
      </c>
      <c r="D243" s="43">
        <v>7959.49</v>
      </c>
      <c r="E243" s="43">
        <v>7983.52</v>
      </c>
    </row>
    <row r="244" spans="1:5" x14ac:dyDescent="0.25">
      <c r="A244" s="25">
        <v>43243</v>
      </c>
      <c r="B244" s="43">
        <v>7983.52</v>
      </c>
      <c r="C244" s="43">
        <v>8023.73</v>
      </c>
      <c r="D244" s="43">
        <v>7442.97</v>
      </c>
      <c r="E244" s="43">
        <v>7502.56</v>
      </c>
    </row>
    <row r="245" spans="1:5" x14ac:dyDescent="0.25">
      <c r="A245" s="25">
        <v>43244</v>
      </c>
      <c r="B245" s="43">
        <v>7502.56</v>
      </c>
      <c r="C245" s="43">
        <v>7721.83</v>
      </c>
      <c r="D245" s="43">
        <v>7272.64</v>
      </c>
      <c r="E245" s="43">
        <v>7578.69</v>
      </c>
    </row>
    <row r="246" spans="1:5" x14ac:dyDescent="0.25">
      <c r="A246" s="25">
        <v>43245</v>
      </c>
      <c r="B246" s="43">
        <v>7578.69</v>
      </c>
      <c r="C246" s="43">
        <v>7649.95</v>
      </c>
      <c r="D246" s="43">
        <v>7344.9</v>
      </c>
      <c r="E246" s="43">
        <v>7460.69</v>
      </c>
    </row>
    <row r="247" spans="1:5" x14ac:dyDescent="0.25">
      <c r="A247" s="25">
        <v>43246</v>
      </c>
      <c r="B247" s="43">
        <v>7460.69</v>
      </c>
      <c r="C247" s="43">
        <v>7611.56</v>
      </c>
      <c r="D247" s="43">
        <v>7298.57</v>
      </c>
      <c r="E247" s="43">
        <v>7334.16</v>
      </c>
    </row>
    <row r="248" spans="1:5" x14ac:dyDescent="0.25">
      <c r="A248" s="25">
        <v>43247</v>
      </c>
      <c r="B248" s="43">
        <v>7334.16</v>
      </c>
      <c r="C248" s="43">
        <v>7387.12</v>
      </c>
      <c r="D248" s="43">
        <v>7226.65</v>
      </c>
      <c r="E248" s="43">
        <v>7344.97</v>
      </c>
    </row>
    <row r="249" spans="1:5" x14ac:dyDescent="0.25">
      <c r="A249" s="25">
        <v>43248</v>
      </c>
      <c r="B249" s="43">
        <v>7344.97</v>
      </c>
      <c r="C249" s="43">
        <v>7431.44</v>
      </c>
      <c r="D249" s="43">
        <v>7080.28</v>
      </c>
      <c r="E249" s="43">
        <v>7105.67</v>
      </c>
    </row>
    <row r="250" spans="1:5" x14ac:dyDescent="0.25">
      <c r="A250" s="25">
        <v>43249</v>
      </c>
      <c r="B250" s="43">
        <v>7105.67</v>
      </c>
      <c r="C250" s="43">
        <v>7519.2</v>
      </c>
      <c r="D250" s="43">
        <v>7054.14</v>
      </c>
      <c r="E250" s="43">
        <v>7460.58</v>
      </c>
    </row>
    <row r="251" spans="1:5" x14ac:dyDescent="0.25">
      <c r="A251" s="25">
        <v>43250</v>
      </c>
      <c r="B251" s="43">
        <v>7460.58</v>
      </c>
      <c r="C251" s="43">
        <v>7551.88</v>
      </c>
      <c r="D251" s="43">
        <v>7286.17</v>
      </c>
      <c r="E251" s="43">
        <v>7375.67</v>
      </c>
    </row>
    <row r="252" spans="1:5" x14ac:dyDescent="0.25">
      <c r="A252" s="25">
        <v>43251</v>
      </c>
      <c r="B252" s="43">
        <v>7375.67</v>
      </c>
      <c r="C252" s="43">
        <v>7598.7</v>
      </c>
      <c r="D252" s="43">
        <v>7336.63</v>
      </c>
      <c r="E252" s="43">
        <v>7487.19</v>
      </c>
    </row>
    <row r="253" spans="1:5" x14ac:dyDescent="0.25">
      <c r="A253" s="25">
        <v>43252</v>
      </c>
      <c r="B253" s="43">
        <v>7487.19</v>
      </c>
      <c r="C253" s="43">
        <v>7599.84</v>
      </c>
      <c r="D253" s="43">
        <v>7354.69</v>
      </c>
      <c r="E253" s="43">
        <v>7518.24</v>
      </c>
    </row>
    <row r="254" spans="1:5" x14ac:dyDescent="0.25">
      <c r="A254" s="25">
        <v>43253</v>
      </c>
      <c r="B254" s="43">
        <v>7518.24</v>
      </c>
      <c r="C254" s="43">
        <v>7683.2</v>
      </c>
      <c r="D254" s="43">
        <v>7453.13</v>
      </c>
      <c r="E254" s="43">
        <v>7636.19</v>
      </c>
    </row>
    <row r="255" spans="1:5" x14ac:dyDescent="0.25">
      <c r="A255" s="25">
        <v>43254</v>
      </c>
      <c r="B255" s="43">
        <v>7636.19</v>
      </c>
      <c r="C255" s="43">
        <v>7768.93</v>
      </c>
      <c r="D255" s="43">
        <v>7598.28</v>
      </c>
      <c r="E255" s="43">
        <v>7711.36</v>
      </c>
    </row>
    <row r="256" spans="1:5" x14ac:dyDescent="0.25">
      <c r="A256" s="25">
        <v>43255</v>
      </c>
      <c r="B256" s="43">
        <v>7711.36</v>
      </c>
      <c r="C256" s="43">
        <v>7754.52</v>
      </c>
      <c r="D256" s="43">
        <v>7456.51</v>
      </c>
      <c r="E256" s="43">
        <v>7490.59</v>
      </c>
    </row>
    <row r="257" spans="1:5" x14ac:dyDescent="0.25">
      <c r="A257" s="25">
        <v>43256</v>
      </c>
      <c r="B257" s="43">
        <v>7490.59</v>
      </c>
      <c r="C257" s="43">
        <v>7648.48</v>
      </c>
      <c r="D257" s="43">
        <v>7373.47</v>
      </c>
      <c r="E257" s="43">
        <v>7616.89</v>
      </c>
    </row>
    <row r="258" spans="1:5" x14ac:dyDescent="0.25">
      <c r="A258" s="25">
        <v>43257</v>
      </c>
      <c r="B258" s="43">
        <v>7616.89</v>
      </c>
      <c r="C258" s="43">
        <v>7693.16</v>
      </c>
      <c r="D258" s="43">
        <v>7494.54</v>
      </c>
      <c r="E258" s="43">
        <v>7655.98</v>
      </c>
    </row>
    <row r="259" spans="1:5" x14ac:dyDescent="0.25">
      <c r="A259" s="25">
        <v>43258</v>
      </c>
      <c r="B259" s="43">
        <v>7655.98</v>
      </c>
      <c r="C259" s="43">
        <v>7749.64</v>
      </c>
      <c r="D259" s="43">
        <v>7642.01</v>
      </c>
      <c r="E259" s="43">
        <v>7688</v>
      </c>
    </row>
    <row r="260" spans="1:5" x14ac:dyDescent="0.25">
      <c r="A260" s="25">
        <v>43259</v>
      </c>
      <c r="B260" s="43">
        <v>7688</v>
      </c>
      <c r="C260" s="43">
        <v>7694.06</v>
      </c>
      <c r="D260" s="43">
        <v>7544.66</v>
      </c>
      <c r="E260" s="43">
        <v>7616.1</v>
      </c>
    </row>
    <row r="261" spans="1:5" x14ac:dyDescent="0.25">
      <c r="A261" s="25">
        <v>43260</v>
      </c>
      <c r="B261" s="43">
        <v>7616.1</v>
      </c>
      <c r="C261" s="43">
        <v>7679.01</v>
      </c>
      <c r="D261" s="43">
        <v>7473.7</v>
      </c>
      <c r="E261" s="43">
        <v>7497.34</v>
      </c>
    </row>
    <row r="262" spans="1:5" x14ac:dyDescent="0.25">
      <c r="A262" s="25">
        <v>43261</v>
      </c>
      <c r="B262" s="43">
        <v>7497.34</v>
      </c>
      <c r="C262" s="43">
        <v>7497.34</v>
      </c>
      <c r="D262" s="43">
        <v>6647.33</v>
      </c>
      <c r="E262" s="43">
        <v>6765.8</v>
      </c>
    </row>
    <row r="263" spans="1:5" x14ac:dyDescent="0.25">
      <c r="A263" s="25">
        <v>43262</v>
      </c>
      <c r="B263" s="43">
        <v>6765.8</v>
      </c>
      <c r="C263" s="43">
        <v>6898.76</v>
      </c>
      <c r="D263" s="43">
        <v>6652.02</v>
      </c>
      <c r="E263" s="43">
        <v>6877.18</v>
      </c>
    </row>
    <row r="264" spans="1:5" x14ac:dyDescent="0.25">
      <c r="A264" s="25">
        <v>43263</v>
      </c>
      <c r="B264" s="43">
        <v>6877.18</v>
      </c>
      <c r="C264" s="43">
        <v>6877.18</v>
      </c>
      <c r="D264" s="43">
        <v>6455.91</v>
      </c>
      <c r="E264" s="43">
        <v>6548.33</v>
      </c>
    </row>
    <row r="265" spans="1:5" x14ac:dyDescent="0.25">
      <c r="A265" s="25">
        <v>43264</v>
      </c>
      <c r="B265" s="43">
        <v>6548.33</v>
      </c>
      <c r="C265" s="43">
        <v>6609.9</v>
      </c>
      <c r="D265" s="43">
        <v>6133.31</v>
      </c>
      <c r="E265" s="43">
        <v>6299.52</v>
      </c>
    </row>
    <row r="266" spans="1:5" x14ac:dyDescent="0.25">
      <c r="A266" s="25">
        <v>43265</v>
      </c>
      <c r="B266" s="43">
        <v>6299.52</v>
      </c>
      <c r="C266" s="43">
        <v>6699.9</v>
      </c>
      <c r="D266" s="43">
        <v>6278.48</v>
      </c>
      <c r="E266" s="43">
        <v>6637.74</v>
      </c>
    </row>
    <row r="267" spans="1:5" x14ac:dyDescent="0.25">
      <c r="A267" s="25">
        <v>43266</v>
      </c>
      <c r="B267" s="43">
        <v>6637.74</v>
      </c>
      <c r="C267" s="43">
        <v>6649.35</v>
      </c>
      <c r="D267" s="43">
        <v>6394.57</v>
      </c>
      <c r="E267" s="43">
        <v>6410.72</v>
      </c>
    </row>
    <row r="268" spans="1:5" x14ac:dyDescent="0.25">
      <c r="A268" s="25">
        <v>43267</v>
      </c>
      <c r="B268" s="43">
        <v>6410.72</v>
      </c>
      <c r="C268" s="43">
        <v>6550.24</v>
      </c>
      <c r="D268" s="43">
        <v>6333.53</v>
      </c>
      <c r="E268" s="43">
        <v>6485.87</v>
      </c>
    </row>
    <row r="269" spans="1:5" x14ac:dyDescent="0.25">
      <c r="A269" s="25">
        <v>43268</v>
      </c>
      <c r="B269" s="43">
        <v>6485.87</v>
      </c>
      <c r="C269" s="43">
        <v>6568.76</v>
      </c>
      <c r="D269" s="43">
        <v>6430.39</v>
      </c>
      <c r="E269" s="43">
        <v>6443.67</v>
      </c>
    </row>
    <row r="270" spans="1:5" x14ac:dyDescent="0.25">
      <c r="A270" s="25">
        <v>43269</v>
      </c>
      <c r="B270" s="43">
        <v>6443.67</v>
      </c>
      <c r="C270" s="43">
        <v>6793.04</v>
      </c>
      <c r="D270" s="43">
        <v>6388.07</v>
      </c>
      <c r="E270" s="43">
        <v>6709.48</v>
      </c>
    </row>
    <row r="271" spans="1:5" x14ac:dyDescent="0.25">
      <c r="A271" s="25">
        <v>43270</v>
      </c>
      <c r="B271" s="43">
        <v>6709.48</v>
      </c>
      <c r="C271" s="43">
        <v>6824.97</v>
      </c>
      <c r="D271" s="43">
        <v>6674.75</v>
      </c>
      <c r="E271" s="43">
        <v>6737.41</v>
      </c>
    </row>
    <row r="272" spans="1:5" x14ac:dyDescent="0.25">
      <c r="A272" s="25">
        <v>43271</v>
      </c>
      <c r="B272" s="43">
        <v>6737.41</v>
      </c>
      <c r="C272" s="43">
        <v>6808.97</v>
      </c>
      <c r="D272" s="43">
        <v>6561.79</v>
      </c>
      <c r="E272" s="43">
        <v>6758.38</v>
      </c>
    </row>
    <row r="273" spans="1:5" x14ac:dyDescent="0.25">
      <c r="A273" s="25">
        <v>43272</v>
      </c>
      <c r="B273" s="43">
        <v>6758.38</v>
      </c>
      <c r="C273" s="43">
        <v>6785.63</v>
      </c>
      <c r="D273" s="43">
        <v>6684.55</v>
      </c>
      <c r="E273" s="43">
        <v>6717.2</v>
      </c>
    </row>
    <row r="274" spans="1:5" x14ac:dyDescent="0.25">
      <c r="A274" s="25">
        <v>43273</v>
      </c>
      <c r="B274" s="43">
        <v>6717.2</v>
      </c>
      <c r="C274" s="43">
        <v>6728.31</v>
      </c>
      <c r="D274" s="43">
        <v>5938.17</v>
      </c>
      <c r="E274" s="43">
        <v>6053.9</v>
      </c>
    </row>
    <row r="275" spans="1:5" x14ac:dyDescent="0.25">
      <c r="A275" s="25">
        <v>43274</v>
      </c>
      <c r="B275" s="43">
        <v>6053.9</v>
      </c>
      <c r="C275" s="43">
        <v>6252.12</v>
      </c>
      <c r="D275" s="43">
        <v>6036.78</v>
      </c>
      <c r="E275" s="43">
        <v>6170.56</v>
      </c>
    </row>
    <row r="276" spans="1:5" x14ac:dyDescent="0.25">
      <c r="A276" s="25">
        <v>43275</v>
      </c>
      <c r="B276" s="43">
        <v>6170.56</v>
      </c>
      <c r="C276" s="43">
        <v>6241.6</v>
      </c>
      <c r="D276" s="43">
        <v>5785.43</v>
      </c>
      <c r="E276" s="43">
        <v>6150.19</v>
      </c>
    </row>
    <row r="277" spans="1:5" x14ac:dyDescent="0.25">
      <c r="A277" s="25">
        <v>43276</v>
      </c>
      <c r="B277" s="43">
        <v>6150.19</v>
      </c>
      <c r="C277" s="43">
        <v>6316.98</v>
      </c>
      <c r="D277" s="43">
        <v>6086.15</v>
      </c>
      <c r="E277" s="43">
        <v>6247.47</v>
      </c>
    </row>
    <row r="278" spans="1:5" x14ac:dyDescent="0.25">
      <c r="A278" s="25">
        <v>43277</v>
      </c>
      <c r="B278" s="43">
        <v>6247.47</v>
      </c>
      <c r="C278" s="43">
        <v>6270.62</v>
      </c>
      <c r="D278" s="43">
        <v>6055.85</v>
      </c>
      <c r="E278" s="43">
        <v>6074.92</v>
      </c>
    </row>
    <row r="279" spans="1:5" x14ac:dyDescent="0.25">
      <c r="A279" s="25">
        <v>43278</v>
      </c>
      <c r="B279" s="43">
        <v>6074.92</v>
      </c>
      <c r="C279" s="43">
        <v>6175.55</v>
      </c>
      <c r="D279" s="43">
        <v>6007.05</v>
      </c>
      <c r="E279" s="43">
        <v>6132.56</v>
      </c>
    </row>
    <row r="280" spans="1:5" x14ac:dyDescent="0.25">
      <c r="A280" s="25">
        <v>43279</v>
      </c>
      <c r="B280" s="43">
        <v>6132.56</v>
      </c>
      <c r="C280" s="43">
        <v>6157.96</v>
      </c>
      <c r="D280" s="43">
        <v>5827.33</v>
      </c>
      <c r="E280" s="43">
        <v>5848.26</v>
      </c>
    </row>
    <row r="281" spans="1:5" x14ac:dyDescent="0.25">
      <c r="A281" s="25">
        <v>43280</v>
      </c>
      <c r="B281" s="43">
        <v>5848.26</v>
      </c>
      <c r="C281" s="43">
        <v>6297.67</v>
      </c>
      <c r="D281" s="43">
        <v>5799.62</v>
      </c>
      <c r="E281" s="43">
        <v>6203.9</v>
      </c>
    </row>
    <row r="282" spans="1:5" x14ac:dyDescent="0.25">
      <c r="A282" s="25">
        <v>43281</v>
      </c>
      <c r="B282" s="43">
        <v>6203.9</v>
      </c>
      <c r="C282" s="43">
        <v>6502.68</v>
      </c>
      <c r="D282" s="43">
        <v>6195.22</v>
      </c>
      <c r="E282" s="43">
        <v>6387.31</v>
      </c>
    </row>
    <row r="283" spans="1:5" x14ac:dyDescent="0.25">
      <c r="A283" s="25">
        <v>43282</v>
      </c>
      <c r="B283" s="43">
        <v>6387.31</v>
      </c>
      <c r="C283" s="43">
        <v>6427.07</v>
      </c>
      <c r="D283" s="43">
        <v>6262.28</v>
      </c>
      <c r="E283" s="43">
        <v>6347.86</v>
      </c>
    </row>
    <row r="284" spans="1:5" x14ac:dyDescent="0.25">
      <c r="A284" s="25">
        <v>43283</v>
      </c>
      <c r="B284" s="43">
        <v>6347.86</v>
      </c>
      <c r="C284" s="43">
        <v>6663.53</v>
      </c>
      <c r="D284" s="43">
        <v>6278.94</v>
      </c>
      <c r="E284" s="43">
        <v>6613.27</v>
      </c>
    </row>
    <row r="285" spans="1:5" x14ac:dyDescent="0.25">
      <c r="A285" s="25">
        <v>43284</v>
      </c>
      <c r="B285" s="43">
        <v>6613.27</v>
      </c>
      <c r="C285" s="43">
        <v>6668.04</v>
      </c>
      <c r="D285" s="43">
        <v>6468.5</v>
      </c>
      <c r="E285" s="43">
        <v>6504.93</v>
      </c>
    </row>
    <row r="286" spans="1:5" x14ac:dyDescent="0.25">
      <c r="A286" s="25">
        <v>43285</v>
      </c>
      <c r="B286" s="43">
        <v>6504.93</v>
      </c>
      <c r="C286" s="43">
        <v>6783.68</v>
      </c>
      <c r="D286" s="43">
        <v>6420.14</v>
      </c>
      <c r="E286" s="43">
        <v>6584.77</v>
      </c>
    </row>
    <row r="287" spans="1:5" x14ac:dyDescent="0.25">
      <c r="A287" s="25">
        <v>43286</v>
      </c>
      <c r="B287" s="43">
        <v>6584.77</v>
      </c>
      <c r="C287" s="43">
        <v>6680.51</v>
      </c>
      <c r="D287" s="43">
        <v>6454.07</v>
      </c>
      <c r="E287" s="43">
        <v>6531.2</v>
      </c>
    </row>
    <row r="288" spans="1:5" x14ac:dyDescent="0.25">
      <c r="A288" s="25">
        <v>43287</v>
      </c>
      <c r="B288" s="43">
        <v>6531.2</v>
      </c>
      <c r="C288" s="43">
        <v>6623.48</v>
      </c>
      <c r="D288" s="43">
        <v>6455.3</v>
      </c>
      <c r="E288" s="43">
        <v>6600.99</v>
      </c>
    </row>
    <row r="289" spans="1:5" x14ac:dyDescent="0.25">
      <c r="A289" s="25">
        <v>43288</v>
      </c>
      <c r="B289" s="43">
        <v>6600.99</v>
      </c>
      <c r="C289" s="43">
        <v>6810.9</v>
      </c>
      <c r="D289" s="43">
        <v>6513.98</v>
      </c>
      <c r="E289" s="43">
        <v>6755.56</v>
      </c>
    </row>
    <row r="290" spans="1:5" x14ac:dyDescent="0.25">
      <c r="A290" s="25">
        <v>43289</v>
      </c>
      <c r="B290" s="43">
        <v>6755.56</v>
      </c>
      <c r="C290" s="43">
        <v>6779.56</v>
      </c>
      <c r="D290" s="43">
        <v>6682.35</v>
      </c>
      <c r="E290" s="43">
        <v>6704.18</v>
      </c>
    </row>
    <row r="291" spans="1:5" x14ac:dyDescent="0.25">
      <c r="A291" s="25">
        <v>43290</v>
      </c>
      <c r="B291" s="43">
        <v>6704.18</v>
      </c>
      <c r="C291" s="43">
        <v>6791.59</v>
      </c>
      <c r="D291" s="43">
        <v>6640.1</v>
      </c>
      <c r="E291" s="43">
        <v>6664.21</v>
      </c>
    </row>
    <row r="292" spans="1:5" x14ac:dyDescent="0.25">
      <c r="A292" s="25">
        <v>43291</v>
      </c>
      <c r="B292" s="43">
        <v>6664.21</v>
      </c>
      <c r="C292" s="43">
        <v>6678.71</v>
      </c>
      <c r="D292" s="43">
        <v>6288.78</v>
      </c>
      <c r="E292" s="43">
        <v>6302.49</v>
      </c>
    </row>
    <row r="293" spans="1:5" x14ac:dyDescent="0.25">
      <c r="A293" s="25">
        <v>43292</v>
      </c>
      <c r="B293" s="43">
        <v>6302.49</v>
      </c>
      <c r="C293" s="43">
        <v>6396.39</v>
      </c>
      <c r="D293" s="43">
        <v>6292.58</v>
      </c>
      <c r="E293" s="43">
        <v>6381.87</v>
      </c>
    </row>
    <row r="294" spans="1:5" x14ac:dyDescent="0.25">
      <c r="A294" s="25">
        <v>43293</v>
      </c>
      <c r="B294" s="43">
        <v>6381.87</v>
      </c>
      <c r="C294" s="43">
        <v>6381.87</v>
      </c>
      <c r="D294" s="43">
        <v>6087.73</v>
      </c>
      <c r="E294" s="43">
        <v>6245.63</v>
      </c>
    </row>
    <row r="295" spans="1:5" x14ac:dyDescent="0.25">
      <c r="A295" s="25">
        <v>43294</v>
      </c>
      <c r="B295" s="43">
        <v>6245.63</v>
      </c>
      <c r="C295" s="43">
        <v>6330.97</v>
      </c>
      <c r="D295" s="43">
        <v>6140.38</v>
      </c>
      <c r="E295" s="43">
        <v>6217.61</v>
      </c>
    </row>
    <row r="296" spans="1:5" x14ac:dyDescent="0.25">
      <c r="A296" s="25">
        <v>43295</v>
      </c>
      <c r="B296" s="43">
        <v>6217.61</v>
      </c>
      <c r="C296" s="43">
        <v>6305.58</v>
      </c>
      <c r="D296" s="43">
        <v>6184.01</v>
      </c>
      <c r="E296" s="43">
        <v>6247.23</v>
      </c>
    </row>
    <row r="297" spans="1:5" x14ac:dyDescent="0.25">
      <c r="A297" s="25">
        <v>43296</v>
      </c>
      <c r="B297" s="43">
        <v>6247.23</v>
      </c>
      <c r="C297" s="43">
        <v>6384.5</v>
      </c>
      <c r="D297" s="43">
        <v>6233.5</v>
      </c>
      <c r="E297" s="43">
        <v>6349.04</v>
      </c>
    </row>
    <row r="298" spans="1:5" x14ac:dyDescent="0.25">
      <c r="A298" s="25">
        <v>43297</v>
      </c>
      <c r="B298" s="43">
        <v>6349.04</v>
      </c>
      <c r="C298" s="43">
        <v>6745.95</v>
      </c>
      <c r="D298" s="43">
        <v>6332.29</v>
      </c>
      <c r="E298" s="43">
        <v>6726.4</v>
      </c>
    </row>
    <row r="299" spans="1:5" x14ac:dyDescent="0.25">
      <c r="A299" s="25">
        <v>43298</v>
      </c>
      <c r="B299" s="43">
        <v>6726.4</v>
      </c>
      <c r="C299" s="43">
        <v>7440.25</v>
      </c>
      <c r="D299" s="43">
        <v>6663.03</v>
      </c>
      <c r="E299" s="43">
        <v>7314.94</v>
      </c>
    </row>
    <row r="300" spans="1:5" x14ac:dyDescent="0.25">
      <c r="A300" s="25">
        <v>43299</v>
      </c>
      <c r="B300" s="43">
        <v>7314.94</v>
      </c>
      <c r="C300" s="43">
        <v>7574.9</v>
      </c>
      <c r="D300" s="43">
        <v>7244.87</v>
      </c>
      <c r="E300" s="43">
        <v>7378.76</v>
      </c>
    </row>
    <row r="301" spans="1:5" x14ac:dyDescent="0.25">
      <c r="A301" s="25">
        <v>43300</v>
      </c>
      <c r="B301" s="43">
        <v>7378.76</v>
      </c>
      <c r="C301" s="43">
        <v>7556.41</v>
      </c>
      <c r="D301" s="43">
        <v>7285.92</v>
      </c>
      <c r="E301" s="43">
        <v>7470.82</v>
      </c>
    </row>
    <row r="302" spans="1:5" x14ac:dyDescent="0.25">
      <c r="A302" s="25">
        <v>43301</v>
      </c>
      <c r="B302" s="43">
        <v>7470.82</v>
      </c>
      <c r="C302" s="43">
        <v>7657.22</v>
      </c>
      <c r="D302" s="43">
        <v>7272.66</v>
      </c>
      <c r="E302" s="43">
        <v>7330.54</v>
      </c>
    </row>
    <row r="303" spans="1:5" x14ac:dyDescent="0.25">
      <c r="A303" s="25">
        <v>43302</v>
      </c>
      <c r="B303" s="43">
        <v>7330.54</v>
      </c>
      <c r="C303" s="43">
        <v>7442.4</v>
      </c>
      <c r="D303" s="43">
        <v>7216.94</v>
      </c>
      <c r="E303" s="43">
        <v>7404.29</v>
      </c>
    </row>
    <row r="304" spans="1:5" x14ac:dyDescent="0.25">
      <c r="A304" s="25">
        <v>43303</v>
      </c>
      <c r="B304" s="43">
        <v>7404.29</v>
      </c>
      <c r="C304" s="43">
        <v>7563.45</v>
      </c>
      <c r="D304" s="43">
        <v>7344.43</v>
      </c>
      <c r="E304" s="43">
        <v>7396.29</v>
      </c>
    </row>
    <row r="305" spans="1:5" x14ac:dyDescent="0.25">
      <c r="A305" s="25">
        <v>43304</v>
      </c>
      <c r="B305" s="43">
        <v>7396.29</v>
      </c>
      <c r="C305" s="43">
        <v>7785.37</v>
      </c>
      <c r="D305" s="43">
        <v>7374.08</v>
      </c>
      <c r="E305" s="43">
        <v>7717.5</v>
      </c>
    </row>
    <row r="306" spans="1:5" x14ac:dyDescent="0.25">
      <c r="A306" s="25">
        <v>43305</v>
      </c>
      <c r="B306" s="43">
        <v>7717.5</v>
      </c>
      <c r="C306" s="43">
        <v>8473.56</v>
      </c>
      <c r="D306" s="43">
        <v>7694.45</v>
      </c>
      <c r="E306" s="43">
        <v>8397.6299999999992</v>
      </c>
    </row>
    <row r="307" spans="1:5" x14ac:dyDescent="0.25">
      <c r="A307" s="25">
        <v>43306</v>
      </c>
      <c r="B307" s="43">
        <v>8397.6299999999992</v>
      </c>
      <c r="C307" s="43">
        <v>8479.33</v>
      </c>
      <c r="D307" s="43">
        <v>8061.73</v>
      </c>
      <c r="E307" s="43">
        <v>8166.76</v>
      </c>
    </row>
    <row r="308" spans="1:5" x14ac:dyDescent="0.25">
      <c r="A308" s="25">
        <v>43307</v>
      </c>
      <c r="B308" s="43">
        <v>8166.76</v>
      </c>
      <c r="C308" s="43">
        <v>8302.85</v>
      </c>
      <c r="D308" s="43">
        <v>7855.14</v>
      </c>
      <c r="E308" s="43">
        <v>7929.61</v>
      </c>
    </row>
    <row r="309" spans="1:5" x14ac:dyDescent="0.25">
      <c r="A309" s="25">
        <v>43308</v>
      </c>
      <c r="B309" s="43">
        <v>7929.61</v>
      </c>
      <c r="C309" s="43">
        <v>8270.1</v>
      </c>
      <c r="D309" s="43">
        <v>7798.7</v>
      </c>
      <c r="E309" s="43">
        <v>8183.02</v>
      </c>
    </row>
    <row r="310" spans="1:5" x14ac:dyDescent="0.25">
      <c r="A310" s="25">
        <v>43309</v>
      </c>
      <c r="B310" s="43">
        <v>8183.02</v>
      </c>
      <c r="C310" s="43">
        <v>8229.9599999999991</v>
      </c>
      <c r="D310" s="43">
        <v>8074.35</v>
      </c>
      <c r="E310" s="43">
        <v>8229.9599999999991</v>
      </c>
    </row>
    <row r="311" spans="1:5" x14ac:dyDescent="0.25">
      <c r="A311" s="25">
        <v>43310</v>
      </c>
      <c r="B311" s="43">
        <v>8229.9599999999991</v>
      </c>
      <c r="C311" s="43">
        <v>8283.19</v>
      </c>
      <c r="D311" s="43">
        <v>8123.57</v>
      </c>
      <c r="E311" s="43">
        <v>8215.56</v>
      </c>
    </row>
    <row r="312" spans="1:5" x14ac:dyDescent="0.25">
      <c r="A312" s="25">
        <v>43311</v>
      </c>
      <c r="B312" s="43">
        <v>8215.56</v>
      </c>
      <c r="C312" s="43">
        <v>8271.4500000000007</v>
      </c>
      <c r="D312" s="43">
        <v>7860.32</v>
      </c>
      <c r="E312" s="43">
        <v>8168</v>
      </c>
    </row>
    <row r="313" spans="1:5" x14ac:dyDescent="0.25">
      <c r="A313" s="25">
        <v>43312</v>
      </c>
      <c r="B313" s="43">
        <v>8168</v>
      </c>
      <c r="C313" s="43">
        <v>8168</v>
      </c>
      <c r="D313" s="43">
        <v>7648.72</v>
      </c>
      <c r="E313" s="43">
        <v>7726.89</v>
      </c>
    </row>
    <row r="314" spans="1:5" x14ac:dyDescent="0.25">
      <c r="A314" s="25">
        <v>43313</v>
      </c>
      <c r="B314" s="43">
        <v>7726.89</v>
      </c>
      <c r="C314" s="43">
        <v>7750.08</v>
      </c>
      <c r="D314" s="43">
        <v>7444.37</v>
      </c>
      <c r="E314" s="43">
        <v>7603.75</v>
      </c>
    </row>
    <row r="315" spans="1:5" x14ac:dyDescent="0.25">
      <c r="A315" s="25">
        <v>43314</v>
      </c>
      <c r="B315" s="43">
        <v>7603.75</v>
      </c>
      <c r="C315" s="43">
        <v>7701.13</v>
      </c>
      <c r="D315" s="43">
        <v>7467.96</v>
      </c>
      <c r="E315" s="43">
        <v>7535.02</v>
      </c>
    </row>
    <row r="316" spans="1:5" x14ac:dyDescent="0.25">
      <c r="A316" s="25">
        <v>43315</v>
      </c>
      <c r="B316" s="43">
        <v>7535.02</v>
      </c>
      <c r="C316" s="43">
        <v>7535.02</v>
      </c>
      <c r="D316" s="43">
        <v>7290.02</v>
      </c>
      <c r="E316" s="43">
        <v>7415.56</v>
      </c>
    </row>
    <row r="317" spans="1:5" x14ac:dyDescent="0.25">
      <c r="A317" s="25">
        <v>43316</v>
      </c>
      <c r="B317" s="43">
        <v>7415.56</v>
      </c>
      <c r="C317" s="43">
        <v>7485.31</v>
      </c>
      <c r="D317" s="43">
        <v>6933.09</v>
      </c>
      <c r="E317" s="43">
        <v>7009.09</v>
      </c>
    </row>
    <row r="318" spans="1:5" x14ac:dyDescent="0.25">
      <c r="A318" s="25">
        <v>43317</v>
      </c>
      <c r="B318" s="43">
        <v>7009.09</v>
      </c>
      <c r="C318" s="43">
        <v>7082.12</v>
      </c>
      <c r="D318" s="43">
        <v>6894.17</v>
      </c>
      <c r="E318" s="43">
        <v>7026.99</v>
      </c>
    </row>
    <row r="319" spans="1:5" x14ac:dyDescent="0.25">
      <c r="A319" s="25">
        <v>43318</v>
      </c>
      <c r="B319" s="43">
        <v>7026.99</v>
      </c>
      <c r="C319" s="43">
        <v>7145.74</v>
      </c>
      <c r="D319" s="43">
        <v>6844.71</v>
      </c>
      <c r="E319" s="43">
        <v>6937.07</v>
      </c>
    </row>
    <row r="320" spans="1:5" x14ac:dyDescent="0.25">
      <c r="A320" s="25">
        <v>43319</v>
      </c>
      <c r="B320" s="43">
        <v>6937.07</v>
      </c>
      <c r="C320" s="43">
        <v>7148.52</v>
      </c>
      <c r="D320" s="43">
        <v>6685.14</v>
      </c>
      <c r="E320" s="43">
        <v>6717.21</v>
      </c>
    </row>
    <row r="321" spans="1:5" x14ac:dyDescent="0.25">
      <c r="A321" s="25">
        <v>43320</v>
      </c>
      <c r="B321" s="43">
        <v>6717.21</v>
      </c>
      <c r="C321" s="43">
        <v>6717.21</v>
      </c>
      <c r="D321" s="43">
        <v>6133.08</v>
      </c>
      <c r="E321" s="43">
        <v>6280.58</v>
      </c>
    </row>
    <row r="322" spans="1:5" x14ac:dyDescent="0.25">
      <c r="A322" s="25">
        <v>43321</v>
      </c>
      <c r="B322" s="43">
        <v>6280.58</v>
      </c>
      <c r="C322" s="43">
        <v>6621.71</v>
      </c>
      <c r="D322" s="43">
        <v>6204.04</v>
      </c>
      <c r="E322" s="43">
        <v>6537.9</v>
      </c>
    </row>
    <row r="323" spans="1:5" x14ac:dyDescent="0.25">
      <c r="A323" s="25">
        <v>43322</v>
      </c>
      <c r="B323" s="43">
        <v>6537.9</v>
      </c>
      <c r="C323" s="43">
        <v>6578.52</v>
      </c>
      <c r="D323" s="43">
        <v>6021.61</v>
      </c>
      <c r="E323" s="43">
        <v>6143.3</v>
      </c>
    </row>
    <row r="324" spans="1:5" x14ac:dyDescent="0.25">
      <c r="A324" s="25">
        <v>43323</v>
      </c>
      <c r="B324" s="43">
        <v>6143.3</v>
      </c>
      <c r="C324" s="43">
        <v>6462.2</v>
      </c>
      <c r="D324" s="43">
        <v>6008.68</v>
      </c>
      <c r="E324" s="43">
        <v>6233.38</v>
      </c>
    </row>
    <row r="325" spans="1:5" x14ac:dyDescent="0.25">
      <c r="A325" s="25">
        <v>43324</v>
      </c>
      <c r="B325" s="43">
        <v>6233.38</v>
      </c>
      <c r="C325" s="43">
        <v>6465.02</v>
      </c>
      <c r="D325" s="43">
        <v>6177.76</v>
      </c>
      <c r="E325" s="43">
        <v>6312.83</v>
      </c>
    </row>
    <row r="326" spans="1:5" x14ac:dyDescent="0.25">
      <c r="A326" s="25">
        <v>43325</v>
      </c>
      <c r="B326" s="43">
        <v>6312.83</v>
      </c>
      <c r="C326" s="43">
        <v>6534.53</v>
      </c>
      <c r="D326" s="43">
        <v>6164.51</v>
      </c>
      <c r="E326" s="43">
        <v>6252.37</v>
      </c>
    </row>
    <row r="327" spans="1:5" x14ac:dyDescent="0.25">
      <c r="A327" s="25">
        <v>43326</v>
      </c>
      <c r="B327" s="43">
        <v>6252.37</v>
      </c>
      <c r="C327" s="43">
        <v>6252.37</v>
      </c>
      <c r="D327" s="43">
        <v>5900.38</v>
      </c>
      <c r="E327" s="43">
        <v>6192.31</v>
      </c>
    </row>
    <row r="328" spans="1:5" x14ac:dyDescent="0.25">
      <c r="A328" s="25">
        <v>43327</v>
      </c>
      <c r="B328" s="43">
        <v>6192.31</v>
      </c>
      <c r="C328" s="43">
        <v>6612.72</v>
      </c>
      <c r="D328" s="43">
        <v>6190.86</v>
      </c>
      <c r="E328" s="43">
        <v>6270.04</v>
      </c>
    </row>
    <row r="329" spans="1:5" x14ac:dyDescent="0.25">
      <c r="A329" s="25">
        <v>43328</v>
      </c>
      <c r="B329" s="43">
        <v>6270.04</v>
      </c>
      <c r="C329" s="43">
        <v>6470.95</v>
      </c>
      <c r="D329" s="43">
        <v>6223.23</v>
      </c>
      <c r="E329" s="43">
        <v>6314.24</v>
      </c>
    </row>
    <row r="330" spans="1:5" x14ac:dyDescent="0.25">
      <c r="A330" s="25">
        <v>43329</v>
      </c>
      <c r="B330" s="43">
        <v>6314.24</v>
      </c>
      <c r="C330" s="43">
        <v>6584.31</v>
      </c>
      <c r="D330" s="43">
        <v>6293.18</v>
      </c>
      <c r="E330" s="43">
        <v>6583.24</v>
      </c>
    </row>
    <row r="331" spans="1:5" x14ac:dyDescent="0.25">
      <c r="A331" s="25">
        <v>43330</v>
      </c>
      <c r="B331" s="43">
        <v>6583.24</v>
      </c>
      <c r="C331" s="43">
        <v>6609.67</v>
      </c>
      <c r="D331" s="43">
        <v>6310.06</v>
      </c>
      <c r="E331" s="43">
        <v>6395.35</v>
      </c>
    </row>
    <row r="332" spans="1:5" x14ac:dyDescent="0.25">
      <c r="A332" s="25">
        <v>43331</v>
      </c>
      <c r="B332" s="43">
        <v>6395.35</v>
      </c>
      <c r="C332" s="43">
        <v>6543.34</v>
      </c>
      <c r="D332" s="43">
        <v>6316.55</v>
      </c>
      <c r="E332" s="43">
        <v>6485.75</v>
      </c>
    </row>
    <row r="333" spans="1:5" x14ac:dyDescent="0.25">
      <c r="A333" s="25">
        <v>43332</v>
      </c>
      <c r="B333" s="43">
        <v>6485.75</v>
      </c>
      <c r="C333" s="43">
        <v>6522.5</v>
      </c>
      <c r="D333" s="43">
        <v>6239.02</v>
      </c>
      <c r="E333" s="43">
        <v>6256.61</v>
      </c>
    </row>
    <row r="334" spans="1:5" x14ac:dyDescent="0.25">
      <c r="A334" s="25">
        <v>43333</v>
      </c>
      <c r="B334" s="43">
        <v>6256.61</v>
      </c>
      <c r="C334" s="43">
        <v>6497.72</v>
      </c>
      <c r="D334" s="43">
        <v>6249.08</v>
      </c>
      <c r="E334" s="43">
        <v>6477.38</v>
      </c>
    </row>
    <row r="335" spans="1:5" x14ac:dyDescent="0.25">
      <c r="A335" s="25">
        <v>43334</v>
      </c>
      <c r="B335" s="43">
        <v>6477.38</v>
      </c>
      <c r="C335" s="43">
        <v>6858.61</v>
      </c>
      <c r="D335" s="43">
        <v>6256.99</v>
      </c>
      <c r="E335" s="43">
        <v>6357.59</v>
      </c>
    </row>
    <row r="336" spans="1:5" x14ac:dyDescent="0.25">
      <c r="A336" s="25">
        <v>43335</v>
      </c>
      <c r="B336" s="43">
        <v>6357.59</v>
      </c>
      <c r="C336" s="43">
        <v>6552.52</v>
      </c>
      <c r="D336" s="43">
        <v>6348.73</v>
      </c>
      <c r="E336" s="43">
        <v>6525.61</v>
      </c>
    </row>
    <row r="337" spans="1:5" x14ac:dyDescent="0.25">
      <c r="A337" s="25">
        <v>43336</v>
      </c>
      <c r="B337" s="43">
        <v>6525.61</v>
      </c>
      <c r="C337" s="43">
        <v>6720.18</v>
      </c>
      <c r="D337" s="43">
        <v>6478.22</v>
      </c>
      <c r="E337" s="43">
        <v>6692.62</v>
      </c>
    </row>
    <row r="338" spans="1:5" x14ac:dyDescent="0.25">
      <c r="A338" s="25">
        <v>43337</v>
      </c>
      <c r="B338" s="43">
        <v>6692.62</v>
      </c>
      <c r="C338" s="43">
        <v>6934.15</v>
      </c>
      <c r="D338" s="43">
        <v>6672.47</v>
      </c>
      <c r="E338" s="43">
        <v>6732.5</v>
      </c>
    </row>
    <row r="339" spans="1:5" x14ac:dyDescent="0.25">
      <c r="A339" s="25">
        <v>43338</v>
      </c>
      <c r="B339" s="43">
        <v>6732.5</v>
      </c>
      <c r="C339" s="43">
        <v>6773.75</v>
      </c>
      <c r="D339" s="43">
        <v>6578.66</v>
      </c>
      <c r="E339" s="43">
        <v>6707.63</v>
      </c>
    </row>
    <row r="340" spans="1:5" x14ac:dyDescent="0.25">
      <c r="A340" s="25">
        <v>43339</v>
      </c>
      <c r="B340" s="43">
        <v>6707.63</v>
      </c>
      <c r="C340" s="43">
        <v>6917.78</v>
      </c>
      <c r="D340" s="43">
        <v>6658</v>
      </c>
      <c r="E340" s="43">
        <v>6907.66</v>
      </c>
    </row>
    <row r="341" spans="1:5" x14ac:dyDescent="0.25">
      <c r="A341" s="25">
        <v>43340</v>
      </c>
      <c r="B341" s="43">
        <v>6907.66</v>
      </c>
      <c r="C341" s="43">
        <v>7124.81</v>
      </c>
      <c r="D341" s="43">
        <v>6867.44</v>
      </c>
      <c r="E341" s="43">
        <v>7076.74</v>
      </c>
    </row>
    <row r="342" spans="1:5" x14ac:dyDescent="0.25">
      <c r="A342" s="25">
        <v>43341</v>
      </c>
      <c r="B342" s="43">
        <v>7076.74</v>
      </c>
      <c r="C342" s="43">
        <v>7120.47</v>
      </c>
      <c r="D342" s="43">
        <v>6922.3</v>
      </c>
      <c r="E342" s="43">
        <v>7035.81</v>
      </c>
    </row>
    <row r="343" spans="1:5" x14ac:dyDescent="0.25">
      <c r="A343" s="25">
        <v>43342</v>
      </c>
      <c r="B343" s="43">
        <v>7035.81</v>
      </c>
      <c r="C343" s="43">
        <v>7053.86</v>
      </c>
      <c r="D343" s="43">
        <v>6801.17</v>
      </c>
      <c r="E343" s="43">
        <v>6982.4</v>
      </c>
    </row>
    <row r="344" spans="1:5" x14ac:dyDescent="0.25">
      <c r="A344" s="25">
        <v>43343</v>
      </c>
      <c r="B344" s="43">
        <v>6982.4</v>
      </c>
      <c r="C344" s="43">
        <v>7084.18</v>
      </c>
      <c r="D344" s="43">
        <v>6899.04</v>
      </c>
      <c r="E344" s="43">
        <v>7013.97</v>
      </c>
    </row>
    <row r="345" spans="1:5" x14ac:dyDescent="0.25">
      <c r="A345" s="25">
        <v>43344</v>
      </c>
      <c r="B345" s="43">
        <v>7013.97</v>
      </c>
      <c r="C345" s="43">
        <v>7260.05</v>
      </c>
      <c r="D345" s="43">
        <v>7013.97</v>
      </c>
      <c r="E345" s="43">
        <v>7192.3</v>
      </c>
    </row>
    <row r="346" spans="1:5" x14ac:dyDescent="0.25">
      <c r="A346" s="25">
        <v>43345</v>
      </c>
      <c r="B346" s="43">
        <v>7192.3</v>
      </c>
      <c r="C346" s="43">
        <v>7327.54</v>
      </c>
      <c r="D346" s="43">
        <v>7136.62</v>
      </c>
      <c r="E346" s="43">
        <v>7295.13</v>
      </c>
    </row>
    <row r="347" spans="1:5" x14ac:dyDescent="0.25">
      <c r="A347" s="25">
        <v>43346</v>
      </c>
      <c r="B347" s="43">
        <v>7295.13</v>
      </c>
      <c r="C347" s="43">
        <v>7332.56</v>
      </c>
      <c r="D347" s="43">
        <v>7198.28</v>
      </c>
      <c r="E347" s="43">
        <v>7261.49</v>
      </c>
    </row>
    <row r="348" spans="1:5" x14ac:dyDescent="0.25">
      <c r="A348" s="25">
        <v>43347</v>
      </c>
      <c r="B348" s="43">
        <v>7261.49</v>
      </c>
      <c r="C348" s="43">
        <v>7403.97</v>
      </c>
      <c r="D348" s="43">
        <v>7236.9</v>
      </c>
      <c r="E348" s="43">
        <v>7358.5</v>
      </c>
    </row>
    <row r="349" spans="1:5" x14ac:dyDescent="0.25">
      <c r="A349" s="25">
        <v>43348</v>
      </c>
      <c r="B349" s="43">
        <v>7358.5</v>
      </c>
      <c r="C349" s="43">
        <v>7386.97</v>
      </c>
      <c r="D349" s="43">
        <v>6679.63</v>
      </c>
      <c r="E349" s="43">
        <v>6687.01</v>
      </c>
    </row>
    <row r="350" spans="1:5" x14ac:dyDescent="0.25">
      <c r="A350" s="25">
        <v>43349</v>
      </c>
      <c r="B350" s="43">
        <v>6687.01</v>
      </c>
      <c r="C350" s="43">
        <v>6704.79</v>
      </c>
      <c r="D350" s="43">
        <v>6279.08</v>
      </c>
      <c r="E350" s="43">
        <v>6498.62</v>
      </c>
    </row>
    <row r="351" spans="1:5" x14ac:dyDescent="0.25">
      <c r="A351" s="25">
        <v>43350</v>
      </c>
      <c r="B351" s="43">
        <v>6498.62</v>
      </c>
      <c r="C351" s="43">
        <v>6530.64</v>
      </c>
      <c r="D351" s="43">
        <v>6329.69</v>
      </c>
      <c r="E351" s="43">
        <v>6396.27</v>
      </c>
    </row>
    <row r="352" spans="1:5" x14ac:dyDescent="0.25">
      <c r="A352" s="25">
        <v>43351</v>
      </c>
      <c r="B352" s="43">
        <v>6396.27</v>
      </c>
      <c r="C352" s="43">
        <v>6465.55</v>
      </c>
      <c r="D352" s="43">
        <v>6120.31</v>
      </c>
      <c r="E352" s="43">
        <v>6183.38</v>
      </c>
    </row>
    <row r="353" spans="1:5" x14ac:dyDescent="0.25">
      <c r="A353" s="25">
        <v>43352</v>
      </c>
      <c r="B353" s="43">
        <v>6183.38</v>
      </c>
      <c r="C353" s="43">
        <v>6438.16</v>
      </c>
      <c r="D353" s="43">
        <v>6156.71</v>
      </c>
      <c r="E353" s="43">
        <v>6238.54</v>
      </c>
    </row>
    <row r="354" spans="1:5" x14ac:dyDescent="0.25">
      <c r="A354" s="25">
        <v>43353</v>
      </c>
      <c r="B354" s="43">
        <v>6238.54</v>
      </c>
      <c r="C354" s="43">
        <v>6334.85</v>
      </c>
      <c r="D354" s="43">
        <v>6238.54</v>
      </c>
      <c r="E354" s="43">
        <v>6305.57</v>
      </c>
    </row>
    <row r="355" spans="1:5" x14ac:dyDescent="0.25">
      <c r="A355" s="25">
        <v>43354</v>
      </c>
      <c r="B355" s="43">
        <v>6305.57</v>
      </c>
      <c r="C355" s="43">
        <v>6390.8</v>
      </c>
      <c r="D355" s="43">
        <v>6190.15</v>
      </c>
      <c r="E355" s="43">
        <v>6282.92</v>
      </c>
    </row>
    <row r="356" spans="1:5" x14ac:dyDescent="0.25">
      <c r="A356" s="25">
        <v>43355</v>
      </c>
      <c r="B356" s="43">
        <v>6282.92</v>
      </c>
      <c r="C356" s="43">
        <v>6341.05</v>
      </c>
      <c r="D356" s="43">
        <v>6204.23</v>
      </c>
      <c r="E356" s="43">
        <v>6328.93</v>
      </c>
    </row>
    <row r="357" spans="1:5" x14ac:dyDescent="0.25">
      <c r="A357" s="25">
        <v>43356</v>
      </c>
      <c r="B357" s="43">
        <v>6328.93</v>
      </c>
      <c r="C357" s="43">
        <v>6523.52</v>
      </c>
      <c r="D357" s="43">
        <v>6328.73</v>
      </c>
      <c r="E357" s="43">
        <v>6486.62</v>
      </c>
    </row>
    <row r="358" spans="1:5" x14ac:dyDescent="0.25">
      <c r="A358" s="25">
        <v>43357</v>
      </c>
      <c r="B358" s="43">
        <v>6486.62</v>
      </c>
      <c r="C358" s="43">
        <v>6579.99</v>
      </c>
      <c r="D358" s="43">
        <v>6414.83</v>
      </c>
      <c r="E358" s="43">
        <v>6492.37</v>
      </c>
    </row>
    <row r="359" spans="1:5" x14ac:dyDescent="0.25">
      <c r="A359" s="25">
        <v>43358</v>
      </c>
      <c r="B359" s="43">
        <v>6492.37</v>
      </c>
      <c r="C359" s="43">
        <v>6566.76</v>
      </c>
      <c r="D359" s="43">
        <v>6353.48</v>
      </c>
      <c r="E359" s="43">
        <v>6515.9</v>
      </c>
    </row>
    <row r="360" spans="1:5" x14ac:dyDescent="0.25">
      <c r="A360" s="25">
        <v>43359</v>
      </c>
      <c r="B360" s="43">
        <v>6515.9</v>
      </c>
      <c r="C360" s="43">
        <v>6517.69</v>
      </c>
      <c r="D360" s="43">
        <v>6383.07</v>
      </c>
      <c r="E360" s="43">
        <v>6497.37</v>
      </c>
    </row>
    <row r="361" spans="1:5" x14ac:dyDescent="0.25">
      <c r="A361" s="25">
        <v>43360</v>
      </c>
      <c r="B361" s="43">
        <v>6497.37</v>
      </c>
      <c r="C361" s="43">
        <v>6528.79</v>
      </c>
      <c r="D361" s="43">
        <v>6210.71</v>
      </c>
      <c r="E361" s="43">
        <v>6251.16</v>
      </c>
    </row>
    <row r="362" spans="1:5" x14ac:dyDescent="0.25">
      <c r="A362" s="25">
        <v>43361</v>
      </c>
      <c r="B362" s="43">
        <v>6251.16</v>
      </c>
      <c r="C362" s="43">
        <v>6382.16</v>
      </c>
      <c r="D362" s="43">
        <v>6234.06</v>
      </c>
      <c r="E362" s="43">
        <v>6334.2</v>
      </c>
    </row>
    <row r="363" spans="1:5" x14ac:dyDescent="0.25">
      <c r="A363" s="25">
        <v>43362</v>
      </c>
      <c r="B363" s="43">
        <v>6334.2</v>
      </c>
      <c r="C363" s="43">
        <v>6494.02</v>
      </c>
      <c r="D363" s="43">
        <v>6117.5</v>
      </c>
      <c r="E363" s="43">
        <v>6388.98</v>
      </c>
    </row>
    <row r="364" spans="1:5" x14ac:dyDescent="0.25">
      <c r="A364" s="25">
        <v>43363</v>
      </c>
      <c r="B364" s="43">
        <v>6388.98</v>
      </c>
      <c r="C364" s="43">
        <v>6531.04</v>
      </c>
      <c r="D364" s="43">
        <v>6351.93</v>
      </c>
      <c r="E364" s="43">
        <v>6491.64</v>
      </c>
    </row>
    <row r="365" spans="1:5" x14ac:dyDescent="0.25">
      <c r="A365" s="25">
        <v>43364</v>
      </c>
      <c r="B365" s="43">
        <v>6491.64</v>
      </c>
      <c r="C365" s="43">
        <v>6776.75</v>
      </c>
      <c r="D365" s="43">
        <v>6491.64</v>
      </c>
      <c r="E365" s="43">
        <v>6753.18</v>
      </c>
    </row>
    <row r="366" spans="1:5" x14ac:dyDescent="0.25">
      <c r="A366" s="25">
        <v>43365</v>
      </c>
      <c r="B366" s="43">
        <v>6753.18</v>
      </c>
      <c r="C366" s="43">
        <v>6824.37</v>
      </c>
      <c r="D366" s="43">
        <v>6630.97</v>
      </c>
      <c r="E366" s="43">
        <v>6712.17</v>
      </c>
    </row>
    <row r="367" spans="1:5" x14ac:dyDescent="0.25">
      <c r="A367" s="25">
        <v>43366</v>
      </c>
      <c r="B367" s="43">
        <v>6712.17</v>
      </c>
      <c r="C367" s="43">
        <v>6768.44</v>
      </c>
      <c r="D367" s="43">
        <v>6664.04</v>
      </c>
      <c r="E367" s="43">
        <v>6701.3</v>
      </c>
    </row>
    <row r="368" spans="1:5" x14ac:dyDescent="0.25">
      <c r="A368" s="25">
        <v>43367</v>
      </c>
      <c r="B368" s="43">
        <v>6701.3</v>
      </c>
      <c r="C368" s="43">
        <v>6702.35</v>
      </c>
      <c r="D368" s="43">
        <v>6691.61</v>
      </c>
      <c r="E368" s="43">
        <v>6697.92</v>
      </c>
    </row>
    <row r="369" spans="1:5" x14ac:dyDescent="0.25">
      <c r="A369" s="25">
        <v>43367.010416666664</v>
      </c>
      <c r="B369" s="43">
        <v>6697.92</v>
      </c>
      <c r="C369" s="43">
        <v>6699.72</v>
      </c>
      <c r="D369" s="43">
        <v>6692.8</v>
      </c>
      <c r="E369" s="43">
        <v>6697.42</v>
      </c>
    </row>
    <row r="370" spans="1:5" x14ac:dyDescent="0.25">
      <c r="A370" s="25">
        <v>43367.020833333336</v>
      </c>
      <c r="B370" s="43">
        <v>6697.42</v>
      </c>
      <c r="C370" s="43">
        <v>6697.42</v>
      </c>
      <c r="D370" s="43">
        <v>6687.48</v>
      </c>
      <c r="E370" s="43">
        <v>6691.67</v>
      </c>
    </row>
    <row r="371" spans="1:5" x14ac:dyDescent="0.25">
      <c r="A371" s="25">
        <v>43367.03125</v>
      </c>
      <c r="B371" s="43">
        <v>6691.67</v>
      </c>
      <c r="C371" s="43">
        <v>6694.83</v>
      </c>
      <c r="D371" s="43">
        <v>6690.7</v>
      </c>
      <c r="E371" s="43">
        <v>6692.72</v>
      </c>
    </row>
    <row r="372" spans="1:5" x14ac:dyDescent="0.25">
      <c r="A372" s="25">
        <v>43367.041666666664</v>
      </c>
      <c r="B372" s="43">
        <v>6692.72</v>
      </c>
      <c r="C372" s="43">
        <v>6698.24</v>
      </c>
      <c r="D372" s="43">
        <v>6692.72</v>
      </c>
      <c r="E372" s="43">
        <v>6697.8</v>
      </c>
    </row>
    <row r="373" spans="1:5" x14ac:dyDescent="0.25">
      <c r="A373" s="25">
        <v>43367.052083333336</v>
      </c>
      <c r="B373" s="43">
        <v>6697.8</v>
      </c>
      <c r="C373" s="43">
        <v>6708.29</v>
      </c>
      <c r="D373" s="43">
        <v>6697.27</v>
      </c>
      <c r="E373" s="43">
        <v>6706.95</v>
      </c>
    </row>
    <row r="374" spans="1:5" x14ac:dyDescent="0.25">
      <c r="A374" s="25">
        <v>43367.0625</v>
      </c>
      <c r="B374" s="43">
        <v>6706.95</v>
      </c>
      <c r="C374" s="43">
        <v>6715.4</v>
      </c>
      <c r="D374" s="43">
        <v>6706.76</v>
      </c>
      <c r="E374" s="43">
        <v>6715.59</v>
      </c>
    </row>
    <row r="375" spans="1:5" x14ac:dyDescent="0.25">
      <c r="A375" s="25">
        <v>43367.072916666664</v>
      </c>
      <c r="B375" s="43">
        <v>6715.59</v>
      </c>
      <c r="C375" s="43">
        <v>6719.26</v>
      </c>
      <c r="D375" s="43">
        <v>6714.71</v>
      </c>
      <c r="E375" s="43">
        <v>6716.58</v>
      </c>
    </row>
    <row r="376" spans="1:5" x14ac:dyDescent="0.25">
      <c r="A376" s="25">
        <v>43367.083333333336</v>
      </c>
      <c r="B376" s="43">
        <v>6716.58</v>
      </c>
      <c r="C376" s="43">
        <v>6716.72</v>
      </c>
      <c r="D376" s="43">
        <v>6709.14</v>
      </c>
      <c r="E376" s="43">
        <v>6708.39</v>
      </c>
    </row>
    <row r="377" spans="1:5" x14ac:dyDescent="0.25">
      <c r="A377" s="25">
        <v>43367.09375</v>
      </c>
      <c r="B377" s="43">
        <v>6708.39</v>
      </c>
      <c r="C377" s="43">
        <v>6712.52</v>
      </c>
      <c r="D377" s="43">
        <v>6708.34</v>
      </c>
      <c r="E377" s="43">
        <v>6712.52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7D367-32D6-44D0-BC2E-D8DDF68CA114}">
  <dimension ref="A76:A79"/>
  <sheetViews>
    <sheetView workbookViewId="0">
      <selection sqref="A1:XFD75"/>
    </sheetView>
  </sheetViews>
  <sheetFormatPr defaultRowHeight="15" x14ac:dyDescent="0.25"/>
  <cols>
    <col min="1" max="1" width="10.7109375" bestFit="1" customWidth="1"/>
  </cols>
  <sheetData>
    <row r="76" spans="1:1" x14ac:dyDescent="0.25">
      <c r="A76" s="25"/>
    </row>
    <row r="77" spans="1:1" x14ac:dyDescent="0.25">
      <c r="A77" s="25"/>
    </row>
    <row r="78" spans="1:1" x14ac:dyDescent="0.25">
      <c r="A78" s="25"/>
    </row>
    <row r="79" spans="1:1" x14ac:dyDescent="0.25">
      <c r="A79"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3B604-378A-459E-8F76-19FE1A932D72}">
  <dimension ref="A1:J252"/>
  <sheetViews>
    <sheetView topLeftCell="A197" workbookViewId="0">
      <selection activeCell="D230" sqref="D230"/>
    </sheetView>
  </sheetViews>
  <sheetFormatPr defaultRowHeight="15" x14ac:dyDescent="0.25"/>
  <cols>
    <col min="1" max="1" width="10.7109375" bestFit="1" customWidth="1"/>
    <col min="2" max="6" width="12" bestFit="1" customWidth="1"/>
    <col min="7" max="7" width="11" bestFit="1" customWidth="1"/>
  </cols>
  <sheetData>
    <row r="1" spans="1:10" x14ac:dyDescent="0.25">
      <c r="A1" s="22" t="s">
        <v>0</v>
      </c>
      <c r="B1" s="22" t="s">
        <v>8</v>
      </c>
      <c r="C1" s="22" t="s">
        <v>7</v>
      </c>
      <c r="D1" s="22" t="s">
        <v>6</v>
      </c>
      <c r="E1" s="22" t="s">
        <v>5</v>
      </c>
      <c r="F1" s="22" t="s">
        <v>4</v>
      </c>
      <c r="G1" s="22" t="s">
        <v>3</v>
      </c>
    </row>
    <row r="2" spans="1:10" x14ac:dyDescent="0.25">
      <c r="A2" s="23">
        <v>43003</v>
      </c>
      <c r="B2" s="22">
        <v>2499.389893</v>
      </c>
      <c r="C2" s="22">
        <v>2502.540039</v>
      </c>
      <c r="D2" s="22">
        <v>2488.030029</v>
      </c>
      <c r="E2" s="22">
        <v>2496.6599120000001</v>
      </c>
      <c r="F2" s="22">
        <v>2496.6599120000001</v>
      </c>
      <c r="G2" s="22">
        <v>3297890000</v>
      </c>
    </row>
    <row r="3" spans="1:10" x14ac:dyDescent="0.25">
      <c r="A3" s="23">
        <v>43004</v>
      </c>
      <c r="B3" s="22">
        <v>2501.040039</v>
      </c>
      <c r="C3" s="22">
        <v>2503.51001</v>
      </c>
      <c r="D3" s="22">
        <v>2495.1201169999999</v>
      </c>
      <c r="E3" s="22">
        <v>2496.8400879999999</v>
      </c>
      <c r="F3" s="22">
        <v>2496.8400879999999</v>
      </c>
      <c r="G3" s="22">
        <v>3043110000</v>
      </c>
    </row>
    <row r="4" spans="1:10" x14ac:dyDescent="0.25">
      <c r="A4" s="23">
        <v>43005</v>
      </c>
      <c r="B4" s="22">
        <v>2503.3000489999999</v>
      </c>
      <c r="C4" s="22">
        <v>2511.75</v>
      </c>
      <c r="D4" s="22">
        <v>2495.9099120000001</v>
      </c>
      <c r="E4" s="22">
        <v>2507.040039</v>
      </c>
      <c r="F4" s="22">
        <v>2507.040039</v>
      </c>
      <c r="G4" s="22">
        <v>3456030000</v>
      </c>
      <c r="J4" t="s">
        <v>218</v>
      </c>
    </row>
    <row r="5" spans="1:10" x14ac:dyDescent="0.25">
      <c r="A5" s="23">
        <v>43006</v>
      </c>
      <c r="B5" s="22">
        <v>2503.4099120000001</v>
      </c>
      <c r="C5" s="22">
        <v>2510.8100589999999</v>
      </c>
      <c r="D5" s="22">
        <v>2502.929932</v>
      </c>
      <c r="E5" s="22">
        <v>2510.0600589999999</v>
      </c>
      <c r="F5" s="22">
        <v>2510.0600589999999</v>
      </c>
      <c r="G5" s="22">
        <v>3168620000</v>
      </c>
    </row>
    <row r="6" spans="1:10" x14ac:dyDescent="0.25">
      <c r="A6" s="23">
        <v>43007</v>
      </c>
      <c r="B6" s="22">
        <v>2509.959961</v>
      </c>
      <c r="C6" s="22">
        <v>2519.4399410000001</v>
      </c>
      <c r="D6" s="22">
        <v>2507.98999</v>
      </c>
      <c r="E6" s="22">
        <v>2519.360107</v>
      </c>
      <c r="F6" s="22">
        <v>2519.360107</v>
      </c>
      <c r="G6" s="22">
        <v>3211920000</v>
      </c>
    </row>
    <row r="7" spans="1:10" x14ac:dyDescent="0.25">
      <c r="A7" s="23">
        <v>43010</v>
      </c>
      <c r="B7" s="22">
        <v>2521.1999510000001</v>
      </c>
      <c r="C7" s="22">
        <v>2529.2299800000001</v>
      </c>
      <c r="D7" s="22">
        <v>2520.3999020000001</v>
      </c>
      <c r="E7" s="22">
        <v>2529.1201169999999</v>
      </c>
      <c r="F7" s="22">
        <v>2529.1201169999999</v>
      </c>
      <c r="G7" s="22">
        <v>3199730000</v>
      </c>
    </row>
    <row r="8" spans="1:10" x14ac:dyDescent="0.25">
      <c r="A8" s="23">
        <v>43011</v>
      </c>
      <c r="B8" s="22">
        <v>2530.3400879999999</v>
      </c>
      <c r="C8" s="22">
        <v>2535.1298830000001</v>
      </c>
      <c r="D8" s="22">
        <v>2528.8500979999999</v>
      </c>
      <c r="E8" s="22">
        <v>2534.580078</v>
      </c>
      <c r="F8" s="22">
        <v>2534.580078</v>
      </c>
      <c r="G8" s="22">
        <v>3068850000</v>
      </c>
    </row>
    <row r="9" spans="1:10" x14ac:dyDescent="0.25">
      <c r="A9" s="23">
        <v>43012</v>
      </c>
      <c r="B9" s="22">
        <v>2533.4799800000001</v>
      </c>
      <c r="C9" s="22">
        <v>2540.530029</v>
      </c>
      <c r="D9" s="22">
        <v>2531.8000489999999</v>
      </c>
      <c r="E9" s="22">
        <v>2537.73999</v>
      </c>
      <c r="F9" s="22">
        <v>2537.73999</v>
      </c>
      <c r="G9" s="22">
        <v>3017120000</v>
      </c>
    </row>
    <row r="10" spans="1:10" x14ac:dyDescent="0.25">
      <c r="A10" s="23">
        <v>43013</v>
      </c>
      <c r="B10" s="22">
        <v>2540.860107</v>
      </c>
      <c r="C10" s="22">
        <v>2552.51001</v>
      </c>
      <c r="D10" s="22">
        <v>2540.0200199999999</v>
      </c>
      <c r="E10" s="22">
        <v>2552.070068</v>
      </c>
      <c r="F10" s="22">
        <v>2552.070068</v>
      </c>
      <c r="G10" s="22">
        <v>3045120000</v>
      </c>
    </row>
    <row r="11" spans="1:10" x14ac:dyDescent="0.25">
      <c r="A11" s="23">
        <v>43014</v>
      </c>
      <c r="B11" s="22">
        <v>2547.4399410000001</v>
      </c>
      <c r="C11" s="22">
        <v>2549.4099120000001</v>
      </c>
      <c r="D11" s="22">
        <v>2543.790039</v>
      </c>
      <c r="E11" s="22">
        <v>2549.330078</v>
      </c>
      <c r="F11" s="22">
        <v>2549.330078</v>
      </c>
      <c r="G11" s="22">
        <v>2884570000</v>
      </c>
    </row>
    <row r="12" spans="1:10" x14ac:dyDescent="0.25">
      <c r="A12" s="23">
        <v>43017</v>
      </c>
      <c r="B12" s="22">
        <v>2551.389893</v>
      </c>
      <c r="C12" s="22">
        <v>2551.820068</v>
      </c>
      <c r="D12" s="22">
        <v>2541.6000979999999</v>
      </c>
      <c r="E12" s="22">
        <v>2544.7299800000001</v>
      </c>
      <c r="F12" s="22">
        <v>2544.7299800000001</v>
      </c>
      <c r="G12" s="22">
        <v>2483970000</v>
      </c>
    </row>
    <row r="13" spans="1:10" x14ac:dyDescent="0.25">
      <c r="A13" s="23">
        <v>43018</v>
      </c>
      <c r="B13" s="22">
        <v>2549.98999</v>
      </c>
      <c r="C13" s="22">
        <v>2555.2299800000001</v>
      </c>
      <c r="D13" s="22">
        <v>2544.860107</v>
      </c>
      <c r="E13" s="22">
        <v>2550.639893</v>
      </c>
      <c r="F13" s="22">
        <v>2550.639893</v>
      </c>
      <c r="G13" s="22">
        <v>2960500000</v>
      </c>
    </row>
    <row r="14" spans="1:10" x14ac:dyDescent="0.25">
      <c r="A14" s="23">
        <v>43019</v>
      </c>
      <c r="B14" s="22">
        <v>2550.6201169999999</v>
      </c>
      <c r="C14" s="22">
        <v>2555.23999</v>
      </c>
      <c r="D14" s="22">
        <v>2547.9499510000001</v>
      </c>
      <c r="E14" s="22">
        <v>2555.23999</v>
      </c>
      <c r="F14" s="22">
        <v>2555.23999</v>
      </c>
      <c r="G14" s="22">
        <v>2976090000</v>
      </c>
    </row>
    <row r="15" spans="1:10" x14ac:dyDescent="0.25">
      <c r="A15" s="23">
        <v>43020</v>
      </c>
      <c r="B15" s="22">
        <v>2552.8798830000001</v>
      </c>
      <c r="C15" s="22">
        <v>2555.330078</v>
      </c>
      <c r="D15" s="22">
        <v>2548.3100589999999</v>
      </c>
      <c r="E15" s="22">
        <v>2550.929932</v>
      </c>
      <c r="F15" s="22">
        <v>2550.929932</v>
      </c>
      <c r="G15" s="22">
        <v>3151510000</v>
      </c>
    </row>
    <row r="16" spans="1:10" x14ac:dyDescent="0.25">
      <c r="A16" s="23">
        <v>43021</v>
      </c>
      <c r="B16" s="22">
        <v>2555.6599120000001</v>
      </c>
      <c r="C16" s="22">
        <v>2557.6499020000001</v>
      </c>
      <c r="D16" s="22">
        <v>2552.0900879999999</v>
      </c>
      <c r="E16" s="22">
        <v>2553.169922</v>
      </c>
      <c r="F16" s="22">
        <v>2553.169922</v>
      </c>
      <c r="G16" s="22">
        <v>3149440000</v>
      </c>
    </row>
    <row r="17" spans="1:7" x14ac:dyDescent="0.25">
      <c r="A17" s="23">
        <v>43024</v>
      </c>
      <c r="B17" s="22">
        <v>2555.570068</v>
      </c>
      <c r="C17" s="22">
        <v>2559.469971</v>
      </c>
      <c r="D17" s="22">
        <v>2552.639893</v>
      </c>
      <c r="E17" s="22">
        <v>2557.639893</v>
      </c>
      <c r="F17" s="22">
        <v>2557.639893</v>
      </c>
      <c r="G17" s="22">
        <v>2916020000</v>
      </c>
    </row>
    <row r="18" spans="1:7" x14ac:dyDescent="0.25">
      <c r="A18" s="23">
        <v>43025</v>
      </c>
      <c r="B18" s="22">
        <v>2557.169922</v>
      </c>
      <c r="C18" s="22">
        <v>2559.709961</v>
      </c>
      <c r="D18" s="22">
        <v>2554.6899410000001</v>
      </c>
      <c r="E18" s="22">
        <v>2559.360107</v>
      </c>
      <c r="F18" s="22">
        <v>2559.360107</v>
      </c>
      <c r="G18" s="22">
        <v>2889390000</v>
      </c>
    </row>
    <row r="19" spans="1:7" x14ac:dyDescent="0.25">
      <c r="A19" s="23">
        <v>43026</v>
      </c>
      <c r="B19" s="22">
        <v>2562.8701169999999</v>
      </c>
      <c r="C19" s="22">
        <v>2564.110107</v>
      </c>
      <c r="D19" s="22">
        <v>2559.669922</v>
      </c>
      <c r="E19" s="22">
        <v>2561.26001</v>
      </c>
      <c r="F19" s="22">
        <v>2561.26001</v>
      </c>
      <c r="G19" s="22">
        <v>2998090000</v>
      </c>
    </row>
    <row r="20" spans="1:7" x14ac:dyDescent="0.25">
      <c r="A20" s="23">
        <v>43027</v>
      </c>
      <c r="B20" s="22">
        <v>2553.389893</v>
      </c>
      <c r="C20" s="22">
        <v>2562.360107</v>
      </c>
      <c r="D20" s="22">
        <v>2547.919922</v>
      </c>
      <c r="E20" s="22">
        <v>2562.1000979999999</v>
      </c>
      <c r="F20" s="22">
        <v>2562.1000979999999</v>
      </c>
      <c r="G20" s="22">
        <v>2990710000</v>
      </c>
    </row>
    <row r="21" spans="1:7" x14ac:dyDescent="0.25">
      <c r="A21" s="23">
        <v>43028</v>
      </c>
      <c r="B21" s="22">
        <v>2567.5600589999999</v>
      </c>
      <c r="C21" s="22">
        <v>2575.4399410000001</v>
      </c>
      <c r="D21" s="22">
        <v>2567.5600589999999</v>
      </c>
      <c r="E21" s="22">
        <v>2575.209961</v>
      </c>
      <c r="F21" s="22">
        <v>2575.209961</v>
      </c>
      <c r="G21" s="22">
        <v>3384650000</v>
      </c>
    </row>
    <row r="22" spans="1:7" x14ac:dyDescent="0.25">
      <c r="A22" s="23">
        <v>43031</v>
      </c>
      <c r="B22" s="22">
        <v>2578.080078</v>
      </c>
      <c r="C22" s="22">
        <v>2578.290039</v>
      </c>
      <c r="D22" s="22">
        <v>2564.330078</v>
      </c>
      <c r="E22" s="22">
        <v>2564.9799800000001</v>
      </c>
      <c r="F22" s="22">
        <v>2564.9799800000001</v>
      </c>
      <c r="G22" s="22">
        <v>3211710000</v>
      </c>
    </row>
    <row r="23" spans="1:7" x14ac:dyDescent="0.25">
      <c r="A23" s="23">
        <v>43032</v>
      </c>
      <c r="B23" s="22">
        <v>2568.6599120000001</v>
      </c>
      <c r="C23" s="22">
        <v>2572.179932</v>
      </c>
      <c r="D23" s="22">
        <v>2565.580078</v>
      </c>
      <c r="E23" s="22">
        <v>2569.1298830000001</v>
      </c>
      <c r="F23" s="22">
        <v>2569.1298830000001</v>
      </c>
      <c r="G23" s="22">
        <v>3427330000</v>
      </c>
    </row>
    <row r="24" spans="1:7" x14ac:dyDescent="0.25">
      <c r="A24" s="23">
        <v>43033</v>
      </c>
      <c r="B24" s="22">
        <v>2566.5200199999999</v>
      </c>
      <c r="C24" s="22">
        <v>2567.3999020000001</v>
      </c>
      <c r="D24" s="22">
        <v>2544</v>
      </c>
      <c r="E24" s="22">
        <v>2557.1499020000001</v>
      </c>
      <c r="F24" s="22">
        <v>2557.1499020000001</v>
      </c>
      <c r="G24" s="22">
        <v>3874510000</v>
      </c>
    </row>
    <row r="25" spans="1:7" x14ac:dyDescent="0.25">
      <c r="A25" s="23">
        <v>43034</v>
      </c>
      <c r="B25" s="22">
        <v>2560.080078</v>
      </c>
      <c r="C25" s="22">
        <v>2567.070068</v>
      </c>
      <c r="D25" s="22">
        <v>2559.8000489999999</v>
      </c>
      <c r="E25" s="22">
        <v>2560.3999020000001</v>
      </c>
      <c r="F25" s="22">
        <v>2560.3999020000001</v>
      </c>
      <c r="G25" s="22">
        <v>3869050000</v>
      </c>
    </row>
    <row r="26" spans="1:7" x14ac:dyDescent="0.25">
      <c r="A26" s="23">
        <v>43035</v>
      </c>
      <c r="B26" s="22">
        <v>2570.26001</v>
      </c>
      <c r="C26" s="22">
        <v>2582.9799800000001</v>
      </c>
      <c r="D26" s="22">
        <v>2565.9399410000001</v>
      </c>
      <c r="E26" s="22">
        <v>2581.070068</v>
      </c>
      <c r="F26" s="22">
        <v>2581.070068</v>
      </c>
      <c r="G26" s="22">
        <v>3887110000</v>
      </c>
    </row>
    <row r="27" spans="1:7" x14ac:dyDescent="0.25">
      <c r="A27" s="23">
        <v>43038</v>
      </c>
      <c r="B27" s="22">
        <v>2577.75</v>
      </c>
      <c r="C27" s="22">
        <v>2580.030029</v>
      </c>
      <c r="D27" s="22">
        <v>2568.25</v>
      </c>
      <c r="E27" s="22">
        <v>2572.830078</v>
      </c>
      <c r="F27" s="22">
        <v>2572.830078</v>
      </c>
      <c r="G27" s="22">
        <v>3658870000</v>
      </c>
    </row>
    <row r="28" spans="1:7" x14ac:dyDescent="0.25">
      <c r="A28" s="23">
        <v>43039</v>
      </c>
      <c r="B28" s="22">
        <v>2575.98999</v>
      </c>
      <c r="C28" s="22">
        <v>2578.290039</v>
      </c>
      <c r="D28" s="22">
        <v>2572.1499020000001</v>
      </c>
      <c r="E28" s="22">
        <v>2575.26001</v>
      </c>
      <c r="F28" s="22">
        <v>2575.26001</v>
      </c>
      <c r="G28" s="22">
        <v>3827230000</v>
      </c>
    </row>
    <row r="29" spans="1:7" x14ac:dyDescent="0.25">
      <c r="A29" s="23">
        <v>43040</v>
      </c>
      <c r="B29" s="22">
        <v>2583.209961</v>
      </c>
      <c r="C29" s="22">
        <v>2588.3999020000001</v>
      </c>
      <c r="D29" s="22">
        <v>2574.919922</v>
      </c>
      <c r="E29" s="22">
        <v>2579.360107</v>
      </c>
      <c r="F29" s="22">
        <v>2579.360107</v>
      </c>
      <c r="G29" s="22">
        <v>3813180000</v>
      </c>
    </row>
    <row r="30" spans="1:7" x14ac:dyDescent="0.25">
      <c r="A30" s="23">
        <v>43041</v>
      </c>
      <c r="B30" s="22">
        <v>2579.459961</v>
      </c>
      <c r="C30" s="22">
        <v>2581.110107</v>
      </c>
      <c r="D30" s="22">
        <v>2566.169922</v>
      </c>
      <c r="E30" s="22">
        <v>2579.8500979999999</v>
      </c>
      <c r="F30" s="22">
        <v>2579.8500979999999</v>
      </c>
      <c r="G30" s="22">
        <v>4048270000</v>
      </c>
    </row>
    <row r="31" spans="1:7" x14ac:dyDescent="0.25">
      <c r="A31" s="23">
        <v>43042</v>
      </c>
      <c r="B31" s="22">
        <v>2581.929932</v>
      </c>
      <c r="C31" s="22">
        <v>2588.419922</v>
      </c>
      <c r="D31" s="22">
        <v>2576.7700199999999</v>
      </c>
      <c r="E31" s="22">
        <v>2587.8400879999999</v>
      </c>
      <c r="F31" s="22">
        <v>2587.8400879999999</v>
      </c>
      <c r="G31" s="22">
        <v>3567710000</v>
      </c>
    </row>
    <row r="32" spans="1:7" x14ac:dyDescent="0.25">
      <c r="A32" s="23">
        <v>43045</v>
      </c>
      <c r="B32" s="22">
        <v>2587.469971</v>
      </c>
      <c r="C32" s="22">
        <v>2593.3798830000001</v>
      </c>
      <c r="D32" s="22">
        <v>2585.6599120000001</v>
      </c>
      <c r="E32" s="22">
        <v>2591.1298830000001</v>
      </c>
      <c r="F32" s="22">
        <v>2591.1298830000001</v>
      </c>
      <c r="G32" s="22">
        <v>3539080000</v>
      </c>
    </row>
    <row r="33" spans="1:7" x14ac:dyDescent="0.25">
      <c r="A33" s="23">
        <v>43046</v>
      </c>
      <c r="B33" s="22">
        <v>2592.110107</v>
      </c>
      <c r="C33" s="22">
        <v>2597.0200199999999</v>
      </c>
      <c r="D33" s="22">
        <v>2584.3500979999999</v>
      </c>
      <c r="E33" s="22">
        <v>2590.639893</v>
      </c>
      <c r="F33" s="22">
        <v>2590.639893</v>
      </c>
      <c r="G33" s="22">
        <v>3809650000</v>
      </c>
    </row>
    <row r="34" spans="1:7" x14ac:dyDescent="0.25">
      <c r="A34" s="23">
        <v>43047</v>
      </c>
      <c r="B34" s="22">
        <v>2588.709961</v>
      </c>
      <c r="C34" s="22">
        <v>2595.469971</v>
      </c>
      <c r="D34" s="22">
        <v>2585.0200199999999</v>
      </c>
      <c r="E34" s="22">
        <v>2594.3798830000001</v>
      </c>
      <c r="F34" s="22">
        <v>2594.3798830000001</v>
      </c>
      <c r="G34" s="22">
        <v>3899360000</v>
      </c>
    </row>
    <row r="35" spans="1:7" x14ac:dyDescent="0.25">
      <c r="A35" s="23">
        <v>43048</v>
      </c>
      <c r="B35" s="22">
        <v>2584</v>
      </c>
      <c r="C35" s="22">
        <v>2586.5</v>
      </c>
      <c r="D35" s="22">
        <v>2566.330078</v>
      </c>
      <c r="E35" s="22">
        <v>2584.6201169999999</v>
      </c>
      <c r="F35" s="22">
        <v>2584.6201169999999</v>
      </c>
      <c r="G35" s="22">
        <v>3831610000</v>
      </c>
    </row>
    <row r="36" spans="1:7" x14ac:dyDescent="0.25">
      <c r="A36" s="23">
        <v>43049</v>
      </c>
      <c r="B36" s="22">
        <v>2580.179932</v>
      </c>
      <c r="C36" s="22">
        <v>2583.8100589999999</v>
      </c>
      <c r="D36" s="22">
        <v>2575.570068</v>
      </c>
      <c r="E36" s="22">
        <v>2582.3000489999999</v>
      </c>
      <c r="F36" s="22">
        <v>2582.3000489999999</v>
      </c>
      <c r="G36" s="22">
        <v>3486910000</v>
      </c>
    </row>
    <row r="37" spans="1:7" x14ac:dyDescent="0.25">
      <c r="A37" s="23">
        <v>43052</v>
      </c>
      <c r="B37" s="22">
        <v>2576.530029</v>
      </c>
      <c r="C37" s="22">
        <v>2587.6599120000001</v>
      </c>
      <c r="D37" s="22">
        <v>2574.4799800000001</v>
      </c>
      <c r="E37" s="22">
        <v>2584.8400879999999</v>
      </c>
      <c r="F37" s="22">
        <v>2584.8400879999999</v>
      </c>
      <c r="G37" s="22">
        <v>3402930000</v>
      </c>
    </row>
    <row r="38" spans="1:7" x14ac:dyDescent="0.25">
      <c r="A38" s="23">
        <v>43053</v>
      </c>
      <c r="B38" s="22">
        <v>2577.75</v>
      </c>
      <c r="C38" s="22">
        <v>2579.6599120000001</v>
      </c>
      <c r="D38" s="22">
        <v>2566.5600589999999</v>
      </c>
      <c r="E38" s="22">
        <v>2578.8701169999999</v>
      </c>
      <c r="F38" s="22">
        <v>2578.8701169999999</v>
      </c>
      <c r="G38" s="22">
        <v>3641760000</v>
      </c>
    </row>
    <row r="39" spans="1:7" x14ac:dyDescent="0.25">
      <c r="A39" s="23">
        <v>43054</v>
      </c>
      <c r="B39" s="22">
        <v>2569.4499510000001</v>
      </c>
      <c r="C39" s="22">
        <v>2572.8400879999999</v>
      </c>
      <c r="D39" s="22">
        <v>2557.4499510000001</v>
      </c>
      <c r="E39" s="22">
        <v>2564.6201169999999</v>
      </c>
      <c r="F39" s="22">
        <v>2564.6201169999999</v>
      </c>
      <c r="G39" s="22">
        <v>3558890000</v>
      </c>
    </row>
    <row r="40" spans="1:7" x14ac:dyDescent="0.25">
      <c r="A40" s="23">
        <v>43055</v>
      </c>
      <c r="B40" s="22">
        <v>2572.9499510000001</v>
      </c>
      <c r="C40" s="22">
        <v>2590.0900879999999</v>
      </c>
      <c r="D40" s="22">
        <v>2572.9499510000001</v>
      </c>
      <c r="E40" s="22">
        <v>2585.639893</v>
      </c>
      <c r="F40" s="22">
        <v>2585.639893</v>
      </c>
      <c r="G40" s="22">
        <v>3312710000</v>
      </c>
    </row>
    <row r="41" spans="1:7" x14ac:dyDescent="0.25">
      <c r="A41" s="23">
        <v>43056</v>
      </c>
      <c r="B41" s="22">
        <v>2582.9399410000001</v>
      </c>
      <c r="C41" s="22">
        <v>2583.959961</v>
      </c>
      <c r="D41" s="22">
        <v>2577.6201169999999</v>
      </c>
      <c r="E41" s="22">
        <v>2578.8500979999999</v>
      </c>
      <c r="F41" s="22">
        <v>2578.8500979999999</v>
      </c>
      <c r="G41" s="22">
        <v>3300160000</v>
      </c>
    </row>
    <row r="42" spans="1:7" x14ac:dyDescent="0.25">
      <c r="A42" s="23">
        <v>43059</v>
      </c>
      <c r="B42" s="22">
        <v>2579.48999</v>
      </c>
      <c r="C42" s="22">
        <v>2584.639893</v>
      </c>
      <c r="D42" s="22">
        <v>2578.23999</v>
      </c>
      <c r="E42" s="22">
        <v>2582.139893</v>
      </c>
      <c r="F42" s="22">
        <v>2582.139893</v>
      </c>
      <c r="G42" s="22">
        <v>3003540000</v>
      </c>
    </row>
    <row r="43" spans="1:7" x14ac:dyDescent="0.25">
      <c r="A43" s="23">
        <v>43060</v>
      </c>
      <c r="B43" s="22">
        <v>2589.169922</v>
      </c>
      <c r="C43" s="22">
        <v>2601.1899410000001</v>
      </c>
      <c r="D43" s="22">
        <v>2589.169922</v>
      </c>
      <c r="E43" s="22">
        <v>2599.030029</v>
      </c>
      <c r="F43" s="22">
        <v>2599.030029</v>
      </c>
      <c r="G43" s="22">
        <v>3332720000</v>
      </c>
    </row>
    <row r="44" spans="1:7" x14ac:dyDescent="0.25">
      <c r="A44" s="23">
        <v>43061</v>
      </c>
      <c r="B44" s="22">
        <v>2600.3100589999999</v>
      </c>
      <c r="C44" s="22">
        <v>2600.9399410000001</v>
      </c>
      <c r="D44" s="22">
        <v>2595.2299800000001</v>
      </c>
      <c r="E44" s="22">
        <v>2597.080078</v>
      </c>
      <c r="F44" s="22">
        <v>2597.080078</v>
      </c>
      <c r="G44" s="22">
        <v>2762950000</v>
      </c>
    </row>
    <row r="45" spans="1:7" x14ac:dyDescent="0.25">
      <c r="A45" s="23">
        <v>43063</v>
      </c>
      <c r="B45" s="22">
        <v>2600.419922</v>
      </c>
      <c r="C45" s="22">
        <v>2604.209961</v>
      </c>
      <c r="D45" s="22">
        <v>2600.419922</v>
      </c>
      <c r="E45" s="22">
        <v>2602.419922</v>
      </c>
      <c r="F45" s="22">
        <v>2602.419922</v>
      </c>
      <c r="G45" s="22">
        <v>1349780000</v>
      </c>
    </row>
    <row r="46" spans="1:7" x14ac:dyDescent="0.25">
      <c r="A46" s="23">
        <v>43066</v>
      </c>
      <c r="B46" s="22">
        <v>2602.6599120000001</v>
      </c>
      <c r="C46" s="22">
        <v>2606.4099120000001</v>
      </c>
      <c r="D46" s="22">
        <v>2598.8701169999999</v>
      </c>
      <c r="E46" s="22">
        <v>2601.419922</v>
      </c>
      <c r="F46" s="22">
        <v>2601.419922</v>
      </c>
      <c r="G46" s="22">
        <v>3006860000</v>
      </c>
    </row>
    <row r="47" spans="1:7" x14ac:dyDescent="0.25">
      <c r="A47" s="23">
        <v>43067</v>
      </c>
      <c r="B47" s="22">
        <v>2605.9399410000001</v>
      </c>
      <c r="C47" s="22">
        <v>2627.6899410000001</v>
      </c>
      <c r="D47" s="22">
        <v>2605.4399410000001</v>
      </c>
      <c r="E47" s="22">
        <v>2627.040039</v>
      </c>
      <c r="F47" s="22">
        <v>2627.040039</v>
      </c>
      <c r="G47" s="22">
        <v>3488420000</v>
      </c>
    </row>
    <row r="48" spans="1:7" x14ac:dyDescent="0.25">
      <c r="A48" s="23">
        <v>43068</v>
      </c>
      <c r="B48" s="22">
        <v>2627.820068</v>
      </c>
      <c r="C48" s="22">
        <v>2634.889893</v>
      </c>
      <c r="D48" s="22">
        <v>2620.320068</v>
      </c>
      <c r="E48" s="22">
        <v>2626.070068</v>
      </c>
      <c r="F48" s="22">
        <v>2626.070068</v>
      </c>
      <c r="G48" s="22">
        <v>4078280000</v>
      </c>
    </row>
    <row r="49" spans="1:7" x14ac:dyDescent="0.25">
      <c r="A49" s="23">
        <v>43069</v>
      </c>
      <c r="B49" s="22">
        <v>2633.929932</v>
      </c>
      <c r="C49" s="22">
        <v>2657.73999</v>
      </c>
      <c r="D49" s="22">
        <v>2633.929932</v>
      </c>
      <c r="E49" s="22">
        <v>2647.580078</v>
      </c>
      <c r="F49" s="22">
        <v>2647.580078</v>
      </c>
      <c r="G49" s="22">
        <v>4938490000</v>
      </c>
    </row>
    <row r="50" spans="1:7" x14ac:dyDescent="0.25">
      <c r="A50" s="23">
        <v>43070</v>
      </c>
      <c r="B50" s="22">
        <v>2645.1000979999999</v>
      </c>
      <c r="C50" s="22">
        <v>2650.6201169999999</v>
      </c>
      <c r="D50" s="22">
        <v>2605.5200199999999</v>
      </c>
      <c r="E50" s="22">
        <v>2642.219971</v>
      </c>
      <c r="F50" s="22">
        <v>2642.219971</v>
      </c>
      <c r="G50" s="22">
        <v>3942320000</v>
      </c>
    </row>
    <row r="51" spans="1:7" x14ac:dyDescent="0.25">
      <c r="A51" s="23">
        <v>43073</v>
      </c>
      <c r="B51" s="22">
        <v>2657.1899410000001</v>
      </c>
      <c r="C51" s="22">
        <v>2665.1899410000001</v>
      </c>
      <c r="D51" s="22">
        <v>2639.030029</v>
      </c>
      <c r="E51" s="22">
        <v>2639.4399410000001</v>
      </c>
      <c r="F51" s="22">
        <v>2639.4399410000001</v>
      </c>
      <c r="G51" s="22">
        <v>4023150000</v>
      </c>
    </row>
    <row r="52" spans="1:7" x14ac:dyDescent="0.25">
      <c r="A52" s="23">
        <v>43074</v>
      </c>
      <c r="B52" s="22">
        <v>2639.780029</v>
      </c>
      <c r="C52" s="22">
        <v>2648.719971</v>
      </c>
      <c r="D52" s="22">
        <v>2627.7299800000001</v>
      </c>
      <c r="E52" s="22">
        <v>2629.570068</v>
      </c>
      <c r="F52" s="22">
        <v>2629.570068</v>
      </c>
      <c r="G52" s="22">
        <v>3539040000</v>
      </c>
    </row>
    <row r="53" spans="1:7" x14ac:dyDescent="0.25">
      <c r="A53" s="23">
        <v>43075</v>
      </c>
      <c r="B53" s="22">
        <v>2626.23999</v>
      </c>
      <c r="C53" s="22">
        <v>2634.4099120000001</v>
      </c>
      <c r="D53" s="22">
        <v>2624.75</v>
      </c>
      <c r="E53" s="22">
        <v>2629.2700199999999</v>
      </c>
      <c r="F53" s="22">
        <v>2629.2700199999999</v>
      </c>
      <c r="G53" s="22">
        <v>3229000000</v>
      </c>
    </row>
    <row r="54" spans="1:7" x14ac:dyDescent="0.25">
      <c r="A54" s="23">
        <v>43076</v>
      </c>
      <c r="B54" s="22">
        <v>2628.3798830000001</v>
      </c>
      <c r="C54" s="22">
        <v>2640.98999</v>
      </c>
      <c r="D54" s="22">
        <v>2626.530029</v>
      </c>
      <c r="E54" s="22">
        <v>2636.9799800000001</v>
      </c>
      <c r="F54" s="22">
        <v>2636.9799800000001</v>
      </c>
      <c r="G54" s="22">
        <v>3292400000</v>
      </c>
    </row>
    <row r="55" spans="1:7" x14ac:dyDescent="0.25">
      <c r="A55" s="23">
        <v>43077</v>
      </c>
      <c r="B55" s="22">
        <v>2646.209961</v>
      </c>
      <c r="C55" s="22">
        <v>2651.6499020000001</v>
      </c>
      <c r="D55" s="22">
        <v>2644.1000979999999</v>
      </c>
      <c r="E55" s="22">
        <v>2651.5</v>
      </c>
      <c r="F55" s="22">
        <v>2651.5</v>
      </c>
      <c r="G55" s="22">
        <v>3106150000</v>
      </c>
    </row>
    <row r="56" spans="1:7" x14ac:dyDescent="0.25">
      <c r="A56" s="23">
        <v>43080</v>
      </c>
      <c r="B56" s="22">
        <v>2652.1899410000001</v>
      </c>
      <c r="C56" s="22">
        <v>2660.330078</v>
      </c>
      <c r="D56" s="22">
        <v>2651.469971</v>
      </c>
      <c r="E56" s="22">
        <v>2659.98999</v>
      </c>
      <c r="F56" s="22">
        <v>2659.98999</v>
      </c>
      <c r="G56" s="22">
        <v>3091950000</v>
      </c>
    </row>
    <row r="57" spans="1:7" x14ac:dyDescent="0.25">
      <c r="A57" s="23">
        <v>43081</v>
      </c>
      <c r="B57" s="22">
        <v>2661.7299800000001</v>
      </c>
      <c r="C57" s="22">
        <v>2669.719971</v>
      </c>
      <c r="D57" s="22">
        <v>2659.780029</v>
      </c>
      <c r="E57" s="22">
        <v>2664.110107</v>
      </c>
      <c r="F57" s="22">
        <v>2664.110107</v>
      </c>
      <c r="G57" s="22">
        <v>3555680000</v>
      </c>
    </row>
    <row r="58" spans="1:7" x14ac:dyDescent="0.25">
      <c r="A58" s="23">
        <v>43082</v>
      </c>
      <c r="B58" s="22">
        <v>2667.5900879999999</v>
      </c>
      <c r="C58" s="22">
        <v>2671.8798830000001</v>
      </c>
      <c r="D58" s="22">
        <v>2662.8500979999999</v>
      </c>
      <c r="E58" s="22">
        <v>2662.8500979999999</v>
      </c>
      <c r="F58" s="22">
        <v>2662.8500979999999</v>
      </c>
      <c r="G58" s="22">
        <v>3542370000</v>
      </c>
    </row>
    <row r="59" spans="1:7" x14ac:dyDescent="0.25">
      <c r="A59" s="23">
        <v>43083</v>
      </c>
      <c r="B59" s="22">
        <v>2665.8701169999999</v>
      </c>
      <c r="C59" s="22">
        <v>2668.0900879999999</v>
      </c>
      <c r="D59" s="22">
        <v>2652.01001</v>
      </c>
      <c r="E59" s="22">
        <v>2652.01001</v>
      </c>
      <c r="F59" s="22">
        <v>2652.01001</v>
      </c>
      <c r="G59" s="22">
        <v>3430030000</v>
      </c>
    </row>
    <row r="60" spans="1:7" x14ac:dyDescent="0.25">
      <c r="A60" s="23">
        <v>43084</v>
      </c>
      <c r="B60" s="22">
        <v>2660.6298830000001</v>
      </c>
      <c r="C60" s="22">
        <v>2679.6298830000001</v>
      </c>
      <c r="D60" s="22">
        <v>2659.139893</v>
      </c>
      <c r="E60" s="22">
        <v>2675.8100589999999</v>
      </c>
      <c r="F60" s="22">
        <v>2675.8100589999999</v>
      </c>
      <c r="G60" s="22">
        <v>5723920000</v>
      </c>
    </row>
    <row r="61" spans="1:7" x14ac:dyDescent="0.25">
      <c r="A61" s="23">
        <v>43087</v>
      </c>
      <c r="B61" s="22">
        <v>2685.919922</v>
      </c>
      <c r="C61" s="22">
        <v>2694.969971</v>
      </c>
      <c r="D61" s="22">
        <v>2685.919922</v>
      </c>
      <c r="E61" s="22">
        <v>2690.1599120000001</v>
      </c>
      <c r="F61" s="22">
        <v>2690.1599120000001</v>
      </c>
      <c r="G61" s="22">
        <v>3724660000</v>
      </c>
    </row>
    <row r="62" spans="1:7" x14ac:dyDescent="0.25">
      <c r="A62" s="23">
        <v>43088</v>
      </c>
      <c r="B62" s="22">
        <v>2692.709961</v>
      </c>
      <c r="C62" s="22">
        <v>2694.4399410000001</v>
      </c>
      <c r="D62" s="22">
        <v>2680.73999</v>
      </c>
      <c r="E62" s="22">
        <v>2681.469971</v>
      </c>
      <c r="F62" s="22">
        <v>2681.469971</v>
      </c>
      <c r="G62" s="22">
        <v>3368590000</v>
      </c>
    </row>
    <row r="63" spans="1:7" x14ac:dyDescent="0.25">
      <c r="A63" s="23">
        <v>43089</v>
      </c>
      <c r="B63" s="22">
        <v>2688.179932</v>
      </c>
      <c r="C63" s="22">
        <v>2691.01001</v>
      </c>
      <c r="D63" s="22">
        <v>2676.110107</v>
      </c>
      <c r="E63" s="22">
        <v>2679.25</v>
      </c>
      <c r="F63" s="22">
        <v>2679.25</v>
      </c>
      <c r="G63" s="22">
        <v>3241030000</v>
      </c>
    </row>
    <row r="64" spans="1:7" x14ac:dyDescent="0.25">
      <c r="A64" s="23">
        <v>43090</v>
      </c>
      <c r="B64" s="22">
        <v>2683.0200199999999</v>
      </c>
      <c r="C64" s="22">
        <v>2692.639893</v>
      </c>
      <c r="D64" s="22">
        <v>2682.3999020000001</v>
      </c>
      <c r="E64" s="22">
        <v>2684.570068</v>
      </c>
      <c r="F64" s="22">
        <v>2684.570068</v>
      </c>
      <c r="G64" s="22">
        <v>3273390000</v>
      </c>
    </row>
    <row r="65" spans="1:7" x14ac:dyDescent="0.25">
      <c r="A65" s="23">
        <v>43091</v>
      </c>
      <c r="B65" s="22">
        <v>2684.219971</v>
      </c>
      <c r="C65" s="22">
        <v>2685.3500979999999</v>
      </c>
      <c r="D65" s="22">
        <v>2678.1298830000001</v>
      </c>
      <c r="E65" s="22">
        <v>2683.3400879999999</v>
      </c>
      <c r="F65" s="22">
        <v>2683.3400879999999</v>
      </c>
      <c r="G65" s="22">
        <v>2399830000</v>
      </c>
    </row>
    <row r="66" spans="1:7" x14ac:dyDescent="0.25">
      <c r="A66" s="23">
        <v>43095</v>
      </c>
      <c r="B66" s="22">
        <v>2679.0900879999999</v>
      </c>
      <c r="C66" s="22">
        <v>2682.73999</v>
      </c>
      <c r="D66" s="22">
        <v>2677.959961</v>
      </c>
      <c r="E66" s="22">
        <v>2680.5</v>
      </c>
      <c r="F66" s="22">
        <v>2680.5</v>
      </c>
      <c r="G66" s="22">
        <v>1968780000</v>
      </c>
    </row>
    <row r="67" spans="1:7" x14ac:dyDescent="0.25">
      <c r="A67" s="23">
        <v>43096</v>
      </c>
      <c r="B67" s="22">
        <v>2682.1000979999999</v>
      </c>
      <c r="C67" s="22">
        <v>2685.639893</v>
      </c>
      <c r="D67" s="22">
        <v>2678.9099120000001</v>
      </c>
      <c r="E67" s="22">
        <v>2682.6201169999999</v>
      </c>
      <c r="F67" s="22">
        <v>2682.6201169999999</v>
      </c>
      <c r="G67" s="22">
        <v>2202080000</v>
      </c>
    </row>
    <row r="68" spans="1:7" x14ac:dyDescent="0.25">
      <c r="A68" s="23">
        <v>43097</v>
      </c>
      <c r="B68" s="22">
        <v>2686.1000979999999</v>
      </c>
      <c r="C68" s="22">
        <v>2687.6599120000001</v>
      </c>
      <c r="D68" s="22">
        <v>2682.6899410000001</v>
      </c>
      <c r="E68" s="22">
        <v>2687.540039</v>
      </c>
      <c r="F68" s="22">
        <v>2687.540039</v>
      </c>
      <c r="G68" s="22">
        <v>2153330000</v>
      </c>
    </row>
    <row r="69" spans="1:7" x14ac:dyDescent="0.25">
      <c r="A69" s="23">
        <v>43098</v>
      </c>
      <c r="B69" s="22">
        <v>2689.1499020000001</v>
      </c>
      <c r="C69" s="22">
        <v>2692.1201169999999</v>
      </c>
      <c r="D69" s="22">
        <v>2673.610107</v>
      </c>
      <c r="E69" s="22">
        <v>2673.610107</v>
      </c>
      <c r="F69" s="22">
        <v>2673.610107</v>
      </c>
      <c r="G69" s="22">
        <v>2443490000</v>
      </c>
    </row>
    <row r="70" spans="1:7" x14ac:dyDescent="0.25">
      <c r="A70" s="23">
        <v>43102</v>
      </c>
      <c r="B70" s="22">
        <v>2683.7299800000001</v>
      </c>
      <c r="C70" s="22">
        <v>2695.889893</v>
      </c>
      <c r="D70" s="22">
        <v>2682.360107</v>
      </c>
      <c r="E70" s="22">
        <v>2695.8100589999999</v>
      </c>
      <c r="F70" s="22">
        <v>2695.8100589999999</v>
      </c>
      <c r="G70" s="22">
        <v>3367250000</v>
      </c>
    </row>
    <row r="71" spans="1:7" x14ac:dyDescent="0.25">
      <c r="A71" s="23">
        <v>43103</v>
      </c>
      <c r="B71" s="22">
        <v>2697.8500979999999</v>
      </c>
      <c r="C71" s="22">
        <v>2714.3701169999999</v>
      </c>
      <c r="D71" s="22">
        <v>2697.7700199999999</v>
      </c>
      <c r="E71" s="22">
        <v>2713.0600589999999</v>
      </c>
      <c r="F71" s="22">
        <v>2713.0600589999999</v>
      </c>
      <c r="G71" s="22">
        <v>3538660000</v>
      </c>
    </row>
    <row r="72" spans="1:7" x14ac:dyDescent="0.25">
      <c r="A72" s="23">
        <v>43104</v>
      </c>
      <c r="B72" s="22">
        <v>2719.3100589999999</v>
      </c>
      <c r="C72" s="22">
        <v>2729.290039</v>
      </c>
      <c r="D72" s="22">
        <v>2719.070068</v>
      </c>
      <c r="E72" s="22">
        <v>2723.98999</v>
      </c>
      <c r="F72" s="22">
        <v>2723.98999</v>
      </c>
      <c r="G72" s="22">
        <v>3695260000</v>
      </c>
    </row>
    <row r="73" spans="1:7" x14ac:dyDescent="0.25">
      <c r="A73" s="23">
        <v>43105</v>
      </c>
      <c r="B73" s="22">
        <v>2731.330078</v>
      </c>
      <c r="C73" s="22">
        <v>2743.4499510000001</v>
      </c>
      <c r="D73" s="22">
        <v>2727.919922</v>
      </c>
      <c r="E73" s="22">
        <v>2743.1499020000001</v>
      </c>
      <c r="F73" s="22">
        <v>2743.1499020000001</v>
      </c>
      <c r="G73" s="22">
        <v>3236620000</v>
      </c>
    </row>
    <row r="74" spans="1:7" x14ac:dyDescent="0.25">
      <c r="A74" s="23">
        <v>43108</v>
      </c>
      <c r="B74" s="22">
        <v>2742.669922</v>
      </c>
      <c r="C74" s="22">
        <v>2748.51001</v>
      </c>
      <c r="D74" s="22">
        <v>2737.6000979999999</v>
      </c>
      <c r="E74" s="22">
        <v>2747.709961</v>
      </c>
      <c r="F74" s="22">
        <v>2747.709961</v>
      </c>
      <c r="G74" s="22">
        <v>3242650000</v>
      </c>
    </row>
    <row r="75" spans="1:7" x14ac:dyDescent="0.25">
      <c r="A75" s="23">
        <v>43109</v>
      </c>
      <c r="B75" s="22">
        <v>2751.1499020000001</v>
      </c>
      <c r="C75" s="22">
        <v>2759.139893</v>
      </c>
      <c r="D75" s="22">
        <v>2747.860107</v>
      </c>
      <c r="E75" s="22">
        <v>2751.290039</v>
      </c>
      <c r="F75" s="22">
        <v>2751.290039</v>
      </c>
      <c r="G75" s="22">
        <v>3453480000</v>
      </c>
    </row>
    <row r="76" spans="1:7" x14ac:dyDescent="0.25">
      <c r="A76" s="23">
        <v>43110</v>
      </c>
      <c r="B76" s="22">
        <v>2745.5500489999999</v>
      </c>
      <c r="C76" s="22">
        <v>2750.8000489999999</v>
      </c>
      <c r="D76" s="22">
        <v>2736.0600589999999</v>
      </c>
      <c r="E76" s="22">
        <v>2748.2299800000001</v>
      </c>
      <c r="F76" s="22">
        <v>2748.2299800000001</v>
      </c>
      <c r="G76" s="22">
        <v>3576350000</v>
      </c>
    </row>
    <row r="77" spans="1:7" x14ac:dyDescent="0.25">
      <c r="A77" s="23">
        <v>43111</v>
      </c>
      <c r="B77" s="22">
        <v>2752.969971</v>
      </c>
      <c r="C77" s="22">
        <v>2767.5600589999999</v>
      </c>
      <c r="D77" s="22">
        <v>2752.780029</v>
      </c>
      <c r="E77" s="22">
        <v>2767.5600589999999</v>
      </c>
      <c r="F77" s="22">
        <v>2767.5600589999999</v>
      </c>
      <c r="G77" s="22">
        <v>3641320000</v>
      </c>
    </row>
    <row r="78" spans="1:7" x14ac:dyDescent="0.25">
      <c r="A78" s="23">
        <v>43112</v>
      </c>
      <c r="B78" s="22">
        <v>2770.179932</v>
      </c>
      <c r="C78" s="22">
        <v>2787.8500979999999</v>
      </c>
      <c r="D78" s="22">
        <v>2769.639893</v>
      </c>
      <c r="E78" s="22">
        <v>2786.23999</v>
      </c>
      <c r="F78" s="22">
        <v>2786.23999</v>
      </c>
      <c r="G78" s="22">
        <v>3573970000</v>
      </c>
    </row>
    <row r="79" spans="1:7" x14ac:dyDescent="0.25">
      <c r="A79" s="23">
        <v>43116</v>
      </c>
      <c r="B79" s="22">
        <v>2798.959961</v>
      </c>
      <c r="C79" s="22">
        <v>2807.540039</v>
      </c>
      <c r="D79" s="22">
        <v>2768.639893</v>
      </c>
      <c r="E79" s="22">
        <v>2776.419922</v>
      </c>
      <c r="F79" s="22">
        <v>2776.419922</v>
      </c>
      <c r="G79" s="22">
        <v>4325970000</v>
      </c>
    </row>
    <row r="80" spans="1:7" x14ac:dyDescent="0.25">
      <c r="A80" s="23">
        <v>43117</v>
      </c>
      <c r="B80" s="22">
        <v>2784.98999</v>
      </c>
      <c r="C80" s="22">
        <v>2807.040039</v>
      </c>
      <c r="D80" s="22">
        <v>2778.3798830000001</v>
      </c>
      <c r="E80" s="22">
        <v>2802.5600589999999</v>
      </c>
      <c r="F80" s="22">
        <v>2802.5600589999999</v>
      </c>
      <c r="G80" s="22">
        <v>3778050000</v>
      </c>
    </row>
    <row r="81" spans="1:7" x14ac:dyDescent="0.25">
      <c r="A81" s="23">
        <v>43118</v>
      </c>
      <c r="B81" s="22">
        <v>2802.3999020000001</v>
      </c>
      <c r="C81" s="22">
        <v>2805.830078</v>
      </c>
      <c r="D81" s="22">
        <v>2792.5600589999999</v>
      </c>
      <c r="E81" s="22">
        <v>2798.030029</v>
      </c>
      <c r="F81" s="22">
        <v>2798.030029</v>
      </c>
      <c r="G81" s="22">
        <v>3681470000</v>
      </c>
    </row>
    <row r="82" spans="1:7" x14ac:dyDescent="0.25">
      <c r="A82" s="23">
        <v>43119</v>
      </c>
      <c r="B82" s="22">
        <v>2802.6000979999999</v>
      </c>
      <c r="C82" s="22">
        <v>2810.330078</v>
      </c>
      <c r="D82" s="22">
        <v>2798.080078</v>
      </c>
      <c r="E82" s="22">
        <v>2810.3000489999999</v>
      </c>
      <c r="F82" s="22">
        <v>2810.3000489999999</v>
      </c>
      <c r="G82" s="22">
        <v>3639430000</v>
      </c>
    </row>
    <row r="83" spans="1:7" x14ac:dyDescent="0.25">
      <c r="A83" s="23">
        <v>43122</v>
      </c>
      <c r="B83" s="22">
        <v>2809.1599120000001</v>
      </c>
      <c r="C83" s="22">
        <v>2833.030029</v>
      </c>
      <c r="D83" s="22">
        <v>2808.1201169999999</v>
      </c>
      <c r="E83" s="22">
        <v>2832.969971</v>
      </c>
      <c r="F83" s="22">
        <v>2832.969971</v>
      </c>
      <c r="G83" s="22">
        <v>3471780000</v>
      </c>
    </row>
    <row r="84" spans="1:7" x14ac:dyDescent="0.25">
      <c r="A84" s="23">
        <v>43123</v>
      </c>
      <c r="B84" s="22">
        <v>2835.0500489999999</v>
      </c>
      <c r="C84" s="22">
        <v>2842.23999</v>
      </c>
      <c r="D84" s="22">
        <v>2830.5900879999999</v>
      </c>
      <c r="E84" s="22">
        <v>2839.1298830000001</v>
      </c>
      <c r="F84" s="22">
        <v>2839.1298830000001</v>
      </c>
      <c r="G84" s="22">
        <v>3519650000</v>
      </c>
    </row>
    <row r="85" spans="1:7" x14ac:dyDescent="0.25">
      <c r="A85" s="23">
        <v>43124</v>
      </c>
      <c r="B85" s="22">
        <v>2845.419922</v>
      </c>
      <c r="C85" s="22">
        <v>2852.969971</v>
      </c>
      <c r="D85" s="22">
        <v>2824.8100589999999</v>
      </c>
      <c r="E85" s="22">
        <v>2837.540039</v>
      </c>
      <c r="F85" s="22">
        <v>2837.540039</v>
      </c>
      <c r="G85" s="22">
        <v>4014070000</v>
      </c>
    </row>
    <row r="86" spans="1:7" x14ac:dyDescent="0.25">
      <c r="A86" s="23">
        <v>43125</v>
      </c>
      <c r="B86" s="22">
        <v>2846.23999</v>
      </c>
      <c r="C86" s="22">
        <v>2848.5600589999999</v>
      </c>
      <c r="D86" s="22">
        <v>2830.9399410000001</v>
      </c>
      <c r="E86" s="22">
        <v>2839.25</v>
      </c>
      <c r="F86" s="22">
        <v>2839.25</v>
      </c>
      <c r="G86" s="22">
        <v>3835150000</v>
      </c>
    </row>
    <row r="87" spans="1:7" x14ac:dyDescent="0.25">
      <c r="A87" s="23">
        <v>43126</v>
      </c>
      <c r="B87" s="22">
        <v>2847.4799800000001</v>
      </c>
      <c r="C87" s="22">
        <v>2872.8701169999999</v>
      </c>
      <c r="D87" s="22">
        <v>2846.179932</v>
      </c>
      <c r="E87" s="22">
        <v>2872.8701169999999</v>
      </c>
      <c r="F87" s="22">
        <v>2872.8701169999999</v>
      </c>
      <c r="G87" s="22">
        <v>3443230000</v>
      </c>
    </row>
    <row r="88" spans="1:7" x14ac:dyDescent="0.25">
      <c r="A88" s="23">
        <v>43129</v>
      </c>
      <c r="B88" s="22">
        <v>2867.2299800000001</v>
      </c>
      <c r="C88" s="22">
        <v>2870.6201169999999</v>
      </c>
      <c r="D88" s="22">
        <v>2851.4799800000001</v>
      </c>
      <c r="E88" s="22">
        <v>2853.530029</v>
      </c>
      <c r="F88" s="22">
        <v>2853.530029</v>
      </c>
      <c r="G88" s="22">
        <v>3573830000</v>
      </c>
    </row>
    <row r="89" spans="1:7" x14ac:dyDescent="0.25">
      <c r="A89" s="23">
        <v>43130</v>
      </c>
      <c r="B89" s="22">
        <v>2832.73999</v>
      </c>
      <c r="C89" s="22">
        <v>2837.75</v>
      </c>
      <c r="D89" s="22">
        <v>2818.2700199999999</v>
      </c>
      <c r="E89" s="22">
        <v>2822.429932</v>
      </c>
      <c r="F89" s="22">
        <v>2822.429932</v>
      </c>
      <c r="G89" s="22">
        <v>3990650000</v>
      </c>
    </row>
    <row r="90" spans="1:7" x14ac:dyDescent="0.25">
      <c r="A90" s="23">
        <v>43131</v>
      </c>
      <c r="B90" s="22">
        <v>2832.4099120000001</v>
      </c>
      <c r="C90" s="22">
        <v>2839.26001</v>
      </c>
      <c r="D90" s="22">
        <v>2813.040039</v>
      </c>
      <c r="E90" s="22">
        <v>2823.8100589999999</v>
      </c>
      <c r="F90" s="22">
        <v>2823.8100589999999</v>
      </c>
      <c r="G90" s="22">
        <v>4261280000</v>
      </c>
    </row>
    <row r="91" spans="1:7" x14ac:dyDescent="0.25">
      <c r="A91" s="23">
        <v>43132</v>
      </c>
      <c r="B91" s="22">
        <v>2816.4499510000001</v>
      </c>
      <c r="C91" s="22">
        <v>2835.959961</v>
      </c>
      <c r="D91" s="22">
        <v>2812.6999510000001</v>
      </c>
      <c r="E91" s="22">
        <v>2821.9799800000001</v>
      </c>
      <c r="F91" s="22">
        <v>2821.9799800000001</v>
      </c>
      <c r="G91" s="22">
        <v>3938450000</v>
      </c>
    </row>
    <row r="92" spans="1:7" x14ac:dyDescent="0.25">
      <c r="A92" s="23">
        <v>43133</v>
      </c>
      <c r="B92" s="22">
        <v>2808.919922</v>
      </c>
      <c r="C92" s="22">
        <v>2808.919922</v>
      </c>
      <c r="D92" s="22">
        <v>2759.969971</v>
      </c>
      <c r="E92" s="22">
        <v>2762.1298830000001</v>
      </c>
      <c r="F92" s="22">
        <v>2762.1298830000001</v>
      </c>
      <c r="G92" s="22">
        <v>4301130000</v>
      </c>
    </row>
    <row r="93" spans="1:7" x14ac:dyDescent="0.25">
      <c r="A93" s="23">
        <v>43136</v>
      </c>
      <c r="B93" s="22">
        <v>2741.0600589999999</v>
      </c>
      <c r="C93" s="22">
        <v>2763.389893</v>
      </c>
      <c r="D93" s="22">
        <v>2638.169922</v>
      </c>
      <c r="E93" s="22">
        <v>2648.9399410000001</v>
      </c>
      <c r="F93" s="22">
        <v>2648.9399410000001</v>
      </c>
      <c r="G93" s="22">
        <v>5283460000</v>
      </c>
    </row>
    <row r="94" spans="1:7" x14ac:dyDescent="0.25">
      <c r="A94" s="23">
        <v>43137</v>
      </c>
      <c r="B94" s="22">
        <v>2614.780029</v>
      </c>
      <c r="C94" s="22">
        <v>2701.040039</v>
      </c>
      <c r="D94" s="22">
        <v>2593.070068</v>
      </c>
      <c r="E94" s="22">
        <v>2695.139893</v>
      </c>
      <c r="F94" s="22">
        <v>2695.139893</v>
      </c>
      <c r="G94" s="22">
        <v>5891660000</v>
      </c>
    </row>
    <row r="95" spans="1:7" x14ac:dyDescent="0.25">
      <c r="A95" s="23">
        <v>43138</v>
      </c>
      <c r="B95" s="22">
        <v>2690.9499510000001</v>
      </c>
      <c r="C95" s="22">
        <v>2727.669922</v>
      </c>
      <c r="D95" s="22">
        <v>2681.330078</v>
      </c>
      <c r="E95" s="22">
        <v>2681.6599120000001</v>
      </c>
      <c r="F95" s="22">
        <v>2681.6599120000001</v>
      </c>
      <c r="G95" s="22">
        <v>4626570000</v>
      </c>
    </row>
    <row r="96" spans="1:7" x14ac:dyDescent="0.25">
      <c r="A96" s="23">
        <v>43139</v>
      </c>
      <c r="B96" s="22">
        <v>2685.01001</v>
      </c>
      <c r="C96" s="22">
        <v>2685.2700199999999</v>
      </c>
      <c r="D96" s="22">
        <v>2580.5600589999999</v>
      </c>
      <c r="E96" s="22">
        <v>2581</v>
      </c>
      <c r="F96" s="22">
        <v>2581</v>
      </c>
      <c r="G96" s="22">
        <v>5305440000</v>
      </c>
    </row>
    <row r="97" spans="1:7" x14ac:dyDescent="0.25">
      <c r="A97" s="23">
        <v>43140</v>
      </c>
      <c r="B97" s="22">
        <v>2601.780029</v>
      </c>
      <c r="C97" s="22">
        <v>2638.669922</v>
      </c>
      <c r="D97" s="22">
        <v>2532.6899410000001</v>
      </c>
      <c r="E97" s="22">
        <v>2619.5500489999999</v>
      </c>
      <c r="F97" s="22">
        <v>2619.5500489999999</v>
      </c>
      <c r="G97" s="22">
        <v>5680070000</v>
      </c>
    </row>
    <row r="98" spans="1:7" x14ac:dyDescent="0.25">
      <c r="A98" s="23">
        <v>43143</v>
      </c>
      <c r="B98" s="22">
        <v>2636.75</v>
      </c>
      <c r="C98" s="22">
        <v>2672.610107</v>
      </c>
      <c r="D98" s="22">
        <v>2622.4499510000001</v>
      </c>
      <c r="E98" s="22">
        <v>2656</v>
      </c>
      <c r="F98" s="22">
        <v>2656</v>
      </c>
      <c r="G98" s="22">
        <v>4055790000</v>
      </c>
    </row>
    <row r="99" spans="1:7" x14ac:dyDescent="0.25">
      <c r="A99" s="23">
        <v>43144</v>
      </c>
      <c r="B99" s="22">
        <v>2646.2700199999999</v>
      </c>
      <c r="C99" s="22">
        <v>2668.8400879999999</v>
      </c>
      <c r="D99" s="22">
        <v>2637.080078</v>
      </c>
      <c r="E99" s="22">
        <v>2662.9399410000001</v>
      </c>
      <c r="F99" s="22">
        <v>2662.9399410000001</v>
      </c>
      <c r="G99" s="22">
        <v>3472870000</v>
      </c>
    </row>
    <row r="100" spans="1:7" x14ac:dyDescent="0.25">
      <c r="A100" s="23">
        <v>43145</v>
      </c>
      <c r="B100" s="22">
        <v>2651.209961</v>
      </c>
      <c r="C100" s="22">
        <v>2702.1000979999999</v>
      </c>
      <c r="D100" s="22">
        <v>2648.8701169999999</v>
      </c>
      <c r="E100" s="22">
        <v>2698.6298830000001</v>
      </c>
      <c r="F100" s="22">
        <v>2698.6298830000001</v>
      </c>
      <c r="G100" s="22">
        <v>4003740000</v>
      </c>
    </row>
    <row r="101" spans="1:7" x14ac:dyDescent="0.25">
      <c r="A101" s="23">
        <v>43146</v>
      </c>
      <c r="B101" s="22">
        <v>2713.459961</v>
      </c>
      <c r="C101" s="22">
        <v>2731.51001</v>
      </c>
      <c r="D101" s="22">
        <v>2689.820068</v>
      </c>
      <c r="E101" s="22">
        <v>2731.1999510000001</v>
      </c>
      <c r="F101" s="22">
        <v>2731.1999510000001</v>
      </c>
      <c r="G101" s="22">
        <v>3684910000</v>
      </c>
    </row>
    <row r="102" spans="1:7" x14ac:dyDescent="0.25">
      <c r="A102" s="23">
        <v>43147</v>
      </c>
      <c r="B102" s="22">
        <v>2727.139893</v>
      </c>
      <c r="C102" s="22">
        <v>2754.419922</v>
      </c>
      <c r="D102" s="22">
        <v>2725.110107</v>
      </c>
      <c r="E102" s="22">
        <v>2732.219971</v>
      </c>
      <c r="F102" s="22">
        <v>2732.219971</v>
      </c>
      <c r="G102" s="22">
        <v>3637460000</v>
      </c>
    </row>
    <row r="103" spans="1:7" x14ac:dyDescent="0.25">
      <c r="A103" s="23">
        <v>43151</v>
      </c>
      <c r="B103" s="22">
        <v>2722.98999</v>
      </c>
      <c r="C103" s="22">
        <v>2737.6000979999999</v>
      </c>
      <c r="D103" s="22">
        <v>2706.76001</v>
      </c>
      <c r="E103" s="22">
        <v>2716.26001</v>
      </c>
      <c r="F103" s="22">
        <v>2716.26001</v>
      </c>
      <c r="G103" s="22">
        <v>3627610000</v>
      </c>
    </row>
    <row r="104" spans="1:7" x14ac:dyDescent="0.25">
      <c r="A104" s="23">
        <v>43152</v>
      </c>
      <c r="B104" s="22">
        <v>2720.530029</v>
      </c>
      <c r="C104" s="22">
        <v>2747.75</v>
      </c>
      <c r="D104" s="22">
        <v>2701.290039</v>
      </c>
      <c r="E104" s="22">
        <v>2701.330078</v>
      </c>
      <c r="F104" s="22">
        <v>2701.330078</v>
      </c>
      <c r="G104" s="22">
        <v>3779400000</v>
      </c>
    </row>
    <row r="105" spans="1:7" x14ac:dyDescent="0.25">
      <c r="A105" s="23">
        <v>43153</v>
      </c>
      <c r="B105" s="22">
        <v>2710.419922</v>
      </c>
      <c r="C105" s="22">
        <v>2731.26001</v>
      </c>
      <c r="D105" s="22">
        <v>2697.7700199999999</v>
      </c>
      <c r="E105" s="22">
        <v>2703.959961</v>
      </c>
      <c r="F105" s="22">
        <v>2703.959961</v>
      </c>
      <c r="G105" s="22">
        <v>3701270000</v>
      </c>
    </row>
    <row r="106" spans="1:7" x14ac:dyDescent="0.25">
      <c r="A106" s="23">
        <v>43154</v>
      </c>
      <c r="B106" s="22">
        <v>2715.8000489999999</v>
      </c>
      <c r="C106" s="22">
        <v>2747.76001</v>
      </c>
      <c r="D106" s="22">
        <v>2713.73999</v>
      </c>
      <c r="E106" s="22">
        <v>2747.3000489999999</v>
      </c>
      <c r="F106" s="22">
        <v>2747.3000489999999</v>
      </c>
      <c r="G106" s="22">
        <v>3189190000</v>
      </c>
    </row>
    <row r="107" spans="1:7" x14ac:dyDescent="0.25">
      <c r="A107" s="23">
        <v>43157</v>
      </c>
      <c r="B107" s="22">
        <v>2757.3701169999999</v>
      </c>
      <c r="C107" s="22">
        <v>2780.639893</v>
      </c>
      <c r="D107" s="22">
        <v>2753.780029</v>
      </c>
      <c r="E107" s="22">
        <v>2779.6000979999999</v>
      </c>
      <c r="F107" s="22">
        <v>2779.6000979999999</v>
      </c>
      <c r="G107" s="22">
        <v>3424650000</v>
      </c>
    </row>
    <row r="108" spans="1:7" x14ac:dyDescent="0.25">
      <c r="A108" s="23">
        <v>43158</v>
      </c>
      <c r="B108" s="22">
        <v>2780.4499510000001</v>
      </c>
      <c r="C108" s="22">
        <v>2789.1499020000001</v>
      </c>
      <c r="D108" s="22">
        <v>2744.219971</v>
      </c>
      <c r="E108" s="22">
        <v>2744.280029</v>
      </c>
      <c r="F108" s="22">
        <v>2744.280029</v>
      </c>
      <c r="G108" s="22">
        <v>3745080000</v>
      </c>
    </row>
    <row r="109" spans="1:7" x14ac:dyDescent="0.25">
      <c r="A109" s="23">
        <v>43159</v>
      </c>
      <c r="B109" s="22">
        <v>2753.780029</v>
      </c>
      <c r="C109" s="22">
        <v>2761.5200199999999</v>
      </c>
      <c r="D109" s="22">
        <v>2713.540039</v>
      </c>
      <c r="E109" s="22">
        <v>2713.830078</v>
      </c>
      <c r="F109" s="22">
        <v>2713.830078</v>
      </c>
      <c r="G109" s="22">
        <v>4230660000</v>
      </c>
    </row>
    <row r="110" spans="1:7" x14ac:dyDescent="0.25">
      <c r="A110" s="23">
        <v>43160</v>
      </c>
      <c r="B110" s="22">
        <v>2715.219971</v>
      </c>
      <c r="C110" s="22">
        <v>2730.889893</v>
      </c>
      <c r="D110" s="22">
        <v>2659.6499020000001</v>
      </c>
      <c r="E110" s="22">
        <v>2677.669922</v>
      </c>
      <c r="F110" s="22">
        <v>2677.669922</v>
      </c>
      <c r="G110" s="22">
        <v>4503970000</v>
      </c>
    </row>
    <row r="111" spans="1:7" x14ac:dyDescent="0.25">
      <c r="A111" s="23">
        <v>43161</v>
      </c>
      <c r="B111" s="22">
        <v>2658.889893</v>
      </c>
      <c r="C111" s="22">
        <v>2696.25</v>
      </c>
      <c r="D111" s="22">
        <v>2647.320068</v>
      </c>
      <c r="E111" s="22">
        <v>2691.25</v>
      </c>
      <c r="F111" s="22">
        <v>2691.25</v>
      </c>
      <c r="G111" s="22">
        <v>3882450000</v>
      </c>
    </row>
    <row r="112" spans="1:7" x14ac:dyDescent="0.25">
      <c r="A112" s="23">
        <v>43164</v>
      </c>
      <c r="B112" s="22">
        <v>2681.0600589999999</v>
      </c>
      <c r="C112" s="22">
        <v>2728.0900879999999</v>
      </c>
      <c r="D112" s="22">
        <v>2675.75</v>
      </c>
      <c r="E112" s="22">
        <v>2720.9399410000001</v>
      </c>
      <c r="F112" s="22">
        <v>2720.9399410000001</v>
      </c>
      <c r="G112" s="22">
        <v>3710810000</v>
      </c>
    </row>
    <row r="113" spans="1:7" x14ac:dyDescent="0.25">
      <c r="A113" s="23">
        <v>43165</v>
      </c>
      <c r="B113" s="22">
        <v>2730.179932</v>
      </c>
      <c r="C113" s="22">
        <v>2732.080078</v>
      </c>
      <c r="D113" s="22">
        <v>2711.26001</v>
      </c>
      <c r="E113" s="22">
        <v>2728.1201169999999</v>
      </c>
      <c r="F113" s="22">
        <v>2728.1201169999999</v>
      </c>
      <c r="G113" s="22">
        <v>3370690000</v>
      </c>
    </row>
    <row r="114" spans="1:7" x14ac:dyDescent="0.25">
      <c r="A114" s="23">
        <v>43166</v>
      </c>
      <c r="B114" s="22">
        <v>2710.179932</v>
      </c>
      <c r="C114" s="22">
        <v>2730.6000979999999</v>
      </c>
      <c r="D114" s="22">
        <v>2701.73999</v>
      </c>
      <c r="E114" s="22">
        <v>2726.8000489999999</v>
      </c>
      <c r="F114" s="22">
        <v>2726.8000489999999</v>
      </c>
      <c r="G114" s="22">
        <v>3393270000</v>
      </c>
    </row>
    <row r="115" spans="1:7" x14ac:dyDescent="0.25">
      <c r="A115" s="23">
        <v>43167</v>
      </c>
      <c r="B115" s="22">
        <v>2732.75</v>
      </c>
      <c r="C115" s="22">
        <v>2740.4499510000001</v>
      </c>
      <c r="D115" s="22">
        <v>2722.6499020000001</v>
      </c>
      <c r="E115" s="22">
        <v>2738.969971</v>
      </c>
      <c r="F115" s="22">
        <v>2738.969971</v>
      </c>
      <c r="G115" s="22">
        <v>3212320000</v>
      </c>
    </row>
    <row r="116" spans="1:7" x14ac:dyDescent="0.25">
      <c r="A116" s="23">
        <v>43168</v>
      </c>
      <c r="B116" s="22">
        <v>2752.9099120000001</v>
      </c>
      <c r="C116" s="22">
        <v>2786.570068</v>
      </c>
      <c r="D116" s="22">
        <v>2751.540039</v>
      </c>
      <c r="E116" s="22">
        <v>2786.570068</v>
      </c>
      <c r="F116" s="22">
        <v>2786.570068</v>
      </c>
      <c r="G116" s="22">
        <v>3364100000</v>
      </c>
    </row>
    <row r="117" spans="1:7" x14ac:dyDescent="0.25">
      <c r="A117" s="23">
        <v>43171</v>
      </c>
      <c r="B117" s="22">
        <v>2790.540039</v>
      </c>
      <c r="C117" s="22">
        <v>2796.9799800000001</v>
      </c>
      <c r="D117" s="22">
        <v>2779.26001</v>
      </c>
      <c r="E117" s="22">
        <v>2783.0200199999999</v>
      </c>
      <c r="F117" s="22">
        <v>2783.0200199999999</v>
      </c>
      <c r="G117" s="22">
        <v>3185020000</v>
      </c>
    </row>
    <row r="118" spans="1:7" x14ac:dyDescent="0.25">
      <c r="A118" s="23">
        <v>43172</v>
      </c>
      <c r="B118" s="22">
        <v>2792.3100589999999</v>
      </c>
      <c r="C118" s="22">
        <v>2801.8999020000001</v>
      </c>
      <c r="D118" s="22">
        <v>2758.679932</v>
      </c>
      <c r="E118" s="22">
        <v>2765.3100589999999</v>
      </c>
      <c r="F118" s="22">
        <v>2765.3100589999999</v>
      </c>
      <c r="G118" s="22">
        <v>3301650000</v>
      </c>
    </row>
    <row r="119" spans="1:7" x14ac:dyDescent="0.25">
      <c r="A119" s="23">
        <v>43173</v>
      </c>
      <c r="B119" s="22">
        <v>2774.0600589999999</v>
      </c>
      <c r="C119" s="22">
        <v>2777.110107</v>
      </c>
      <c r="D119" s="22">
        <v>2744.3798830000001</v>
      </c>
      <c r="E119" s="22">
        <v>2749.4799800000001</v>
      </c>
      <c r="F119" s="22">
        <v>2749.4799800000001</v>
      </c>
      <c r="G119" s="22">
        <v>3391360000</v>
      </c>
    </row>
    <row r="120" spans="1:7" x14ac:dyDescent="0.25">
      <c r="A120" s="23">
        <v>43174</v>
      </c>
      <c r="B120" s="22">
        <v>2754.2700199999999</v>
      </c>
      <c r="C120" s="22">
        <v>2763.030029</v>
      </c>
      <c r="D120" s="22">
        <v>2741.469971</v>
      </c>
      <c r="E120" s="22">
        <v>2747.330078</v>
      </c>
      <c r="F120" s="22">
        <v>2747.330078</v>
      </c>
      <c r="G120" s="22">
        <v>3500330000</v>
      </c>
    </row>
    <row r="121" spans="1:7" x14ac:dyDescent="0.25">
      <c r="A121" s="23">
        <v>43175</v>
      </c>
      <c r="B121" s="22">
        <v>2750.570068</v>
      </c>
      <c r="C121" s="22">
        <v>2761.8500979999999</v>
      </c>
      <c r="D121" s="22">
        <v>2749.969971</v>
      </c>
      <c r="E121" s="22">
        <v>2752.01001</v>
      </c>
      <c r="F121" s="22">
        <v>2752.01001</v>
      </c>
      <c r="G121" s="22">
        <v>5372340000</v>
      </c>
    </row>
    <row r="122" spans="1:7" x14ac:dyDescent="0.25">
      <c r="A122" s="23">
        <v>43178</v>
      </c>
      <c r="B122" s="22">
        <v>2741.3798830000001</v>
      </c>
      <c r="C122" s="22">
        <v>2741.3798830000001</v>
      </c>
      <c r="D122" s="22">
        <v>2694.5900879999999</v>
      </c>
      <c r="E122" s="22">
        <v>2712.919922</v>
      </c>
      <c r="F122" s="22">
        <v>2712.919922</v>
      </c>
      <c r="G122" s="22">
        <v>3302130000</v>
      </c>
    </row>
    <row r="123" spans="1:7" x14ac:dyDescent="0.25">
      <c r="A123" s="23">
        <v>43179</v>
      </c>
      <c r="B123" s="22">
        <v>2715.0500489999999</v>
      </c>
      <c r="C123" s="22">
        <v>2724.219971</v>
      </c>
      <c r="D123" s="22">
        <v>2710.0500489999999</v>
      </c>
      <c r="E123" s="22">
        <v>2716.9399410000001</v>
      </c>
      <c r="F123" s="22">
        <v>2716.9399410000001</v>
      </c>
      <c r="G123" s="22">
        <v>3261030000</v>
      </c>
    </row>
    <row r="124" spans="1:7" x14ac:dyDescent="0.25">
      <c r="A124" s="23">
        <v>43180</v>
      </c>
      <c r="B124" s="22">
        <v>2714.98999</v>
      </c>
      <c r="C124" s="22">
        <v>2739.139893</v>
      </c>
      <c r="D124" s="22">
        <v>2709.790039</v>
      </c>
      <c r="E124" s="22">
        <v>2711.929932</v>
      </c>
      <c r="F124" s="22">
        <v>2711.929932</v>
      </c>
      <c r="G124" s="22">
        <v>3415510000</v>
      </c>
    </row>
    <row r="125" spans="1:7" x14ac:dyDescent="0.25">
      <c r="A125" s="23">
        <v>43181</v>
      </c>
      <c r="B125" s="22">
        <v>2691.360107</v>
      </c>
      <c r="C125" s="22">
        <v>2695.679932</v>
      </c>
      <c r="D125" s="22">
        <v>2641.5900879999999</v>
      </c>
      <c r="E125" s="22">
        <v>2643.6899410000001</v>
      </c>
      <c r="F125" s="22">
        <v>2643.6899410000001</v>
      </c>
      <c r="G125" s="22">
        <v>3739800000</v>
      </c>
    </row>
    <row r="126" spans="1:7" x14ac:dyDescent="0.25">
      <c r="A126" s="23">
        <v>43182</v>
      </c>
      <c r="B126" s="22">
        <v>2646.709961</v>
      </c>
      <c r="C126" s="22">
        <v>2657.669922</v>
      </c>
      <c r="D126" s="22">
        <v>2585.889893</v>
      </c>
      <c r="E126" s="22">
        <v>2588.26001</v>
      </c>
      <c r="F126" s="22">
        <v>2588.26001</v>
      </c>
      <c r="G126" s="22">
        <v>3815080000</v>
      </c>
    </row>
    <row r="127" spans="1:7" x14ac:dyDescent="0.25">
      <c r="A127" s="23">
        <v>43185</v>
      </c>
      <c r="B127" s="22">
        <v>2619.3500979999999</v>
      </c>
      <c r="C127" s="22">
        <v>2661.360107</v>
      </c>
      <c r="D127" s="22">
        <v>2601.8100589999999</v>
      </c>
      <c r="E127" s="22">
        <v>2658.5500489999999</v>
      </c>
      <c r="F127" s="22">
        <v>2658.5500489999999</v>
      </c>
      <c r="G127" s="22">
        <v>3511100000</v>
      </c>
    </row>
    <row r="128" spans="1:7" x14ac:dyDescent="0.25">
      <c r="A128" s="23">
        <v>43186</v>
      </c>
      <c r="B128" s="22">
        <v>2667.570068</v>
      </c>
      <c r="C128" s="22">
        <v>2674.780029</v>
      </c>
      <c r="D128" s="22">
        <v>2596.1201169999999</v>
      </c>
      <c r="E128" s="22">
        <v>2612.6201169999999</v>
      </c>
      <c r="F128" s="22">
        <v>2612.6201169999999</v>
      </c>
      <c r="G128" s="22">
        <v>3706350000</v>
      </c>
    </row>
    <row r="129" spans="1:7" x14ac:dyDescent="0.25">
      <c r="A129" s="23">
        <v>43187</v>
      </c>
      <c r="B129" s="22">
        <v>2611.3000489999999</v>
      </c>
      <c r="C129" s="22">
        <v>2632.6499020000001</v>
      </c>
      <c r="D129" s="22">
        <v>2593.0600589999999</v>
      </c>
      <c r="E129" s="22">
        <v>2605</v>
      </c>
      <c r="F129" s="22">
        <v>2605</v>
      </c>
      <c r="G129" s="22">
        <v>3864500000</v>
      </c>
    </row>
    <row r="130" spans="1:7" x14ac:dyDescent="0.25">
      <c r="A130" s="23">
        <v>43188</v>
      </c>
      <c r="B130" s="22">
        <v>2614.4099120000001</v>
      </c>
      <c r="C130" s="22">
        <v>2659.070068</v>
      </c>
      <c r="D130" s="22">
        <v>2609.719971</v>
      </c>
      <c r="E130" s="22">
        <v>2640.8701169999999</v>
      </c>
      <c r="F130" s="22">
        <v>2640.8701169999999</v>
      </c>
      <c r="G130" s="22">
        <v>3565990000</v>
      </c>
    </row>
    <row r="131" spans="1:7" x14ac:dyDescent="0.25">
      <c r="A131" s="23">
        <v>43192</v>
      </c>
      <c r="B131" s="22">
        <v>2633.4499510000001</v>
      </c>
      <c r="C131" s="22">
        <v>2638.3000489999999</v>
      </c>
      <c r="D131" s="22">
        <v>2553.8000489999999</v>
      </c>
      <c r="E131" s="22">
        <v>2581.8798830000001</v>
      </c>
      <c r="F131" s="22">
        <v>2581.8798830000001</v>
      </c>
      <c r="G131" s="22">
        <v>3598520000</v>
      </c>
    </row>
    <row r="132" spans="1:7" x14ac:dyDescent="0.25">
      <c r="A132" s="23">
        <v>43193</v>
      </c>
      <c r="B132" s="22">
        <v>2592.169922</v>
      </c>
      <c r="C132" s="22">
        <v>2619.139893</v>
      </c>
      <c r="D132" s="22">
        <v>2575.48999</v>
      </c>
      <c r="E132" s="22">
        <v>2614.4499510000001</v>
      </c>
      <c r="F132" s="22">
        <v>2614.4499510000001</v>
      </c>
      <c r="G132" s="22">
        <v>3392810000</v>
      </c>
    </row>
    <row r="133" spans="1:7" x14ac:dyDescent="0.25">
      <c r="A133" s="23">
        <v>43194</v>
      </c>
      <c r="B133" s="22">
        <v>2584.040039</v>
      </c>
      <c r="C133" s="22">
        <v>2649.860107</v>
      </c>
      <c r="D133" s="22">
        <v>2573.610107</v>
      </c>
      <c r="E133" s="22">
        <v>2644.6899410000001</v>
      </c>
      <c r="F133" s="22">
        <v>2644.6899410000001</v>
      </c>
      <c r="G133" s="22">
        <v>3350340000</v>
      </c>
    </row>
    <row r="134" spans="1:7" x14ac:dyDescent="0.25">
      <c r="A134" s="23">
        <v>43195</v>
      </c>
      <c r="B134" s="22">
        <v>2657.360107</v>
      </c>
      <c r="C134" s="22">
        <v>2672.080078</v>
      </c>
      <c r="D134" s="22">
        <v>2649.580078</v>
      </c>
      <c r="E134" s="22">
        <v>2662.8400879999999</v>
      </c>
      <c r="F134" s="22">
        <v>2662.8400879999999</v>
      </c>
      <c r="G134" s="22">
        <v>3178970000</v>
      </c>
    </row>
    <row r="135" spans="1:7" x14ac:dyDescent="0.25">
      <c r="A135" s="23">
        <v>43196</v>
      </c>
      <c r="B135" s="22">
        <v>2645.820068</v>
      </c>
      <c r="C135" s="22">
        <v>2656.8798830000001</v>
      </c>
      <c r="D135" s="22">
        <v>2586.2700199999999</v>
      </c>
      <c r="E135" s="22">
        <v>2604.469971</v>
      </c>
      <c r="F135" s="22">
        <v>2604.469971</v>
      </c>
      <c r="G135" s="22">
        <v>3299700000</v>
      </c>
    </row>
    <row r="136" spans="1:7" x14ac:dyDescent="0.25">
      <c r="A136" s="23">
        <v>43199</v>
      </c>
      <c r="B136" s="22">
        <v>2617.179932</v>
      </c>
      <c r="C136" s="22">
        <v>2653.5500489999999</v>
      </c>
      <c r="D136" s="22">
        <v>2610.790039</v>
      </c>
      <c r="E136" s="22">
        <v>2613.1599120000001</v>
      </c>
      <c r="F136" s="22">
        <v>2613.1599120000001</v>
      </c>
      <c r="G136" s="22">
        <v>3062960000</v>
      </c>
    </row>
    <row r="137" spans="1:7" x14ac:dyDescent="0.25">
      <c r="A137" s="23">
        <v>43200</v>
      </c>
      <c r="B137" s="22">
        <v>2638.4099120000001</v>
      </c>
      <c r="C137" s="22">
        <v>2665.4499510000001</v>
      </c>
      <c r="D137" s="22">
        <v>2635.780029</v>
      </c>
      <c r="E137" s="22">
        <v>2656.8701169999999</v>
      </c>
      <c r="F137" s="22">
        <v>2656.8701169999999</v>
      </c>
      <c r="G137" s="22">
        <v>3543930000</v>
      </c>
    </row>
    <row r="138" spans="1:7" x14ac:dyDescent="0.25">
      <c r="A138" s="23">
        <v>43201</v>
      </c>
      <c r="B138" s="22">
        <v>2643.889893</v>
      </c>
      <c r="C138" s="22">
        <v>2661.429932</v>
      </c>
      <c r="D138" s="22">
        <v>2639.25</v>
      </c>
      <c r="E138" s="22">
        <v>2642.1899410000001</v>
      </c>
      <c r="F138" s="22">
        <v>2642.1899410000001</v>
      </c>
      <c r="G138" s="22">
        <v>3020760000</v>
      </c>
    </row>
    <row r="139" spans="1:7" x14ac:dyDescent="0.25">
      <c r="A139" s="23">
        <v>43202</v>
      </c>
      <c r="B139" s="22">
        <v>2653.830078</v>
      </c>
      <c r="C139" s="22">
        <v>2674.719971</v>
      </c>
      <c r="D139" s="22">
        <v>2653.830078</v>
      </c>
      <c r="E139" s="22">
        <v>2663.98999</v>
      </c>
      <c r="F139" s="22">
        <v>2663.98999</v>
      </c>
      <c r="G139" s="22">
        <v>3021320000</v>
      </c>
    </row>
    <row r="140" spans="1:7" x14ac:dyDescent="0.25">
      <c r="A140" s="23">
        <v>43203</v>
      </c>
      <c r="B140" s="22">
        <v>2676.8999020000001</v>
      </c>
      <c r="C140" s="22">
        <v>2680.26001</v>
      </c>
      <c r="D140" s="22">
        <v>2645.0500489999999</v>
      </c>
      <c r="E140" s="22">
        <v>2656.3000489999999</v>
      </c>
      <c r="F140" s="22">
        <v>2656.3000489999999</v>
      </c>
      <c r="G140" s="22">
        <v>2960910000</v>
      </c>
    </row>
    <row r="141" spans="1:7" x14ac:dyDescent="0.25">
      <c r="A141" s="23">
        <v>43206</v>
      </c>
      <c r="B141" s="22">
        <v>2670.1000979999999</v>
      </c>
      <c r="C141" s="22">
        <v>2686.48999</v>
      </c>
      <c r="D141" s="22">
        <v>2665.1599120000001</v>
      </c>
      <c r="E141" s="22">
        <v>2677.8400879999999</v>
      </c>
      <c r="F141" s="22">
        <v>2677.8400879999999</v>
      </c>
      <c r="G141" s="22">
        <v>3019700000</v>
      </c>
    </row>
    <row r="142" spans="1:7" x14ac:dyDescent="0.25">
      <c r="A142" s="23">
        <v>43207</v>
      </c>
      <c r="B142" s="22">
        <v>2692.73999</v>
      </c>
      <c r="C142" s="22">
        <v>2713.3400879999999</v>
      </c>
      <c r="D142" s="22">
        <v>2692.0500489999999</v>
      </c>
      <c r="E142" s="22">
        <v>2706.389893</v>
      </c>
      <c r="F142" s="22">
        <v>2706.389893</v>
      </c>
      <c r="G142" s="22">
        <v>3234360000</v>
      </c>
    </row>
    <row r="143" spans="1:7" x14ac:dyDescent="0.25">
      <c r="A143" s="23">
        <v>43208</v>
      </c>
      <c r="B143" s="22">
        <v>2710.110107</v>
      </c>
      <c r="C143" s="22">
        <v>2717.48999</v>
      </c>
      <c r="D143" s="22">
        <v>2703.6298830000001</v>
      </c>
      <c r="E143" s="22">
        <v>2708.639893</v>
      </c>
      <c r="F143" s="22">
        <v>2708.639893</v>
      </c>
      <c r="G143" s="22">
        <v>3383410000</v>
      </c>
    </row>
    <row r="144" spans="1:7" x14ac:dyDescent="0.25">
      <c r="A144" s="23">
        <v>43209</v>
      </c>
      <c r="B144" s="22">
        <v>2701.1599120000001</v>
      </c>
      <c r="C144" s="22">
        <v>2702.8400879999999</v>
      </c>
      <c r="D144" s="22">
        <v>2681.8999020000001</v>
      </c>
      <c r="E144" s="22">
        <v>2693.1298830000001</v>
      </c>
      <c r="F144" s="22">
        <v>2693.1298830000001</v>
      </c>
      <c r="G144" s="22">
        <v>3349370000</v>
      </c>
    </row>
    <row r="145" spans="1:7" x14ac:dyDescent="0.25">
      <c r="A145" s="23">
        <v>43210</v>
      </c>
      <c r="B145" s="22">
        <v>2692.5600589999999</v>
      </c>
      <c r="C145" s="22">
        <v>2693.9399410000001</v>
      </c>
      <c r="D145" s="22">
        <v>2660.610107</v>
      </c>
      <c r="E145" s="22">
        <v>2670.139893</v>
      </c>
      <c r="F145" s="22">
        <v>2670.139893</v>
      </c>
      <c r="G145" s="22">
        <v>3388590000</v>
      </c>
    </row>
    <row r="146" spans="1:7" x14ac:dyDescent="0.25">
      <c r="A146" s="23">
        <v>43213</v>
      </c>
      <c r="B146" s="22">
        <v>2675.3999020000001</v>
      </c>
      <c r="C146" s="22">
        <v>2682.860107</v>
      </c>
      <c r="D146" s="22">
        <v>2657.98999</v>
      </c>
      <c r="E146" s="22">
        <v>2670.290039</v>
      </c>
      <c r="F146" s="22">
        <v>2670.290039</v>
      </c>
      <c r="G146" s="22">
        <v>3017480000</v>
      </c>
    </row>
    <row r="147" spans="1:7" x14ac:dyDescent="0.25">
      <c r="A147" s="23">
        <v>43214</v>
      </c>
      <c r="B147" s="22">
        <v>2680.8000489999999</v>
      </c>
      <c r="C147" s="22">
        <v>2683.5500489999999</v>
      </c>
      <c r="D147" s="22">
        <v>2617.320068</v>
      </c>
      <c r="E147" s="22">
        <v>2634.5600589999999</v>
      </c>
      <c r="F147" s="22">
        <v>2634.5600589999999</v>
      </c>
      <c r="G147" s="22">
        <v>3706740000</v>
      </c>
    </row>
    <row r="148" spans="1:7" x14ac:dyDescent="0.25">
      <c r="A148" s="23">
        <v>43215</v>
      </c>
      <c r="B148" s="22">
        <v>2634.919922</v>
      </c>
      <c r="C148" s="22">
        <v>2645.3000489999999</v>
      </c>
      <c r="D148" s="22">
        <v>2612.669922</v>
      </c>
      <c r="E148" s="22">
        <v>2639.3999020000001</v>
      </c>
      <c r="F148" s="22">
        <v>2639.3999020000001</v>
      </c>
      <c r="G148" s="22">
        <v>3499440000</v>
      </c>
    </row>
    <row r="149" spans="1:7" x14ac:dyDescent="0.25">
      <c r="A149" s="23">
        <v>43216</v>
      </c>
      <c r="B149" s="22">
        <v>2651.6499020000001</v>
      </c>
      <c r="C149" s="22">
        <v>2676.4799800000001</v>
      </c>
      <c r="D149" s="22">
        <v>2647.1599120000001</v>
      </c>
      <c r="E149" s="22">
        <v>2666.9399410000001</v>
      </c>
      <c r="F149" s="22">
        <v>2666.9399410000001</v>
      </c>
      <c r="G149" s="22">
        <v>3665720000</v>
      </c>
    </row>
    <row r="150" spans="1:7" x14ac:dyDescent="0.25">
      <c r="A150" s="23">
        <v>43217</v>
      </c>
      <c r="B150" s="22">
        <v>2675.469971</v>
      </c>
      <c r="C150" s="22">
        <v>2677.3500979999999</v>
      </c>
      <c r="D150" s="22">
        <v>2659.01001</v>
      </c>
      <c r="E150" s="22">
        <v>2669.9099120000001</v>
      </c>
      <c r="F150" s="22">
        <v>2669.9099120000001</v>
      </c>
      <c r="G150" s="22">
        <v>3219030000</v>
      </c>
    </row>
    <row r="151" spans="1:7" x14ac:dyDescent="0.25">
      <c r="A151" s="23">
        <v>43220</v>
      </c>
      <c r="B151" s="22">
        <v>2682.51001</v>
      </c>
      <c r="C151" s="22">
        <v>2682.8701169999999</v>
      </c>
      <c r="D151" s="22">
        <v>2648.040039</v>
      </c>
      <c r="E151" s="22">
        <v>2648.0500489999999</v>
      </c>
      <c r="F151" s="22">
        <v>2648.0500489999999</v>
      </c>
      <c r="G151" s="22">
        <v>3734530000</v>
      </c>
    </row>
    <row r="152" spans="1:7" x14ac:dyDescent="0.25">
      <c r="A152" s="23">
        <v>43221</v>
      </c>
      <c r="B152" s="22">
        <v>2642.959961</v>
      </c>
      <c r="C152" s="22">
        <v>2655.2700199999999</v>
      </c>
      <c r="D152" s="22">
        <v>2625.4099120000001</v>
      </c>
      <c r="E152" s="22">
        <v>2654.8000489999999</v>
      </c>
      <c r="F152" s="22">
        <v>2654.8000489999999</v>
      </c>
      <c r="G152" s="22">
        <v>3559850000</v>
      </c>
    </row>
    <row r="153" spans="1:7" x14ac:dyDescent="0.25">
      <c r="A153" s="23">
        <v>43222</v>
      </c>
      <c r="B153" s="22">
        <v>2654.23999</v>
      </c>
      <c r="C153" s="22">
        <v>2660.8701169999999</v>
      </c>
      <c r="D153" s="22">
        <v>2631.6999510000001</v>
      </c>
      <c r="E153" s="22">
        <v>2635.669922</v>
      </c>
      <c r="F153" s="22">
        <v>2635.669922</v>
      </c>
      <c r="G153" s="22">
        <v>4010770000</v>
      </c>
    </row>
    <row r="154" spans="1:7" x14ac:dyDescent="0.25">
      <c r="A154" s="23">
        <v>43223</v>
      </c>
      <c r="B154" s="22">
        <v>2628.080078</v>
      </c>
      <c r="C154" s="22">
        <v>2637.139893</v>
      </c>
      <c r="D154" s="22">
        <v>2594.6201169999999</v>
      </c>
      <c r="E154" s="22">
        <v>2629.7299800000001</v>
      </c>
      <c r="F154" s="22">
        <v>2629.7299800000001</v>
      </c>
      <c r="G154" s="22">
        <v>3851470000</v>
      </c>
    </row>
    <row r="155" spans="1:7" x14ac:dyDescent="0.25">
      <c r="A155" s="23">
        <v>43224</v>
      </c>
      <c r="B155" s="22">
        <v>2621.4499510000001</v>
      </c>
      <c r="C155" s="22">
        <v>2670.929932</v>
      </c>
      <c r="D155" s="22">
        <v>2615.320068</v>
      </c>
      <c r="E155" s="22">
        <v>2663.419922</v>
      </c>
      <c r="F155" s="22">
        <v>2663.419922</v>
      </c>
      <c r="G155" s="22">
        <v>3327220000</v>
      </c>
    </row>
    <row r="156" spans="1:7" x14ac:dyDescent="0.25">
      <c r="A156" s="23">
        <v>43227</v>
      </c>
      <c r="B156" s="22">
        <v>2680.3400879999999</v>
      </c>
      <c r="C156" s="22">
        <v>2683.3500979999999</v>
      </c>
      <c r="D156" s="22">
        <v>2664.6999510000001</v>
      </c>
      <c r="E156" s="22">
        <v>2672.6298830000001</v>
      </c>
      <c r="F156" s="22">
        <v>2672.6298830000001</v>
      </c>
      <c r="G156" s="22">
        <v>3237960000</v>
      </c>
    </row>
    <row r="157" spans="1:7" x14ac:dyDescent="0.25">
      <c r="A157" s="23">
        <v>43228</v>
      </c>
      <c r="B157" s="22">
        <v>2670.26001</v>
      </c>
      <c r="C157" s="22">
        <v>2676.3400879999999</v>
      </c>
      <c r="D157" s="22">
        <v>2655.1999510000001</v>
      </c>
      <c r="E157" s="22">
        <v>2671.919922</v>
      </c>
      <c r="F157" s="22">
        <v>2671.919922</v>
      </c>
      <c r="G157" s="22">
        <v>3717570000</v>
      </c>
    </row>
    <row r="158" spans="1:7" x14ac:dyDescent="0.25">
      <c r="A158" s="23">
        <v>43229</v>
      </c>
      <c r="B158" s="22">
        <v>2678.1201169999999</v>
      </c>
      <c r="C158" s="22">
        <v>2701.2700199999999</v>
      </c>
      <c r="D158" s="22">
        <v>2674.139893</v>
      </c>
      <c r="E158" s="22">
        <v>2697.790039</v>
      </c>
      <c r="F158" s="22">
        <v>2697.790039</v>
      </c>
      <c r="G158" s="22">
        <v>3909500000</v>
      </c>
    </row>
    <row r="159" spans="1:7" x14ac:dyDescent="0.25">
      <c r="A159" s="23">
        <v>43230</v>
      </c>
      <c r="B159" s="22">
        <v>2705.0200199999999</v>
      </c>
      <c r="C159" s="22">
        <v>2726.110107</v>
      </c>
      <c r="D159" s="22">
        <v>2704.540039</v>
      </c>
      <c r="E159" s="22">
        <v>2723.070068</v>
      </c>
      <c r="F159" s="22">
        <v>2723.070068</v>
      </c>
      <c r="G159" s="22">
        <v>3333050000</v>
      </c>
    </row>
    <row r="160" spans="1:7" x14ac:dyDescent="0.25">
      <c r="A160" s="23">
        <v>43231</v>
      </c>
      <c r="B160" s="22">
        <v>2722.6999510000001</v>
      </c>
      <c r="C160" s="22">
        <v>2732.860107</v>
      </c>
      <c r="D160" s="22">
        <v>2717.4499510000001</v>
      </c>
      <c r="E160" s="22">
        <v>2727.719971</v>
      </c>
      <c r="F160" s="22">
        <v>2727.719971</v>
      </c>
      <c r="G160" s="22">
        <v>2862700000</v>
      </c>
    </row>
    <row r="161" spans="1:7" x14ac:dyDescent="0.25">
      <c r="A161" s="23">
        <v>43234</v>
      </c>
      <c r="B161" s="22">
        <v>2738.469971</v>
      </c>
      <c r="C161" s="22">
        <v>2742.1000979999999</v>
      </c>
      <c r="D161" s="22">
        <v>2725.469971</v>
      </c>
      <c r="E161" s="22">
        <v>2730.1298830000001</v>
      </c>
      <c r="F161" s="22">
        <v>2730.1298830000001</v>
      </c>
      <c r="G161" s="22">
        <v>2972660000</v>
      </c>
    </row>
    <row r="162" spans="1:7" x14ac:dyDescent="0.25">
      <c r="A162" s="23">
        <v>43235</v>
      </c>
      <c r="B162" s="22">
        <v>2718.5900879999999</v>
      </c>
      <c r="C162" s="22">
        <v>2718.5900879999999</v>
      </c>
      <c r="D162" s="22">
        <v>2701.9099120000001</v>
      </c>
      <c r="E162" s="22">
        <v>2711.4499510000001</v>
      </c>
      <c r="F162" s="22">
        <v>2711.4499510000001</v>
      </c>
      <c r="G162" s="22">
        <v>3290680000</v>
      </c>
    </row>
    <row r="163" spans="1:7" x14ac:dyDescent="0.25">
      <c r="A163" s="23">
        <v>43236</v>
      </c>
      <c r="B163" s="22">
        <v>2712.6201169999999</v>
      </c>
      <c r="C163" s="22">
        <v>2727.76001</v>
      </c>
      <c r="D163" s="22">
        <v>2712.169922</v>
      </c>
      <c r="E163" s="22">
        <v>2722.459961</v>
      </c>
      <c r="F163" s="22">
        <v>2722.459961</v>
      </c>
      <c r="G163" s="22">
        <v>3202670000</v>
      </c>
    </row>
    <row r="164" spans="1:7" x14ac:dyDescent="0.25">
      <c r="A164" s="23">
        <v>43237</v>
      </c>
      <c r="B164" s="22">
        <v>2719.709961</v>
      </c>
      <c r="C164" s="22">
        <v>2731.959961</v>
      </c>
      <c r="D164" s="22">
        <v>2711.360107</v>
      </c>
      <c r="E164" s="22">
        <v>2720.1298830000001</v>
      </c>
      <c r="F164" s="22">
        <v>2720.1298830000001</v>
      </c>
      <c r="G164" s="22">
        <v>3475400000</v>
      </c>
    </row>
    <row r="165" spans="1:7" x14ac:dyDescent="0.25">
      <c r="A165" s="23">
        <v>43238</v>
      </c>
      <c r="B165" s="22">
        <v>2717.3500979999999</v>
      </c>
      <c r="C165" s="22">
        <v>2719.5</v>
      </c>
      <c r="D165" s="22">
        <v>2709.179932</v>
      </c>
      <c r="E165" s="22">
        <v>2712.969971</v>
      </c>
      <c r="F165" s="22">
        <v>2712.969971</v>
      </c>
      <c r="G165" s="22">
        <v>3368690000</v>
      </c>
    </row>
    <row r="166" spans="1:7" x14ac:dyDescent="0.25">
      <c r="A166" s="23">
        <v>43241</v>
      </c>
      <c r="B166" s="22">
        <v>2735.389893</v>
      </c>
      <c r="C166" s="22">
        <v>2739.1899410000001</v>
      </c>
      <c r="D166" s="22">
        <v>2725.6999510000001</v>
      </c>
      <c r="E166" s="22">
        <v>2733.01001</v>
      </c>
      <c r="F166" s="22">
        <v>2733.01001</v>
      </c>
      <c r="G166" s="22">
        <v>3019890000</v>
      </c>
    </row>
    <row r="167" spans="1:7" x14ac:dyDescent="0.25">
      <c r="A167" s="23">
        <v>43242</v>
      </c>
      <c r="B167" s="22">
        <v>2738.3400879999999</v>
      </c>
      <c r="C167" s="22">
        <v>2742.23999</v>
      </c>
      <c r="D167" s="22">
        <v>2721.8798830000001</v>
      </c>
      <c r="E167" s="22">
        <v>2724.4399410000001</v>
      </c>
      <c r="F167" s="22">
        <v>2724.4399410000001</v>
      </c>
      <c r="G167" s="22">
        <v>3366310000</v>
      </c>
    </row>
    <row r="168" spans="1:7" x14ac:dyDescent="0.25">
      <c r="A168" s="23">
        <v>43243</v>
      </c>
      <c r="B168" s="22">
        <v>2713.9799800000001</v>
      </c>
      <c r="C168" s="22">
        <v>2733.330078</v>
      </c>
      <c r="D168" s="22">
        <v>2709.540039</v>
      </c>
      <c r="E168" s="22">
        <v>2733.290039</v>
      </c>
      <c r="F168" s="22">
        <v>2733.290039</v>
      </c>
      <c r="G168" s="22">
        <v>3326290000</v>
      </c>
    </row>
    <row r="169" spans="1:7" x14ac:dyDescent="0.25">
      <c r="A169" s="23">
        <v>43244</v>
      </c>
      <c r="B169" s="22">
        <v>2730.9399410000001</v>
      </c>
      <c r="C169" s="22">
        <v>2731.969971</v>
      </c>
      <c r="D169" s="22">
        <v>2707.3798830000001</v>
      </c>
      <c r="E169" s="22">
        <v>2727.76001</v>
      </c>
      <c r="F169" s="22">
        <v>2727.76001</v>
      </c>
      <c r="G169" s="22">
        <v>3256030000</v>
      </c>
    </row>
    <row r="170" spans="1:7" x14ac:dyDescent="0.25">
      <c r="A170" s="23">
        <v>43245</v>
      </c>
      <c r="B170" s="22">
        <v>2723.6000979999999</v>
      </c>
      <c r="C170" s="22">
        <v>2727.360107</v>
      </c>
      <c r="D170" s="22">
        <v>2714.98999</v>
      </c>
      <c r="E170" s="22">
        <v>2721.330078</v>
      </c>
      <c r="F170" s="22">
        <v>2721.330078</v>
      </c>
      <c r="G170" s="22">
        <v>2995260000</v>
      </c>
    </row>
    <row r="171" spans="1:7" x14ac:dyDescent="0.25">
      <c r="A171" s="23">
        <v>43249</v>
      </c>
      <c r="B171" s="22">
        <v>2705.110107</v>
      </c>
      <c r="C171" s="22">
        <v>2710.669922</v>
      </c>
      <c r="D171" s="22">
        <v>2676.8100589999999</v>
      </c>
      <c r="E171" s="22">
        <v>2689.860107</v>
      </c>
      <c r="F171" s="22">
        <v>2689.860107</v>
      </c>
      <c r="G171" s="22">
        <v>3736890000</v>
      </c>
    </row>
    <row r="172" spans="1:7" x14ac:dyDescent="0.25">
      <c r="A172" s="23">
        <v>43250</v>
      </c>
      <c r="B172" s="22">
        <v>2702.429932</v>
      </c>
      <c r="C172" s="22">
        <v>2729.3400879999999</v>
      </c>
      <c r="D172" s="22">
        <v>2702.429932</v>
      </c>
      <c r="E172" s="22">
        <v>2724.01001</v>
      </c>
      <c r="F172" s="22">
        <v>2724.01001</v>
      </c>
      <c r="G172" s="22">
        <v>3561050000</v>
      </c>
    </row>
    <row r="173" spans="1:7" x14ac:dyDescent="0.25">
      <c r="A173" s="23">
        <v>43251</v>
      </c>
      <c r="B173" s="22">
        <v>2720.9799800000001</v>
      </c>
      <c r="C173" s="22">
        <v>2722.5</v>
      </c>
      <c r="D173" s="22">
        <v>2700.679932</v>
      </c>
      <c r="E173" s="22">
        <v>2705.2700199999999</v>
      </c>
      <c r="F173" s="22">
        <v>2705.2700199999999</v>
      </c>
      <c r="G173" s="22">
        <v>4235370000</v>
      </c>
    </row>
    <row r="174" spans="1:7" x14ac:dyDescent="0.25">
      <c r="A174" s="23">
        <v>43252</v>
      </c>
      <c r="B174" s="22">
        <v>2718.6999510000001</v>
      </c>
      <c r="C174" s="22">
        <v>2736.929932</v>
      </c>
      <c r="D174" s="22">
        <v>2718.6999510000001</v>
      </c>
      <c r="E174" s="22">
        <v>2734.6201169999999</v>
      </c>
      <c r="F174" s="22">
        <v>2734.6201169999999</v>
      </c>
      <c r="G174" s="22">
        <v>3684130000</v>
      </c>
    </row>
    <row r="175" spans="1:7" x14ac:dyDescent="0.25">
      <c r="A175" s="23">
        <v>43255</v>
      </c>
      <c r="B175" s="22">
        <v>2741.669922</v>
      </c>
      <c r="C175" s="22">
        <v>2749.1599120000001</v>
      </c>
      <c r="D175" s="22">
        <v>2740.540039</v>
      </c>
      <c r="E175" s="22">
        <v>2746.8701169999999</v>
      </c>
      <c r="F175" s="22">
        <v>2746.8701169999999</v>
      </c>
      <c r="G175" s="22">
        <v>3376510000</v>
      </c>
    </row>
    <row r="176" spans="1:7" x14ac:dyDescent="0.25">
      <c r="A176" s="23">
        <v>43256</v>
      </c>
      <c r="B176" s="22">
        <v>2748.459961</v>
      </c>
      <c r="C176" s="22">
        <v>2752.610107</v>
      </c>
      <c r="D176" s="22">
        <v>2739.51001</v>
      </c>
      <c r="E176" s="22">
        <v>2748.8000489999999</v>
      </c>
      <c r="F176" s="22">
        <v>2748.8000489999999</v>
      </c>
      <c r="G176" s="22">
        <v>3517790000</v>
      </c>
    </row>
    <row r="177" spans="1:7" x14ac:dyDescent="0.25">
      <c r="A177" s="23">
        <v>43257</v>
      </c>
      <c r="B177" s="22">
        <v>2753.25</v>
      </c>
      <c r="C177" s="22">
        <v>2772.389893</v>
      </c>
      <c r="D177" s="22">
        <v>2748.459961</v>
      </c>
      <c r="E177" s="22">
        <v>2772.3500979999999</v>
      </c>
      <c r="F177" s="22">
        <v>2772.3500979999999</v>
      </c>
      <c r="G177" s="22">
        <v>3651640000</v>
      </c>
    </row>
    <row r="178" spans="1:7" x14ac:dyDescent="0.25">
      <c r="A178" s="23">
        <v>43258</v>
      </c>
      <c r="B178" s="22">
        <v>2774.8400879999999</v>
      </c>
      <c r="C178" s="22">
        <v>2779.8999020000001</v>
      </c>
      <c r="D178" s="22">
        <v>2760.1599120000001</v>
      </c>
      <c r="E178" s="22">
        <v>2770.3701169999999</v>
      </c>
      <c r="F178" s="22">
        <v>2770.3701169999999</v>
      </c>
      <c r="G178" s="22">
        <v>3711330000</v>
      </c>
    </row>
    <row r="179" spans="1:7" x14ac:dyDescent="0.25">
      <c r="A179" s="23">
        <v>43259</v>
      </c>
      <c r="B179" s="22">
        <v>2765.8400879999999</v>
      </c>
      <c r="C179" s="22">
        <v>2779.389893</v>
      </c>
      <c r="D179" s="22">
        <v>2763.5900879999999</v>
      </c>
      <c r="E179" s="22">
        <v>2779.030029</v>
      </c>
      <c r="F179" s="22">
        <v>2779.030029</v>
      </c>
      <c r="G179" s="22">
        <v>3123210000</v>
      </c>
    </row>
    <row r="180" spans="1:7" x14ac:dyDescent="0.25">
      <c r="A180" s="23">
        <v>43262</v>
      </c>
      <c r="B180" s="22">
        <v>2780.179932</v>
      </c>
      <c r="C180" s="22">
        <v>2790.209961</v>
      </c>
      <c r="D180" s="22">
        <v>2780.169922</v>
      </c>
      <c r="E180" s="22">
        <v>2782</v>
      </c>
      <c r="F180" s="22">
        <v>2782</v>
      </c>
      <c r="G180" s="22">
        <v>3232330000</v>
      </c>
    </row>
    <row r="181" spans="1:7" x14ac:dyDescent="0.25">
      <c r="A181" s="23">
        <v>43263</v>
      </c>
      <c r="B181" s="22">
        <v>2785.6000979999999</v>
      </c>
      <c r="C181" s="22">
        <v>2789.8000489999999</v>
      </c>
      <c r="D181" s="22">
        <v>2778.780029</v>
      </c>
      <c r="E181" s="22">
        <v>2786.8500979999999</v>
      </c>
      <c r="F181" s="22">
        <v>2786.8500979999999</v>
      </c>
      <c r="G181" s="22">
        <v>3401010000</v>
      </c>
    </row>
    <row r="182" spans="1:7" x14ac:dyDescent="0.25">
      <c r="A182" s="23">
        <v>43264</v>
      </c>
      <c r="B182" s="22">
        <v>2787.9399410000001</v>
      </c>
      <c r="C182" s="22">
        <v>2791.469971</v>
      </c>
      <c r="D182" s="22">
        <v>2774.6499020000001</v>
      </c>
      <c r="E182" s="22">
        <v>2775.6298830000001</v>
      </c>
      <c r="F182" s="22">
        <v>2775.6298830000001</v>
      </c>
      <c r="G182" s="22">
        <v>3779230000</v>
      </c>
    </row>
    <row r="183" spans="1:7" x14ac:dyDescent="0.25">
      <c r="A183" s="23">
        <v>43265</v>
      </c>
      <c r="B183" s="22">
        <v>2783.209961</v>
      </c>
      <c r="C183" s="22">
        <v>2789.0600589999999</v>
      </c>
      <c r="D183" s="22">
        <v>2776.5200199999999</v>
      </c>
      <c r="E183" s="22">
        <v>2782.48999</v>
      </c>
      <c r="F183" s="22">
        <v>2782.48999</v>
      </c>
      <c r="G183" s="22">
        <v>3526890000</v>
      </c>
    </row>
    <row r="184" spans="1:7" x14ac:dyDescent="0.25">
      <c r="A184" s="23">
        <v>43266</v>
      </c>
      <c r="B184" s="22">
        <v>2777.780029</v>
      </c>
      <c r="C184" s="22">
        <v>2782.8100589999999</v>
      </c>
      <c r="D184" s="22">
        <v>2761.7299800000001</v>
      </c>
      <c r="E184" s="22">
        <v>2779.6599120000001</v>
      </c>
      <c r="F184" s="22">
        <v>2779.6599120000001</v>
      </c>
      <c r="G184" s="22">
        <v>5428790000</v>
      </c>
    </row>
    <row r="185" spans="1:7" x14ac:dyDescent="0.25">
      <c r="A185" s="23">
        <v>43269</v>
      </c>
      <c r="B185" s="22">
        <v>2765.790039</v>
      </c>
      <c r="C185" s="22">
        <v>2774.98999</v>
      </c>
      <c r="D185" s="22">
        <v>2757.1201169999999</v>
      </c>
      <c r="E185" s="22">
        <v>2773.75</v>
      </c>
      <c r="F185" s="22">
        <v>2773.75</v>
      </c>
      <c r="G185" s="22">
        <v>3287150000</v>
      </c>
    </row>
    <row r="186" spans="1:7" x14ac:dyDescent="0.25">
      <c r="A186" s="23">
        <v>43270</v>
      </c>
      <c r="B186" s="22">
        <v>2752.01001</v>
      </c>
      <c r="C186" s="22">
        <v>2765.0500489999999</v>
      </c>
      <c r="D186" s="22">
        <v>2743.1899410000001</v>
      </c>
      <c r="E186" s="22">
        <v>2762.5900879999999</v>
      </c>
      <c r="F186" s="22">
        <v>2762.5900879999999</v>
      </c>
      <c r="G186" s="22">
        <v>3661470000</v>
      </c>
    </row>
    <row r="187" spans="1:7" x14ac:dyDescent="0.25">
      <c r="A187" s="23">
        <v>43271</v>
      </c>
      <c r="B187" s="22">
        <v>2769.7299800000001</v>
      </c>
      <c r="C187" s="22">
        <v>2774.860107</v>
      </c>
      <c r="D187" s="22">
        <v>2763.9099120000001</v>
      </c>
      <c r="E187" s="22">
        <v>2767.320068</v>
      </c>
      <c r="F187" s="22">
        <v>2767.320068</v>
      </c>
      <c r="G187" s="22">
        <v>3327600000</v>
      </c>
    </row>
    <row r="188" spans="1:7" x14ac:dyDescent="0.25">
      <c r="A188" s="23">
        <v>43272</v>
      </c>
      <c r="B188" s="22">
        <v>2769.280029</v>
      </c>
      <c r="C188" s="22">
        <v>2769.280029</v>
      </c>
      <c r="D188" s="22">
        <v>2744.389893</v>
      </c>
      <c r="E188" s="22">
        <v>2749.76001</v>
      </c>
      <c r="F188" s="22">
        <v>2749.76001</v>
      </c>
      <c r="G188" s="22">
        <v>3300060000</v>
      </c>
    </row>
    <row r="189" spans="1:7" x14ac:dyDescent="0.25">
      <c r="A189" s="23">
        <v>43273</v>
      </c>
      <c r="B189" s="22">
        <v>2760.790039</v>
      </c>
      <c r="C189" s="22">
        <v>2764.169922</v>
      </c>
      <c r="D189" s="22">
        <v>2752.679932</v>
      </c>
      <c r="E189" s="22">
        <v>2754.8798830000001</v>
      </c>
      <c r="F189" s="22">
        <v>2754.8798830000001</v>
      </c>
      <c r="G189" s="22">
        <v>5450550000</v>
      </c>
    </row>
    <row r="190" spans="1:7" x14ac:dyDescent="0.25">
      <c r="A190" s="23">
        <v>43276</v>
      </c>
      <c r="B190" s="22">
        <v>2742.9399410000001</v>
      </c>
      <c r="C190" s="22">
        <v>2742.9399410000001</v>
      </c>
      <c r="D190" s="22">
        <v>2698.669922</v>
      </c>
      <c r="E190" s="22">
        <v>2717.070068</v>
      </c>
      <c r="F190" s="22">
        <v>2717.070068</v>
      </c>
      <c r="G190" s="22">
        <v>3655080000</v>
      </c>
    </row>
    <row r="191" spans="1:7" x14ac:dyDescent="0.25">
      <c r="A191" s="23">
        <v>43277</v>
      </c>
      <c r="B191" s="22">
        <v>2722.1201169999999</v>
      </c>
      <c r="C191" s="22">
        <v>2732.9099120000001</v>
      </c>
      <c r="D191" s="22">
        <v>2715.6000979999999</v>
      </c>
      <c r="E191" s="22">
        <v>2723.0600589999999</v>
      </c>
      <c r="F191" s="22">
        <v>2723.0600589999999</v>
      </c>
      <c r="G191" s="22">
        <v>3555090000</v>
      </c>
    </row>
    <row r="192" spans="1:7" x14ac:dyDescent="0.25">
      <c r="A192" s="23">
        <v>43278</v>
      </c>
      <c r="B192" s="22">
        <v>2728.4499510000001</v>
      </c>
      <c r="C192" s="22">
        <v>2746.0900879999999</v>
      </c>
      <c r="D192" s="22">
        <v>2699.3798830000001</v>
      </c>
      <c r="E192" s="22">
        <v>2699.6298830000001</v>
      </c>
      <c r="F192" s="22">
        <v>2699.6298830000001</v>
      </c>
      <c r="G192" s="22">
        <v>3776090000</v>
      </c>
    </row>
    <row r="193" spans="1:7" x14ac:dyDescent="0.25">
      <c r="A193" s="23">
        <v>43279</v>
      </c>
      <c r="B193" s="22">
        <v>2698.6899410000001</v>
      </c>
      <c r="C193" s="22">
        <v>2724.3400879999999</v>
      </c>
      <c r="D193" s="22">
        <v>2691.98999</v>
      </c>
      <c r="E193" s="22">
        <v>2716.3100589999999</v>
      </c>
      <c r="F193" s="22">
        <v>2716.3100589999999</v>
      </c>
      <c r="G193" s="22">
        <v>3428140000</v>
      </c>
    </row>
    <row r="194" spans="1:7" x14ac:dyDescent="0.25">
      <c r="A194" s="23">
        <v>43280</v>
      </c>
      <c r="B194" s="22">
        <v>2727.1298830000001</v>
      </c>
      <c r="C194" s="22">
        <v>2743.26001</v>
      </c>
      <c r="D194" s="22">
        <v>2718.030029</v>
      </c>
      <c r="E194" s="22">
        <v>2718.3701169999999</v>
      </c>
      <c r="F194" s="22">
        <v>2718.3701169999999</v>
      </c>
      <c r="G194" s="22">
        <v>3565620000</v>
      </c>
    </row>
    <row r="195" spans="1:7" x14ac:dyDescent="0.25">
      <c r="A195" s="23">
        <v>43283</v>
      </c>
      <c r="B195" s="22">
        <v>2704.9499510000001</v>
      </c>
      <c r="C195" s="22">
        <v>2727.26001</v>
      </c>
      <c r="D195" s="22">
        <v>2698.9499510000001</v>
      </c>
      <c r="E195" s="22">
        <v>2726.709961</v>
      </c>
      <c r="F195" s="22">
        <v>2726.709961</v>
      </c>
      <c r="G195" s="22">
        <v>3073650000</v>
      </c>
    </row>
    <row r="196" spans="1:7" x14ac:dyDescent="0.25">
      <c r="A196" s="23">
        <v>43284</v>
      </c>
      <c r="B196" s="22">
        <v>2733.2700199999999</v>
      </c>
      <c r="C196" s="22">
        <v>2736.580078</v>
      </c>
      <c r="D196" s="22">
        <v>2711.1599120000001</v>
      </c>
      <c r="E196" s="22">
        <v>2713.219971</v>
      </c>
      <c r="F196" s="22">
        <v>2713.219971</v>
      </c>
      <c r="G196" s="22">
        <v>1911470000</v>
      </c>
    </row>
    <row r="197" spans="1:7" x14ac:dyDescent="0.25">
      <c r="A197" s="23">
        <v>43286</v>
      </c>
      <c r="B197" s="22">
        <v>2724.1899410000001</v>
      </c>
      <c r="C197" s="22">
        <v>2737.830078</v>
      </c>
      <c r="D197" s="22">
        <v>2716.0200199999999</v>
      </c>
      <c r="E197" s="22">
        <v>2736.610107</v>
      </c>
      <c r="F197" s="22">
        <v>2736.610107</v>
      </c>
      <c r="G197" s="22">
        <v>2953420000</v>
      </c>
    </row>
    <row r="198" spans="1:7" x14ac:dyDescent="0.25">
      <c r="A198" s="23">
        <v>43287</v>
      </c>
      <c r="B198" s="22">
        <v>2737.679932</v>
      </c>
      <c r="C198" s="22">
        <v>2764.4099120000001</v>
      </c>
      <c r="D198" s="22">
        <v>2733.5200199999999</v>
      </c>
      <c r="E198" s="22">
        <v>2759.820068</v>
      </c>
      <c r="F198" s="22">
        <v>2759.820068</v>
      </c>
      <c r="G198" s="22">
        <v>2554780000</v>
      </c>
    </row>
    <row r="199" spans="1:7" x14ac:dyDescent="0.25">
      <c r="A199" s="23">
        <v>43290</v>
      </c>
      <c r="B199" s="22">
        <v>2775.6201169999999</v>
      </c>
      <c r="C199" s="22">
        <v>2784.6499020000001</v>
      </c>
      <c r="D199" s="22">
        <v>2770.7299800000001</v>
      </c>
      <c r="E199" s="22">
        <v>2784.169922</v>
      </c>
      <c r="F199" s="22">
        <v>2784.169922</v>
      </c>
      <c r="G199" s="22">
        <v>3050040000</v>
      </c>
    </row>
    <row r="200" spans="1:7" x14ac:dyDescent="0.25">
      <c r="A200" s="23">
        <v>43291</v>
      </c>
      <c r="B200" s="22">
        <v>2788.5600589999999</v>
      </c>
      <c r="C200" s="22">
        <v>2795.580078</v>
      </c>
      <c r="D200" s="22">
        <v>2786.23999</v>
      </c>
      <c r="E200" s="22">
        <v>2793.8400879999999</v>
      </c>
      <c r="F200" s="22">
        <v>2793.8400879999999</v>
      </c>
      <c r="G200" s="22">
        <v>3063850000</v>
      </c>
    </row>
    <row r="201" spans="1:7" x14ac:dyDescent="0.25">
      <c r="A201" s="23">
        <v>43292</v>
      </c>
      <c r="B201" s="22">
        <v>2779.820068</v>
      </c>
      <c r="C201" s="22">
        <v>2785.9099120000001</v>
      </c>
      <c r="D201" s="22">
        <v>2770.7700199999999</v>
      </c>
      <c r="E201" s="22">
        <v>2774.0200199999999</v>
      </c>
      <c r="F201" s="22">
        <v>2774.0200199999999</v>
      </c>
      <c r="G201" s="22">
        <v>2964740000</v>
      </c>
    </row>
    <row r="202" spans="1:7" x14ac:dyDescent="0.25">
      <c r="A202" s="23">
        <v>43293</v>
      </c>
      <c r="B202" s="22">
        <v>2783.139893</v>
      </c>
      <c r="C202" s="22">
        <v>2799.219971</v>
      </c>
      <c r="D202" s="22">
        <v>2781.530029</v>
      </c>
      <c r="E202" s="22">
        <v>2798.290039</v>
      </c>
      <c r="F202" s="22">
        <v>2798.290039</v>
      </c>
      <c r="G202" s="22">
        <v>2821690000</v>
      </c>
    </row>
    <row r="203" spans="1:7" x14ac:dyDescent="0.25">
      <c r="A203" s="23">
        <v>43294</v>
      </c>
      <c r="B203" s="22">
        <v>2796.929932</v>
      </c>
      <c r="C203" s="22">
        <v>2804.530029</v>
      </c>
      <c r="D203" s="22">
        <v>2791.6899410000001</v>
      </c>
      <c r="E203" s="22">
        <v>2801.3100589999999</v>
      </c>
      <c r="F203" s="22">
        <v>2801.3100589999999</v>
      </c>
      <c r="G203" s="22">
        <v>2614000000</v>
      </c>
    </row>
    <row r="204" spans="1:7" x14ac:dyDescent="0.25">
      <c r="A204" s="23">
        <v>43297</v>
      </c>
      <c r="B204" s="22">
        <v>2797.360107</v>
      </c>
      <c r="C204" s="22">
        <v>2801.1899410000001</v>
      </c>
      <c r="D204" s="22">
        <v>2793.389893</v>
      </c>
      <c r="E204" s="22">
        <v>2798.429932</v>
      </c>
      <c r="F204" s="22">
        <v>2798.429932</v>
      </c>
      <c r="G204" s="22">
        <v>2812230000</v>
      </c>
    </row>
    <row r="205" spans="1:7" x14ac:dyDescent="0.25">
      <c r="A205" s="23">
        <v>43298</v>
      </c>
      <c r="B205" s="22">
        <v>2789.3400879999999</v>
      </c>
      <c r="C205" s="22">
        <v>2814.1899410000001</v>
      </c>
      <c r="D205" s="22">
        <v>2789.23999</v>
      </c>
      <c r="E205" s="22">
        <v>2809.5500489999999</v>
      </c>
      <c r="F205" s="22">
        <v>2809.5500489999999</v>
      </c>
      <c r="G205" s="22">
        <v>3050730000</v>
      </c>
    </row>
    <row r="206" spans="1:7" x14ac:dyDescent="0.25">
      <c r="A206" s="23">
        <v>43299</v>
      </c>
      <c r="B206" s="22">
        <v>2811.3500979999999</v>
      </c>
      <c r="C206" s="22">
        <v>2816.76001</v>
      </c>
      <c r="D206" s="22">
        <v>2805.889893</v>
      </c>
      <c r="E206" s="22">
        <v>2815.6201169999999</v>
      </c>
      <c r="F206" s="22">
        <v>2815.6201169999999</v>
      </c>
      <c r="G206" s="22">
        <v>3089780000</v>
      </c>
    </row>
    <row r="207" spans="1:7" x14ac:dyDescent="0.25">
      <c r="A207" s="23">
        <v>43300</v>
      </c>
      <c r="B207" s="22">
        <v>2809.3701169999999</v>
      </c>
      <c r="C207" s="22">
        <v>2812.0500489999999</v>
      </c>
      <c r="D207" s="22">
        <v>2799.7700199999999</v>
      </c>
      <c r="E207" s="22">
        <v>2804.48999</v>
      </c>
      <c r="F207" s="22">
        <v>2804.48999</v>
      </c>
      <c r="G207" s="22">
        <v>3266700000</v>
      </c>
    </row>
    <row r="208" spans="1:7" x14ac:dyDescent="0.25">
      <c r="A208" s="23">
        <v>43301</v>
      </c>
      <c r="B208" s="22">
        <v>2804.5500489999999</v>
      </c>
      <c r="C208" s="22">
        <v>2809.6999510000001</v>
      </c>
      <c r="D208" s="22">
        <v>2800.01001</v>
      </c>
      <c r="E208" s="22">
        <v>2801.830078</v>
      </c>
      <c r="F208" s="22">
        <v>2801.830078</v>
      </c>
      <c r="G208" s="22">
        <v>3230210000</v>
      </c>
    </row>
    <row r="209" spans="1:7" x14ac:dyDescent="0.25">
      <c r="A209" s="23">
        <v>43304</v>
      </c>
      <c r="B209" s="22">
        <v>2799.169922</v>
      </c>
      <c r="C209" s="22">
        <v>2808.610107</v>
      </c>
      <c r="D209" s="22">
        <v>2795.139893</v>
      </c>
      <c r="E209" s="22">
        <v>2806.9799800000001</v>
      </c>
      <c r="F209" s="22">
        <v>2806.9799800000001</v>
      </c>
      <c r="G209" s="22">
        <v>2907430000</v>
      </c>
    </row>
    <row r="210" spans="1:7" x14ac:dyDescent="0.25">
      <c r="A210" s="23">
        <v>43305</v>
      </c>
      <c r="B210" s="22">
        <v>2820.679932</v>
      </c>
      <c r="C210" s="22">
        <v>2829.98999</v>
      </c>
      <c r="D210" s="22">
        <v>2811.1201169999999</v>
      </c>
      <c r="E210" s="22">
        <v>2820.3999020000001</v>
      </c>
      <c r="F210" s="22">
        <v>2820.3999020000001</v>
      </c>
      <c r="G210" s="22">
        <v>3417530000</v>
      </c>
    </row>
    <row r="211" spans="1:7" x14ac:dyDescent="0.25">
      <c r="A211" s="23">
        <v>43306</v>
      </c>
      <c r="B211" s="22">
        <v>2817.7299800000001</v>
      </c>
      <c r="C211" s="22">
        <v>2848.030029</v>
      </c>
      <c r="D211" s="22">
        <v>2817.7299800000001</v>
      </c>
      <c r="E211" s="22">
        <v>2846.070068</v>
      </c>
      <c r="F211" s="22">
        <v>2846.070068</v>
      </c>
      <c r="G211" s="22">
        <v>3553010000</v>
      </c>
    </row>
    <row r="212" spans="1:7" x14ac:dyDescent="0.25">
      <c r="A212" s="23">
        <v>43307</v>
      </c>
      <c r="B212" s="22">
        <v>2835.48999</v>
      </c>
      <c r="C212" s="22">
        <v>2845.570068</v>
      </c>
      <c r="D212" s="22">
        <v>2835.26001</v>
      </c>
      <c r="E212" s="22">
        <v>2837.4399410000001</v>
      </c>
      <c r="F212" s="22">
        <v>2837.4399410000001</v>
      </c>
      <c r="G212" s="22">
        <v>3653330000</v>
      </c>
    </row>
    <row r="213" spans="1:7" x14ac:dyDescent="0.25">
      <c r="A213" s="23">
        <v>43308</v>
      </c>
      <c r="B213" s="22">
        <v>2842.3500979999999</v>
      </c>
      <c r="C213" s="22">
        <v>2843.169922</v>
      </c>
      <c r="D213" s="22">
        <v>2808.3400879999999</v>
      </c>
      <c r="E213" s="22">
        <v>2818.820068</v>
      </c>
      <c r="F213" s="22">
        <v>2818.820068</v>
      </c>
      <c r="G213" s="22">
        <v>3415710000</v>
      </c>
    </row>
    <row r="214" spans="1:7" x14ac:dyDescent="0.25">
      <c r="A214" s="23">
        <v>43311</v>
      </c>
      <c r="B214" s="22">
        <v>2819</v>
      </c>
      <c r="C214" s="22">
        <v>2821.73999</v>
      </c>
      <c r="D214" s="22">
        <v>2798.110107</v>
      </c>
      <c r="E214" s="22">
        <v>2802.6000979999999</v>
      </c>
      <c r="F214" s="22">
        <v>2802.6000979999999</v>
      </c>
      <c r="G214" s="22">
        <v>3245770000</v>
      </c>
    </row>
    <row r="215" spans="1:7" x14ac:dyDescent="0.25">
      <c r="A215" s="23">
        <v>43312</v>
      </c>
      <c r="B215" s="22">
        <v>2809.7299800000001</v>
      </c>
      <c r="C215" s="22">
        <v>2824.459961</v>
      </c>
      <c r="D215" s="22">
        <v>2808.0600589999999</v>
      </c>
      <c r="E215" s="22">
        <v>2816.290039</v>
      </c>
      <c r="F215" s="22">
        <v>2816.290039</v>
      </c>
      <c r="G215" s="22">
        <v>3892100000</v>
      </c>
    </row>
    <row r="216" spans="1:7" x14ac:dyDescent="0.25">
      <c r="A216" s="23">
        <v>43313</v>
      </c>
      <c r="B216" s="22">
        <v>2821.169922</v>
      </c>
      <c r="C216" s="22">
        <v>2825.830078</v>
      </c>
      <c r="D216" s="22">
        <v>2805.8500979999999</v>
      </c>
      <c r="E216" s="22">
        <v>2813.360107</v>
      </c>
      <c r="F216" s="22">
        <v>2813.360107</v>
      </c>
      <c r="G216" s="22">
        <v>3496990000</v>
      </c>
    </row>
    <row r="217" spans="1:7" x14ac:dyDescent="0.25">
      <c r="A217" s="23">
        <v>43314</v>
      </c>
      <c r="B217" s="22">
        <v>2800.4799800000001</v>
      </c>
      <c r="C217" s="22">
        <v>2829.9099120000001</v>
      </c>
      <c r="D217" s="22">
        <v>2796.3400879999999</v>
      </c>
      <c r="E217" s="22">
        <v>2827.219971</v>
      </c>
      <c r="F217" s="22">
        <v>2827.219971</v>
      </c>
      <c r="G217" s="22">
        <v>3467380000</v>
      </c>
    </row>
    <row r="218" spans="1:7" x14ac:dyDescent="0.25">
      <c r="A218" s="23">
        <v>43315</v>
      </c>
      <c r="B218" s="22">
        <v>2829.6201169999999</v>
      </c>
      <c r="C218" s="22">
        <v>2840.3798830000001</v>
      </c>
      <c r="D218" s="22">
        <v>2827.3701169999999</v>
      </c>
      <c r="E218" s="22">
        <v>2840.3500979999999</v>
      </c>
      <c r="F218" s="22">
        <v>2840.3500979999999</v>
      </c>
      <c r="G218" s="22">
        <v>3030390000</v>
      </c>
    </row>
    <row r="219" spans="1:7" x14ac:dyDescent="0.25">
      <c r="A219" s="23">
        <v>43318</v>
      </c>
      <c r="B219" s="22">
        <v>2840.290039</v>
      </c>
      <c r="C219" s="22">
        <v>2853.290039</v>
      </c>
      <c r="D219" s="22">
        <v>2835.9799800000001</v>
      </c>
      <c r="E219" s="22">
        <v>2850.3999020000001</v>
      </c>
      <c r="F219" s="22">
        <v>2850.3999020000001</v>
      </c>
      <c r="G219" s="22">
        <v>2874540000</v>
      </c>
    </row>
    <row r="220" spans="1:7" x14ac:dyDescent="0.25">
      <c r="A220" s="23">
        <v>43319</v>
      </c>
      <c r="B220" s="22">
        <v>2855.919922</v>
      </c>
      <c r="C220" s="22">
        <v>2863.429932</v>
      </c>
      <c r="D220" s="22">
        <v>2855.919922</v>
      </c>
      <c r="E220" s="22">
        <v>2858.4499510000001</v>
      </c>
      <c r="F220" s="22">
        <v>2858.4499510000001</v>
      </c>
      <c r="G220" s="22">
        <v>3162770000</v>
      </c>
    </row>
    <row r="221" spans="1:7" x14ac:dyDescent="0.25">
      <c r="A221" s="23">
        <v>43320</v>
      </c>
      <c r="B221" s="22">
        <v>2856.790039</v>
      </c>
      <c r="C221" s="22">
        <v>2862.4399410000001</v>
      </c>
      <c r="D221" s="22">
        <v>2853.0900879999999</v>
      </c>
      <c r="E221" s="22">
        <v>2857.6999510000001</v>
      </c>
      <c r="F221" s="22">
        <v>2857.6999510000001</v>
      </c>
      <c r="G221" s="22">
        <v>2972200000</v>
      </c>
    </row>
    <row r="222" spans="1:7" x14ac:dyDescent="0.25">
      <c r="A222" s="23">
        <v>43321</v>
      </c>
      <c r="B222" s="22">
        <v>2857.1899410000001</v>
      </c>
      <c r="C222" s="22">
        <v>2862.4799800000001</v>
      </c>
      <c r="D222" s="22">
        <v>2851.9799800000001</v>
      </c>
      <c r="E222" s="22">
        <v>2853.580078</v>
      </c>
      <c r="F222" s="22">
        <v>2853.580078</v>
      </c>
      <c r="G222" s="22">
        <v>3047050000</v>
      </c>
    </row>
    <row r="223" spans="1:7" x14ac:dyDescent="0.25">
      <c r="A223" s="23">
        <v>43322</v>
      </c>
      <c r="B223" s="22">
        <v>2838.8999020000001</v>
      </c>
      <c r="C223" s="22">
        <v>2842.1999510000001</v>
      </c>
      <c r="D223" s="22">
        <v>2825.8100589999999</v>
      </c>
      <c r="E223" s="22">
        <v>2833.280029</v>
      </c>
      <c r="F223" s="22">
        <v>2833.280029</v>
      </c>
      <c r="G223" s="22">
        <v>3256040000</v>
      </c>
    </row>
    <row r="224" spans="1:7" x14ac:dyDescent="0.25">
      <c r="A224" s="23">
        <v>43325</v>
      </c>
      <c r="B224" s="22">
        <v>2835.459961</v>
      </c>
      <c r="C224" s="22">
        <v>2843.3999020000001</v>
      </c>
      <c r="D224" s="22">
        <v>2819.8798830000001</v>
      </c>
      <c r="E224" s="22">
        <v>2821.929932</v>
      </c>
      <c r="F224" s="22">
        <v>2821.929932</v>
      </c>
      <c r="G224" s="22">
        <v>3158450000</v>
      </c>
    </row>
    <row r="225" spans="1:7" x14ac:dyDescent="0.25">
      <c r="A225" s="23">
        <v>43326</v>
      </c>
      <c r="B225" s="22">
        <v>2827.8798830000001</v>
      </c>
      <c r="C225" s="22">
        <v>2843.110107</v>
      </c>
      <c r="D225" s="22">
        <v>2826.580078</v>
      </c>
      <c r="E225" s="22">
        <v>2839.959961</v>
      </c>
      <c r="F225" s="22">
        <v>2839.959961</v>
      </c>
      <c r="G225" s="22">
        <v>2976970000</v>
      </c>
    </row>
    <row r="226" spans="1:7" x14ac:dyDescent="0.25">
      <c r="A226" s="23">
        <v>43327</v>
      </c>
      <c r="B226" s="22">
        <v>2827.9499510000001</v>
      </c>
      <c r="C226" s="22">
        <v>2827.9499510000001</v>
      </c>
      <c r="D226" s="22">
        <v>2802.48999</v>
      </c>
      <c r="E226" s="22">
        <v>2818.3701169999999</v>
      </c>
      <c r="F226" s="22">
        <v>2818.3701169999999</v>
      </c>
      <c r="G226" s="22">
        <v>3645070000</v>
      </c>
    </row>
    <row r="227" spans="1:7" x14ac:dyDescent="0.25">
      <c r="A227" s="23">
        <v>43328</v>
      </c>
      <c r="B227" s="22">
        <v>2831.4399410000001</v>
      </c>
      <c r="C227" s="22">
        <v>2850.48999</v>
      </c>
      <c r="D227" s="22">
        <v>2831.4399410000001</v>
      </c>
      <c r="E227" s="22">
        <v>2840.6899410000001</v>
      </c>
      <c r="F227" s="22">
        <v>2840.6899410000001</v>
      </c>
      <c r="G227" s="22">
        <v>3219880000</v>
      </c>
    </row>
    <row r="228" spans="1:7" x14ac:dyDescent="0.25">
      <c r="A228" s="23">
        <v>43329</v>
      </c>
      <c r="B228" s="22">
        <v>2838.320068</v>
      </c>
      <c r="C228" s="22">
        <v>2855.6298830000001</v>
      </c>
      <c r="D228" s="22">
        <v>2833.7299800000001</v>
      </c>
      <c r="E228" s="22">
        <v>2850.1298830000001</v>
      </c>
      <c r="F228" s="22">
        <v>2850.1298830000001</v>
      </c>
      <c r="G228" s="22">
        <v>3024100000</v>
      </c>
    </row>
    <row r="229" spans="1:7" x14ac:dyDescent="0.25">
      <c r="A229" s="23">
        <v>43332</v>
      </c>
      <c r="B229" s="22">
        <v>2853.929932</v>
      </c>
      <c r="C229" s="22">
        <v>2859.76001</v>
      </c>
      <c r="D229" s="22">
        <v>2850.6201169999999</v>
      </c>
      <c r="E229" s="22">
        <v>2857.0500489999999</v>
      </c>
      <c r="F229" s="22">
        <v>2857.0500489999999</v>
      </c>
      <c r="G229" s="22">
        <v>2748020000</v>
      </c>
    </row>
    <row r="230" spans="1:7" x14ac:dyDescent="0.25">
      <c r="A230" s="23">
        <v>43333</v>
      </c>
      <c r="B230" s="22">
        <v>2861.51001</v>
      </c>
      <c r="C230" s="22">
        <v>2873.2299800000001</v>
      </c>
      <c r="D230" s="22">
        <v>2861.320068</v>
      </c>
      <c r="E230" s="22">
        <v>2862.959961</v>
      </c>
      <c r="F230" s="22">
        <v>2862.959961</v>
      </c>
      <c r="G230" s="22">
        <v>3147140000</v>
      </c>
    </row>
    <row r="231" spans="1:7" x14ac:dyDescent="0.25">
      <c r="A231" s="23">
        <v>43334</v>
      </c>
      <c r="B231" s="22">
        <v>2860.98999</v>
      </c>
      <c r="C231" s="22">
        <v>2867.540039</v>
      </c>
      <c r="D231" s="22">
        <v>2856.0500489999999</v>
      </c>
      <c r="E231" s="22">
        <v>2861.820068</v>
      </c>
      <c r="F231" s="22">
        <v>2861.820068</v>
      </c>
      <c r="G231" s="22">
        <v>2689560000</v>
      </c>
    </row>
    <row r="232" spans="1:7" x14ac:dyDescent="0.25">
      <c r="A232" s="23">
        <v>43335</v>
      </c>
      <c r="B232" s="22">
        <v>2860.290039</v>
      </c>
      <c r="C232" s="22">
        <v>2868.780029</v>
      </c>
      <c r="D232" s="22">
        <v>2854.030029</v>
      </c>
      <c r="E232" s="22">
        <v>2856.9799800000001</v>
      </c>
      <c r="F232" s="22">
        <v>2856.9799800000001</v>
      </c>
      <c r="G232" s="22">
        <v>2713910000</v>
      </c>
    </row>
    <row r="233" spans="1:7" x14ac:dyDescent="0.25">
      <c r="A233" s="23">
        <v>43336</v>
      </c>
      <c r="B233" s="22">
        <v>2862.3500979999999</v>
      </c>
      <c r="C233" s="22">
        <v>2876.1599120000001</v>
      </c>
      <c r="D233" s="22">
        <v>2862.3500979999999</v>
      </c>
      <c r="E233" s="22">
        <v>2874.6899410000001</v>
      </c>
      <c r="F233" s="22">
        <v>2874.6899410000001</v>
      </c>
      <c r="G233" s="22">
        <v>2596190000</v>
      </c>
    </row>
    <row r="234" spans="1:7" x14ac:dyDescent="0.25">
      <c r="A234" s="23">
        <v>43339</v>
      </c>
      <c r="B234" s="22">
        <v>2884.6899410000001</v>
      </c>
      <c r="C234" s="22">
        <v>2898.25</v>
      </c>
      <c r="D234" s="22">
        <v>2884.6899410000001</v>
      </c>
      <c r="E234" s="22">
        <v>2896.73999</v>
      </c>
      <c r="F234" s="22">
        <v>2896.73999</v>
      </c>
      <c r="G234" s="22">
        <v>2854080000</v>
      </c>
    </row>
    <row r="235" spans="1:7" x14ac:dyDescent="0.25">
      <c r="A235" s="23">
        <v>43340</v>
      </c>
      <c r="B235" s="22">
        <v>2901.4499510000001</v>
      </c>
      <c r="C235" s="22">
        <v>2903.7700199999999</v>
      </c>
      <c r="D235" s="22">
        <v>2893.5</v>
      </c>
      <c r="E235" s="22">
        <v>2897.5200199999999</v>
      </c>
      <c r="F235" s="22">
        <v>2897.5200199999999</v>
      </c>
      <c r="G235" s="22">
        <v>2683190000</v>
      </c>
    </row>
    <row r="236" spans="1:7" x14ac:dyDescent="0.25">
      <c r="A236" s="23">
        <v>43341</v>
      </c>
      <c r="B236" s="22">
        <v>2900.6201169999999</v>
      </c>
      <c r="C236" s="22">
        <v>2916.5</v>
      </c>
      <c r="D236" s="22">
        <v>2898.3999020000001</v>
      </c>
      <c r="E236" s="22">
        <v>2914.040039</v>
      </c>
      <c r="F236" s="22">
        <v>2914.040039</v>
      </c>
      <c r="G236" s="22">
        <v>2791860000</v>
      </c>
    </row>
    <row r="237" spans="1:7" x14ac:dyDescent="0.25">
      <c r="A237" s="23">
        <v>43342</v>
      </c>
      <c r="B237" s="22">
        <v>2908.9399410000001</v>
      </c>
      <c r="C237" s="22">
        <v>2912.459961</v>
      </c>
      <c r="D237" s="22">
        <v>2895.219971</v>
      </c>
      <c r="E237" s="22">
        <v>2901.1298830000001</v>
      </c>
      <c r="F237" s="22">
        <v>2901.1298830000001</v>
      </c>
      <c r="G237" s="22">
        <v>2802180000</v>
      </c>
    </row>
    <row r="238" spans="1:7" x14ac:dyDescent="0.25">
      <c r="A238" s="23">
        <v>43343</v>
      </c>
      <c r="B238" s="22">
        <v>2898.3701169999999</v>
      </c>
      <c r="C238" s="22">
        <v>2906.320068</v>
      </c>
      <c r="D238" s="22">
        <v>2891.7299800000001</v>
      </c>
      <c r="E238" s="22">
        <v>2901.5200199999999</v>
      </c>
      <c r="F238" s="22">
        <v>2901.5200199999999</v>
      </c>
      <c r="G238" s="22">
        <v>2880260000</v>
      </c>
    </row>
    <row r="239" spans="1:7" x14ac:dyDescent="0.25">
      <c r="A239" s="23">
        <v>43347</v>
      </c>
      <c r="B239" s="22">
        <v>2896.959961</v>
      </c>
      <c r="C239" s="22">
        <v>2900.179932</v>
      </c>
      <c r="D239" s="22">
        <v>2885.1298830000001</v>
      </c>
      <c r="E239" s="22">
        <v>2896.719971</v>
      </c>
      <c r="F239" s="22">
        <v>2896.719971</v>
      </c>
      <c r="G239" s="22">
        <v>3077060000</v>
      </c>
    </row>
    <row r="240" spans="1:7" x14ac:dyDescent="0.25">
      <c r="A240" s="23">
        <v>43348</v>
      </c>
      <c r="B240" s="22">
        <v>2891.5900879999999</v>
      </c>
      <c r="C240" s="22">
        <v>2894.209961</v>
      </c>
      <c r="D240" s="22">
        <v>2876.919922</v>
      </c>
      <c r="E240" s="22">
        <v>2888.6000979999999</v>
      </c>
      <c r="F240" s="22">
        <v>2888.6000979999999</v>
      </c>
      <c r="G240" s="22">
        <v>3241250000</v>
      </c>
    </row>
    <row r="241" spans="1:7" x14ac:dyDescent="0.25">
      <c r="A241" s="23">
        <v>43349</v>
      </c>
      <c r="B241" s="22">
        <v>2888.639893</v>
      </c>
      <c r="C241" s="22">
        <v>2892.0500489999999</v>
      </c>
      <c r="D241" s="22">
        <v>2867.290039</v>
      </c>
      <c r="E241" s="22">
        <v>2878.0500489999999</v>
      </c>
      <c r="F241" s="22">
        <v>2878.0500489999999</v>
      </c>
      <c r="G241" s="22">
        <v>3139590000</v>
      </c>
    </row>
    <row r="242" spans="1:7" x14ac:dyDescent="0.25">
      <c r="A242" s="23">
        <v>43350</v>
      </c>
      <c r="B242" s="22">
        <v>2868.26001</v>
      </c>
      <c r="C242" s="22">
        <v>2883.8100589999999</v>
      </c>
      <c r="D242" s="22">
        <v>2864.1201169999999</v>
      </c>
      <c r="E242" s="22">
        <v>2871.679932</v>
      </c>
      <c r="F242" s="22">
        <v>2871.679932</v>
      </c>
      <c r="G242" s="22">
        <v>2946270000</v>
      </c>
    </row>
    <row r="243" spans="1:7" x14ac:dyDescent="0.25">
      <c r="A243" s="23">
        <v>43353</v>
      </c>
      <c r="B243" s="22">
        <v>2881.389893</v>
      </c>
      <c r="C243" s="22">
        <v>2886.929932</v>
      </c>
      <c r="D243" s="22">
        <v>2875.9399410000001</v>
      </c>
      <c r="E243" s="22">
        <v>2877.1298830000001</v>
      </c>
      <c r="F243" s="22">
        <v>2877.1298830000001</v>
      </c>
      <c r="G243" s="22">
        <v>2731400000</v>
      </c>
    </row>
    <row r="244" spans="1:7" x14ac:dyDescent="0.25">
      <c r="A244" s="23">
        <v>43354</v>
      </c>
      <c r="B244" s="22">
        <v>2871.570068</v>
      </c>
      <c r="C244" s="22">
        <v>2892.5200199999999</v>
      </c>
      <c r="D244" s="22">
        <v>2866.780029</v>
      </c>
      <c r="E244" s="22">
        <v>2887.889893</v>
      </c>
      <c r="F244" s="22">
        <v>2887.889893</v>
      </c>
      <c r="G244" s="22">
        <v>2899660000</v>
      </c>
    </row>
    <row r="245" spans="1:7" x14ac:dyDescent="0.25">
      <c r="A245" s="23">
        <v>43355</v>
      </c>
      <c r="B245" s="22">
        <v>2888.290039</v>
      </c>
      <c r="C245" s="22">
        <v>2894.6499020000001</v>
      </c>
      <c r="D245" s="22">
        <v>2879.1999510000001</v>
      </c>
      <c r="E245" s="22">
        <v>2888.919922</v>
      </c>
      <c r="F245" s="22">
        <v>2888.919922</v>
      </c>
      <c r="G245" s="22">
        <v>3264930000</v>
      </c>
    </row>
    <row r="246" spans="1:7" x14ac:dyDescent="0.25">
      <c r="A246" s="23">
        <v>43356</v>
      </c>
      <c r="B246" s="22">
        <v>2896.8500979999999</v>
      </c>
      <c r="C246" s="22">
        <v>2906.76001</v>
      </c>
      <c r="D246" s="22">
        <v>2896.389893</v>
      </c>
      <c r="E246" s="22">
        <v>2904.179932</v>
      </c>
      <c r="F246" s="22">
        <v>2904.179932</v>
      </c>
      <c r="G246" s="22">
        <v>3254930000</v>
      </c>
    </row>
    <row r="247" spans="1:7" x14ac:dyDescent="0.25">
      <c r="A247" s="23">
        <v>43357</v>
      </c>
      <c r="B247" s="22">
        <v>2906.3798830000001</v>
      </c>
      <c r="C247" s="22">
        <v>2908.3000489999999</v>
      </c>
      <c r="D247" s="22">
        <v>2895.7700199999999</v>
      </c>
      <c r="E247" s="22">
        <v>2904.9799800000001</v>
      </c>
      <c r="F247" s="22">
        <v>2904.9799800000001</v>
      </c>
      <c r="G247" s="22">
        <v>3149800000</v>
      </c>
    </row>
    <row r="248" spans="1:7" x14ac:dyDescent="0.25">
      <c r="A248" s="23">
        <v>43360</v>
      </c>
      <c r="B248" s="22">
        <v>2903.830078</v>
      </c>
      <c r="C248" s="22">
        <v>2904.6499020000001</v>
      </c>
      <c r="D248" s="22">
        <v>2886.1599120000001</v>
      </c>
      <c r="E248" s="22">
        <v>2888.8000489999999</v>
      </c>
      <c r="F248" s="22">
        <v>2888.8000489999999</v>
      </c>
      <c r="G248" s="22">
        <v>2947760000</v>
      </c>
    </row>
    <row r="249" spans="1:7" x14ac:dyDescent="0.25">
      <c r="A249" s="23">
        <v>43361</v>
      </c>
      <c r="B249" s="22">
        <v>2890.73999</v>
      </c>
      <c r="C249" s="22">
        <v>2911.169922</v>
      </c>
      <c r="D249" s="22">
        <v>2890.429932</v>
      </c>
      <c r="E249" s="22">
        <v>2904.3100589999999</v>
      </c>
      <c r="F249" s="22">
        <v>2904.3100589999999</v>
      </c>
      <c r="G249" s="22">
        <v>3074610000</v>
      </c>
    </row>
    <row r="250" spans="1:7" x14ac:dyDescent="0.25">
      <c r="A250" s="23">
        <v>43362</v>
      </c>
      <c r="B250" s="22">
        <v>2906.6000979999999</v>
      </c>
      <c r="C250" s="22">
        <v>2912.360107</v>
      </c>
      <c r="D250" s="22">
        <v>2903.820068</v>
      </c>
      <c r="E250" s="22">
        <v>2907.9499510000001</v>
      </c>
      <c r="F250" s="22">
        <v>2907.9499510000001</v>
      </c>
      <c r="G250" s="22">
        <v>3280020000</v>
      </c>
    </row>
    <row r="251" spans="1:7" x14ac:dyDescent="0.25">
      <c r="A251" s="23">
        <v>43363</v>
      </c>
      <c r="B251" s="22">
        <v>2919.7299800000001</v>
      </c>
      <c r="C251" s="22">
        <v>2934.8000489999999</v>
      </c>
      <c r="D251" s="22">
        <v>2919.7299800000001</v>
      </c>
      <c r="E251" s="22">
        <v>2930.75</v>
      </c>
      <c r="F251" s="22">
        <v>2930.75</v>
      </c>
      <c r="G251" s="22">
        <v>3337730000</v>
      </c>
    </row>
    <row r="252" spans="1:7" x14ac:dyDescent="0.25">
      <c r="A252" s="23">
        <v>43364</v>
      </c>
      <c r="B252" s="22">
        <v>2936.76001</v>
      </c>
      <c r="C252" s="22">
        <v>2940.9099120000001</v>
      </c>
      <c r="D252" s="22">
        <v>2927.110107</v>
      </c>
      <c r="E252" s="22">
        <v>2929.669922</v>
      </c>
      <c r="F252" s="22">
        <v>2929.669922</v>
      </c>
      <c r="G252" s="22">
        <v>3900791977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53"/>
  <sheetViews>
    <sheetView topLeftCell="A31" workbookViewId="0">
      <selection activeCell="F57" sqref="F57"/>
    </sheetView>
  </sheetViews>
  <sheetFormatPr defaultRowHeight="15" x14ac:dyDescent="0.25"/>
  <cols>
    <col min="1" max="1" width="10.7109375" bestFit="1" customWidth="1"/>
  </cols>
  <sheetData>
    <row r="1" spans="1:7" x14ac:dyDescent="0.25">
      <c r="A1" s="22" t="s">
        <v>0</v>
      </c>
      <c r="B1" s="22" t="s">
        <v>8</v>
      </c>
      <c r="C1" s="22" t="s">
        <v>7</v>
      </c>
      <c r="D1" s="22" t="s">
        <v>6</v>
      </c>
      <c r="E1" s="22" t="s">
        <v>5</v>
      </c>
      <c r="F1" s="22" t="s">
        <v>4</v>
      </c>
      <c r="G1" s="22" t="s">
        <v>3</v>
      </c>
    </row>
    <row r="2" spans="1:7" x14ac:dyDescent="0.25">
      <c r="A2" s="23">
        <v>43003</v>
      </c>
      <c r="B2" s="22">
        <v>10.08</v>
      </c>
      <c r="C2" s="22">
        <v>11.21</v>
      </c>
      <c r="D2" s="22">
        <v>9.7899999999999991</v>
      </c>
      <c r="E2" s="22">
        <v>10.210000000000001</v>
      </c>
      <c r="F2" s="22">
        <v>10.210000000000001</v>
      </c>
      <c r="G2" s="22">
        <v>0</v>
      </c>
    </row>
    <row r="3" spans="1:7" x14ac:dyDescent="0.25">
      <c r="A3" s="23">
        <v>43004</v>
      </c>
      <c r="B3" s="22">
        <v>10.42</v>
      </c>
      <c r="C3" s="22">
        <v>10.68</v>
      </c>
      <c r="D3" s="22">
        <v>9.94</v>
      </c>
      <c r="E3" s="22">
        <v>10.17</v>
      </c>
      <c r="F3" s="22">
        <v>10.17</v>
      </c>
      <c r="G3" s="22">
        <v>0</v>
      </c>
    </row>
    <row r="4" spans="1:7" x14ac:dyDescent="0.25">
      <c r="A4" s="23">
        <v>43005</v>
      </c>
      <c r="B4" s="22">
        <v>9.9</v>
      </c>
      <c r="C4" s="22">
        <v>10.42</v>
      </c>
      <c r="D4" s="22">
        <v>9.6300000000000008</v>
      </c>
      <c r="E4" s="22">
        <v>9.8699999999999992</v>
      </c>
      <c r="F4" s="22">
        <v>9.8699999999999992</v>
      </c>
      <c r="G4" s="22">
        <v>0</v>
      </c>
    </row>
    <row r="5" spans="1:7" x14ac:dyDescent="0.25">
      <c r="A5" s="23">
        <v>43006</v>
      </c>
      <c r="B5" s="22">
        <v>9.74</v>
      </c>
      <c r="C5" s="22">
        <v>10.130000000000001</v>
      </c>
      <c r="D5" s="22">
        <v>9.5500000000000007</v>
      </c>
      <c r="E5" s="22">
        <v>9.5500000000000007</v>
      </c>
      <c r="F5" s="22">
        <v>9.5500000000000007</v>
      </c>
      <c r="G5" s="22">
        <v>0</v>
      </c>
    </row>
    <row r="6" spans="1:7" x14ac:dyDescent="0.25">
      <c r="A6" s="23">
        <v>43007</v>
      </c>
      <c r="B6" s="22">
        <v>9.59</v>
      </c>
      <c r="C6" s="22">
        <v>9.83</v>
      </c>
      <c r="D6" s="22">
        <v>9.36</v>
      </c>
      <c r="E6" s="22">
        <v>9.51</v>
      </c>
      <c r="F6" s="22">
        <v>9.51</v>
      </c>
      <c r="G6" s="22">
        <v>0</v>
      </c>
    </row>
    <row r="7" spans="1:7" x14ac:dyDescent="0.25">
      <c r="A7" s="23">
        <v>43010</v>
      </c>
      <c r="B7" s="22">
        <v>9.59</v>
      </c>
      <c r="C7" s="22">
        <v>10.039999999999999</v>
      </c>
      <c r="D7" s="22">
        <v>9.3699999999999992</v>
      </c>
      <c r="E7" s="22">
        <v>9.4499999999999993</v>
      </c>
      <c r="F7" s="22">
        <v>9.4499999999999993</v>
      </c>
      <c r="G7" s="22">
        <v>0</v>
      </c>
    </row>
    <row r="8" spans="1:7" x14ac:dyDescent="0.25">
      <c r="A8" s="23">
        <v>43011</v>
      </c>
      <c r="B8" s="22">
        <v>9.3000000000000007</v>
      </c>
      <c r="C8" s="22">
        <v>9.75</v>
      </c>
      <c r="D8" s="22">
        <v>9.3000000000000007</v>
      </c>
      <c r="E8" s="22">
        <v>9.51</v>
      </c>
      <c r="F8" s="22">
        <v>9.51</v>
      </c>
      <c r="G8" s="22">
        <v>0</v>
      </c>
    </row>
    <row r="9" spans="1:7" x14ac:dyDescent="0.25">
      <c r="A9" s="23">
        <v>43012</v>
      </c>
      <c r="B9" s="22">
        <v>9.5299999999999994</v>
      </c>
      <c r="C9" s="22">
        <v>9.8800000000000008</v>
      </c>
      <c r="D9" s="22">
        <v>9.5299999999999994</v>
      </c>
      <c r="E9" s="22">
        <v>9.6300000000000008</v>
      </c>
      <c r="F9" s="22">
        <v>9.6300000000000008</v>
      </c>
      <c r="G9" s="22">
        <v>0</v>
      </c>
    </row>
    <row r="10" spans="1:7" x14ac:dyDescent="0.25">
      <c r="A10" s="23">
        <v>43013</v>
      </c>
      <c r="B10" s="22">
        <v>9.48</v>
      </c>
      <c r="C10" s="22">
        <v>9.6199999999999992</v>
      </c>
      <c r="D10" s="22">
        <v>9.1300000000000008</v>
      </c>
      <c r="E10" s="22">
        <v>9.19</v>
      </c>
      <c r="F10" s="22">
        <v>9.19</v>
      </c>
      <c r="G10" s="22">
        <v>0</v>
      </c>
    </row>
    <row r="11" spans="1:7" x14ac:dyDescent="0.25">
      <c r="A11" s="23">
        <v>43014</v>
      </c>
      <c r="B11" s="22">
        <v>9.23</v>
      </c>
      <c r="C11" s="22">
        <v>10.27</v>
      </c>
      <c r="D11" s="22">
        <v>9.11</v>
      </c>
      <c r="E11" s="22">
        <v>9.65</v>
      </c>
      <c r="F11" s="22">
        <v>9.65</v>
      </c>
      <c r="G11" s="22">
        <v>0</v>
      </c>
    </row>
    <row r="12" spans="1:7" x14ac:dyDescent="0.25">
      <c r="A12" s="23">
        <v>43017</v>
      </c>
      <c r="B12" s="22">
        <v>9.92</v>
      </c>
      <c r="C12" s="22">
        <v>10.53</v>
      </c>
      <c r="D12" s="22">
        <v>9.8800000000000008</v>
      </c>
      <c r="E12" s="22">
        <v>10.33</v>
      </c>
      <c r="F12" s="22">
        <v>10.33</v>
      </c>
      <c r="G12" s="22">
        <v>0</v>
      </c>
    </row>
    <row r="13" spans="1:7" x14ac:dyDescent="0.25">
      <c r="A13" s="23">
        <v>43018</v>
      </c>
      <c r="B13" s="22">
        <v>10.15</v>
      </c>
      <c r="C13" s="22">
        <v>10.66</v>
      </c>
      <c r="D13" s="22">
        <v>9.94</v>
      </c>
      <c r="E13" s="22">
        <v>10.08</v>
      </c>
      <c r="F13" s="22">
        <v>10.08</v>
      </c>
      <c r="G13" s="22">
        <v>0</v>
      </c>
    </row>
    <row r="14" spans="1:7" x14ac:dyDescent="0.25">
      <c r="A14" s="23">
        <v>43019</v>
      </c>
      <c r="B14" s="22">
        <v>9.9499999999999993</v>
      </c>
      <c r="C14" s="22">
        <v>10.38</v>
      </c>
      <c r="D14" s="22">
        <v>9.7200000000000006</v>
      </c>
      <c r="E14" s="22">
        <v>9.85</v>
      </c>
      <c r="F14" s="22">
        <v>9.85</v>
      </c>
      <c r="G14" s="22">
        <v>0</v>
      </c>
    </row>
    <row r="15" spans="1:7" x14ac:dyDescent="0.25">
      <c r="A15" s="23">
        <v>43020</v>
      </c>
      <c r="B15" s="22">
        <v>9.94</v>
      </c>
      <c r="C15" s="22">
        <v>10.33</v>
      </c>
      <c r="D15" s="22">
        <v>9.65</v>
      </c>
      <c r="E15" s="22">
        <v>9.91</v>
      </c>
      <c r="F15" s="22">
        <v>9.91</v>
      </c>
      <c r="G15" s="22">
        <v>0</v>
      </c>
    </row>
    <row r="16" spans="1:7" x14ac:dyDescent="0.25">
      <c r="A16" s="23">
        <v>43021</v>
      </c>
      <c r="B16" s="22">
        <v>9.9499999999999993</v>
      </c>
      <c r="C16" s="22">
        <v>9.98</v>
      </c>
      <c r="D16" s="22">
        <v>9.44</v>
      </c>
      <c r="E16" s="22">
        <v>9.61</v>
      </c>
      <c r="F16" s="22">
        <v>9.61</v>
      </c>
      <c r="G16" s="22">
        <v>0</v>
      </c>
    </row>
    <row r="17" spans="1:7" x14ac:dyDescent="0.25">
      <c r="A17" s="23">
        <v>43024</v>
      </c>
      <c r="B17" s="22">
        <v>9.9499999999999993</v>
      </c>
      <c r="C17" s="22">
        <v>10.02</v>
      </c>
      <c r="D17" s="22">
        <v>9.75</v>
      </c>
      <c r="E17" s="22">
        <v>9.91</v>
      </c>
      <c r="F17" s="22">
        <v>9.91</v>
      </c>
      <c r="G17" s="22">
        <v>0</v>
      </c>
    </row>
    <row r="18" spans="1:7" x14ac:dyDescent="0.25">
      <c r="A18" s="23">
        <v>43025</v>
      </c>
      <c r="B18" s="22">
        <v>9.85</v>
      </c>
      <c r="C18" s="22">
        <v>10.46</v>
      </c>
      <c r="D18" s="22">
        <v>9.7799999999999994</v>
      </c>
      <c r="E18" s="22">
        <v>10.31</v>
      </c>
      <c r="F18" s="22">
        <v>10.31</v>
      </c>
      <c r="G18" s="22">
        <v>0</v>
      </c>
    </row>
    <row r="19" spans="1:7" x14ac:dyDescent="0.25">
      <c r="A19" s="23">
        <v>43026</v>
      </c>
      <c r="B19" s="22">
        <v>10.34</v>
      </c>
      <c r="C19" s="22">
        <v>10.41</v>
      </c>
      <c r="D19" s="22">
        <v>9.8699999999999992</v>
      </c>
      <c r="E19" s="22">
        <v>10.07</v>
      </c>
      <c r="F19" s="22">
        <v>10.07</v>
      </c>
      <c r="G19" s="22">
        <v>0</v>
      </c>
    </row>
    <row r="20" spans="1:7" x14ac:dyDescent="0.25">
      <c r="A20" s="23">
        <v>43027</v>
      </c>
      <c r="B20" s="22">
        <v>10.220000000000001</v>
      </c>
      <c r="C20" s="22">
        <v>11.77</v>
      </c>
      <c r="D20" s="22">
        <v>9.99</v>
      </c>
      <c r="E20" s="22">
        <v>10.050000000000001</v>
      </c>
      <c r="F20" s="22">
        <v>10.050000000000001</v>
      </c>
      <c r="G20" s="22">
        <v>0</v>
      </c>
    </row>
    <row r="21" spans="1:7" x14ac:dyDescent="0.25">
      <c r="A21" s="23">
        <v>43028</v>
      </c>
      <c r="B21" s="22">
        <v>9.92</v>
      </c>
      <c r="C21" s="22">
        <v>10.039999999999999</v>
      </c>
      <c r="D21" s="22">
        <v>9.2899999999999991</v>
      </c>
      <c r="E21" s="22">
        <v>9.9700000000000006</v>
      </c>
      <c r="F21" s="22">
        <v>9.9700000000000006</v>
      </c>
      <c r="G21" s="22">
        <v>0</v>
      </c>
    </row>
    <row r="22" spans="1:7" x14ac:dyDescent="0.25">
      <c r="A22" s="23">
        <v>43031</v>
      </c>
      <c r="B22" s="22">
        <v>10.25</v>
      </c>
      <c r="C22" s="22">
        <v>11.08</v>
      </c>
      <c r="D22" s="22">
        <v>9.94</v>
      </c>
      <c r="E22" s="22">
        <v>11.07</v>
      </c>
      <c r="F22" s="22">
        <v>11.07</v>
      </c>
      <c r="G22" s="22">
        <v>0</v>
      </c>
    </row>
    <row r="23" spans="1:7" x14ac:dyDescent="0.25">
      <c r="A23" s="23">
        <v>43032</v>
      </c>
      <c r="B23" s="22">
        <v>10.89</v>
      </c>
      <c r="C23" s="22">
        <v>11.16</v>
      </c>
      <c r="D23" s="22">
        <v>10.39</v>
      </c>
      <c r="E23" s="22">
        <v>11.16</v>
      </c>
      <c r="F23" s="22">
        <v>11.16</v>
      </c>
      <c r="G23" s="22">
        <v>0</v>
      </c>
    </row>
    <row r="24" spans="1:7" x14ac:dyDescent="0.25">
      <c r="A24" s="23">
        <v>43033</v>
      </c>
      <c r="B24" s="22">
        <v>11.34</v>
      </c>
      <c r="C24" s="22">
        <v>13.2</v>
      </c>
      <c r="D24" s="22">
        <v>10.99</v>
      </c>
      <c r="E24" s="22">
        <v>11.23</v>
      </c>
      <c r="F24" s="22">
        <v>11.23</v>
      </c>
      <c r="G24" s="22">
        <v>0</v>
      </c>
    </row>
    <row r="25" spans="1:7" x14ac:dyDescent="0.25">
      <c r="A25" s="23">
        <v>43034</v>
      </c>
      <c r="B25" s="22">
        <v>11.17</v>
      </c>
      <c r="C25" s="22">
        <v>11.81</v>
      </c>
      <c r="D25" s="22">
        <v>10.6</v>
      </c>
      <c r="E25" s="22">
        <v>11.3</v>
      </c>
      <c r="F25" s="22">
        <v>11.3</v>
      </c>
      <c r="G25" s="22">
        <v>0</v>
      </c>
    </row>
    <row r="26" spans="1:7" x14ac:dyDescent="0.25">
      <c r="A26" s="23">
        <v>43035</v>
      </c>
      <c r="B26" s="22">
        <v>11.12</v>
      </c>
      <c r="C26" s="22">
        <v>11.12</v>
      </c>
      <c r="D26" s="22">
        <v>9.74</v>
      </c>
      <c r="E26" s="22">
        <v>9.8000000000000007</v>
      </c>
      <c r="F26" s="22">
        <v>9.8000000000000007</v>
      </c>
      <c r="G26" s="22">
        <v>0</v>
      </c>
    </row>
    <row r="27" spans="1:7" x14ac:dyDescent="0.25">
      <c r="A27" s="23">
        <v>43038</v>
      </c>
      <c r="B27" s="22">
        <v>10.28</v>
      </c>
      <c r="C27" s="22">
        <v>10.89</v>
      </c>
      <c r="D27" s="22">
        <v>10.1</v>
      </c>
      <c r="E27" s="22">
        <v>10.5</v>
      </c>
      <c r="F27" s="22">
        <v>10.5</v>
      </c>
      <c r="G27" s="22">
        <v>0</v>
      </c>
    </row>
    <row r="28" spans="1:7" x14ac:dyDescent="0.25">
      <c r="A28" s="23">
        <v>43039</v>
      </c>
      <c r="B28" s="22">
        <v>10.34</v>
      </c>
      <c r="C28" s="22">
        <v>10.37</v>
      </c>
      <c r="D28" s="22">
        <v>9.9</v>
      </c>
      <c r="E28" s="22">
        <v>10.18</v>
      </c>
      <c r="F28" s="22">
        <v>10.18</v>
      </c>
      <c r="G28" s="22">
        <v>0</v>
      </c>
    </row>
    <row r="29" spans="1:7" x14ac:dyDescent="0.25">
      <c r="A29" s="23">
        <v>43040</v>
      </c>
      <c r="B29" s="22">
        <v>9.7899999999999991</v>
      </c>
      <c r="C29" s="22">
        <v>10.49</v>
      </c>
      <c r="D29" s="22">
        <v>9.74</v>
      </c>
      <c r="E29" s="22">
        <v>10.199999999999999</v>
      </c>
      <c r="F29" s="22">
        <v>10.199999999999999</v>
      </c>
      <c r="G29" s="22">
        <v>0</v>
      </c>
    </row>
    <row r="30" spans="1:7" x14ac:dyDescent="0.25">
      <c r="A30" s="23">
        <v>43041</v>
      </c>
      <c r="B30" s="22">
        <v>10.44</v>
      </c>
      <c r="C30" s="22">
        <v>10.89</v>
      </c>
      <c r="D30" s="22">
        <v>9.67</v>
      </c>
      <c r="E30" s="22">
        <v>9.93</v>
      </c>
      <c r="F30" s="22">
        <v>9.93</v>
      </c>
      <c r="G30" s="22">
        <v>0</v>
      </c>
    </row>
    <row r="31" spans="1:7" x14ac:dyDescent="0.25">
      <c r="A31" s="23">
        <v>43042</v>
      </c>
      <c r="B31" s="22">
        <v>9.83</v>
      </c>
      <c r="C31" s="22">
        <v>9.91</v>
      </c>
      <c r="D31" s="22">
        <v>8.99</v>
      </c>
      <c r="E31" s="22">
        <v>9.14</v>
      </c>
      <c r="F31" s="22">
        <v>9.14</v>
      </c>
      <c r="G31" s="22">
        <v>0</v>
      </c>
    </row>
    <row r="32" spans="1:7" x14ac:dyDescent="0.25">
      <c r="A32" s="23">
        <v>43045</v>
      </c>
      <c r="B32" s="22">
        <v>9.6300000000000008</v>
      </c>
      <c r="C32" s="22">
        <v>9.74</v>
      </c>
      <c r="D32" s="22">
        <v>9.3800000000000008</v>
      </c>
      <c r="E32" s="22">
        <v>9.4</v>
      </c>
      <c r="F32" s="22">
        <v>9.4</v>
      </c>
      <c r="G32" s="22">
        <v>0</v>
      </c>
    </row>
    <row r="33" spans="1:7" x14ac:dyDescent="0.25">
      <c r="A33" s="23">
        <v>43046</v>
      </c>
      <c r="B33" s="22">
        <v>9.31</v>
      </c>
      <c r="C33" s="22">
        <v>10.31</v>
      </c>
      <c r="D33" s="22">
        <v>9.2899999999999991</v>
      </c>
      <c r="E33" s="22">
        <v>9.89</v>
      </c>
      <c r="F33" s="22">
        <v>9.89</v>
      </c>
      <c r="G33" s="22">
        <v>0</v>
      </c>
    </row>
    <row r="34" spans="1:7" x14ac:dyDescent="0.25">
      <c r="A34" s="23">
        <v>43047</v>
      </c>
      <c r="B34" s="22">
        <v>9.7899999999999991</v>
      </c>
      <c r="C34" s="22">
        <v>10.27</v>
      </c>
      <c r="D34" s="22">
        <v>9.5</v>
      </c>
      <c r="E34" s="22">
        <v>9.7799999999999994</v>
      </c>
      <c r="F34" s="22">
        <v>9.7799999999999994</v>
      </c>
      <c r="G34" s="22">
        <v>0</v>
      </c>
    </row>
    <row r="35" spans="1:7" x14ac:dyDescent="0.25">
      <c r="A35" s="23">
        <v>43048</v>
      </c>
      <c r="B35" s="22">
        <v>9.94</v>
      </c>
      <c r="C35" s="22">
        <v>12.19</v>
      </c>
      <c r="D35" s="22">
        <v>9.7899999999999991</v>
      </c>
      <c r="E35" s="22">
        <v>10.5</v>
      </c>
      <c r="F35" s="22">
        <v>10.5</v>
      </c>
      <c r="G35" s="22">
        <v>0</v>
      </c>
    </row>
    <row r="36" spans="1:7" x14ac:dyDescent="0.25">
      <c r="A36" s="23">
        <v>43049</v>
      </c>
      <c r="B36" s="22">
        <v>10.78</v>
      </c>
      <c r="C36" s="22">
        <v>11.58</v>
      </c>
      <c r="D36" s="22">
        <v>10.5</v>
      </c>
      <c r="E36" s="22">
        <v>11.29</v>
      </c>
      <c r="F36" s="22">
        <v>11.29</v>
      </c>
      <c r="G36" s="22">
        <v>0</v>
      </c>
    </row>
    <row r="37" spans="1:7" x14ac:dyDescent="0.25">
      <c r="A37" s="23">
        <v>43052</v>
      </c>
      <c r="B37" s="22">
        <v>11.43</v>
      </c>
      <c r="C37" s="22">
        <v>12.18</v>
      </c>
      <c r="D37" s="22">
        <v>11</v>
      </c>
      <c r="E37" s="22">
        <v>11.5</v>
      </c>
      <c r="F37" s="22">
        <v>11.5</v>
      </c>
      <c r="G37" s="22">
        <v>0</v>
      </c>
    </row>
    <row r="38" spans="1:7" x14ac:dyDescent="0.25">
      <c r="A38" s="23">
        <v>43053</v>
      </c>
      <c r="B38" s="22">
        <v>11.53</v>
      </c>
      <c r="C38" s="22">
        <v>12.61</v>
      </c>
      <c r="D38" s="22">
        <v>11.45</v>
      </c>
      <c r="E38" s="22">
        <v>11.59</v>
      </c>
      <c r="F38" s="22">
        <v>11.59</v>
      </c>
      <c r="G38" s="22">
        <v>0</v>
      </c>
    </row>
    <row r="39" spans="1:7" x14ac:dyDescent="0.25">
      <c r="A39" s="23">
        <v>43054</v>
      </c>
      <c r="B39" s="22">
        <v>12.52</v>
      </c>
      <c r="C39" s="22">
        <v>14.51</v>
      </c>
      <c r="D39" s="22">
        <v>12.33</v>
      </c>
      <c r="E39" s="22">
        <v>13.13</v>
      </c>
      <c r="F39" s="22">
        <v>13.13</v>
      </c>
      <c r="G39" s="22">
        <v>0</v>
      </c>
    </row>
    <row r="40" spans="1:7" x14ac:dyDescent="0.25">
      <c r="A40" s="23">
        <v>43055</v>
      </c>
      <c r="B40" s="22">
        <v>12.47</v>
      </c>
      <c r="C40" s="22">
        <v>12.52</v>
      </c>
      <c r="D40" s="22">
        <v>11.38</v>
      </c>
      <c r="E40" s="22">
        <v>11.76</v>
      </c>
      <c r="F40" s="22">
        <v>11.76</v>
      </c>
      <c r="G40" s="22">
        <v>0</v>
      </c>
    </row>
    <row r="41" spans="1:7" x14ac:dyDescent="0.25">
      <c r="A41" s="23">
        <v>43056</v>
      </c>
      <c r="B41" s="22">
        <v>11.75</v>
      </c>
      <c r="C41" s="22">
        <v>12.01</v>
      </c>
      <c r="D41" s="22">
        <v>11.16</v>
      </c>
      <c r="E41" s="22">
        <v>11.43</v>
      </c>
      <c r="F41" s="22">
        <v>11.43</v>
      </c>
      <c r="G41" s="22">
        <v>0</v>
      </c>
    </row>
    <row r="42" spans="1:7" x14ac:dyDescent="0.25">
      <c r="A42" s="23">
        <v>43059</v>
      </c>
      <c r="B42" s="22">
        <v>11.96</v>
      </c>
      <c r="C42" s="22">
        <v>12.08</v>
      </c>
      <c r="D42" s="22">
        <v>10.44</v>
      </c>
      <c r="E42" s="22">
        <v>10.65</v>
      </c>
      <c r="F42" s="22">
        <v>10.65</v>
      </c>
      <c r="G42" s="22">
        <v>0</v>
      </c>
    </row>
    <row r="43" spans="1:7" x14ac:dyDescent="0.25">
      <c r="A43" s="23">
        <v>43060</v>
      </c>
      <c r="B43" s="22">
        <v>10.74</v>
      </c>
      <c r="C43" s="22">
        <v>10.78</v>
      </c>
      <c r="D43" s="22">
        <v>9.67</v>
      </c>
      <c r="E43" s="22">
        <v>9.73</v>
      </c>
      <c r="F43" s="22">
        <v>9.73</v>
      </c>
      <c r="G43" s="22">
        <v>0</v>
      </c>
    </row>
    <row r="44" spans="1:7" x14ac:dyDescent="0.25">
      <c r="A44" s="23">
        <v>43061</v>
      </c>
      <c r="B44" s="22">
        <v>9.6</v>
      </c>
      <c r="C44" s="22">
        <v>9.8800000000000008</v>
      </c>
      <c r="D44" s="22">
        <v>9.32</v>
      </c>
      <c r="E44" s="22">
        <v>9.8800000000000008</v>
      </c>
      <c r="F44" s="22">
        <v>9.8800000000000008</v>
      </c>
      <c r="G44" s="22">
        <v>0</v>
      </c>
    </row>
    <row r="45" spans="1:7" x14ac:dyDescent="0.25">
      <c r="A45" s="23">
        <v>43063</v>
      </c>
      <c r="B45" s="22">
        <v>9.82</v>
      </c>
      <c r="C45" s="22">
        <v>9.9600000000000009</v>
      </c>
      <c r="D45" s="22">
        <v>8.56</v>
      </c>
      <c r="E45" s="22">
        <v>9.67</v>
      </c>
      <c r="F45" s="22">
        <v>9.67</v>
      </c>
      <c r="G45" s="22">
        <v>0</v>
      </c>
    </row>
    <row r="46" spans="1:7" x14ac:dyDescent="0.25">
      <c r="A46" s="23">
        <v>43066</v>
      </c>
      <c r="B46" s="22">
        <v>10.07</v>
      </c>
      <c r="C46" s="22">
        <v>10.26</v>
      </c>
      <c r="D46" s="22">
        <v>9.7899999999999991</v>
      </c>
      <c r="E46" s="22">
        <v>9.8699999999999992</v>
      </c>
      <c r="F46" s="22">
        <v>9.8699999999999992</v>
      </c>
      <c r="G46" s="22">
        <v>0</v>
      </c>
    </row>
    <row r="47" spans="1:7" x14ac:dyDescent="0.25">
      <c r="A47" s="23">
        <v>43067</v>
      </c>
      <c r="B47" s="22">
        <v>9.7200000000000006</v>
      </c>
      <c r="C47" s="22">
        <v>10.31</v>
      </c>
      <c r="D47" s="22">
        <v>9.5299999999999994</v>
      </c>
      <c r="E47" s="22">
        <v>10.029999999999999</v>
      </c>
      <c r="F47" s="22">
        <v>10.029999999999999</v>
      </c>
      <c r="G47" s="22">
        <v>0</v>
      </c>
    </row>
    <row r="48" spans="1:7" x14ac:dyDescent="0.25">
      <c r="A48" s="23">
        <v>43068</v>
      </c>
      <c r="B48" s="22">
        <v>9.91</v>
      </c>
      <c r="C48" s="22">
        <v>10.93</v>
      </c>
      <c r="D48" s="22">
        <v>9.81</v>
      </c>
      <c r="E48" s="22">
        <v>10.7</v>
      </c>
      <c r="F48" s="22">
        <v>10.7</v>
      </c>
      <c r="G48" s="22">
        <v>0</v>
      </c>
    </row>
    <row r="49" spans="1:7" x14ac:dyDescent="0.25">
      <c r="A49" s="23">
        <v>43069</v>
      </c>
      <c r="B49" s="22">
        <v>10.49</v>
      </c>
      <c r="C49" s="22">
        <v>12.05</v>
      </c>
      <c r="D49" s="22">
        <v>10.25</v>
      </c>
      <c r="E49" s="22">
        <v>11.28</v>
      </c>
      <c r="F49" s="22">
        <v>11.28</v>
      </c>
      <c r="G49" s="22">
        <v>0</v>
      </c>
    </row>
    <row r="50" spans="1:7" x14ac:dyDescent="0.25">
      <c r="A50" s="23">
        <v>43070</v>
      </c>
      <c r="B50" s="22">
        <v>11.19</v>
      </c>
      <c r="C50" s="22">
        <v>14.58</v>
      </c>
      <c r="D50" s="22">
        <v>10.54</v>
      </c>
      <c r="E50" s="22">
        <v>11.43</v>
      </c>
      <c r="F50" s="22">
        <v>11.43</v>
      </c>
      <c r="G50" s="22">
        <v>0</v>
      </c>
    </row>
    <row r="51" spans="1:7" x14ac:dyDescent="0.25">
      <c r="A51" s="23">
        <v>43073</v>
      </c>
      <c r="B51" s="22">
        <v>11.05</v>
      </c>
      <c r="C51" s="22">
        <v>11.86</v>
      </c>
      <c r="D51" s="22">
        <v>10.26</v>
      </c>
      <c r="E51" s="22">
        <v>11.68</v>
      </c>
      <c r="F51" s="22">
        <v>11.68</v>
      </c>
      <c r="G51" s="22">
        <v>0</v>
      </c>
    </row>
    <row r="52" spans="1:7" x14ac:dyDescent="0.25">
      <c r="A52" s="23">
        <v>43074</v>
      </c>
      <c r="B52" s="22">
        <v>11.38</v>
      </c>
      <c r="C52" s="22">
        <v>11.67</v>
      </c>
      <c r="D52" s="22">
        <v>10.65</v>
      </c>
      <c r="E52" s="22">
        <v>11.33</v>
      </c>
      <c r="F52" s="22">
        <v>11.33</v>
      </c>
      <c r="G52" s="22">
        <v>0</v>
      </c>
    </row>
    <row r="53" spans="1:7" x14ac:dyDescent="0.25">
      <c r="A53" s="23">
        <v>43075</v>
      </c>
      <c r="B53" s="22">
        <v>11.63</v>
      </c>
      <c r="C53" s="22">
        <v>11.68</v>
      </c>
      <c r="D53" s="22">
        <v>10.86</v>
      </c>
      <c r="E53" s="22">
        <v>11.02</v>
      </c>
      <c r="F53" s="22">
        <v>11.02</v>
      </c>
      <c r="G53" s="22">
        <v>0</v>
      </c>
    </row>
    <row r="54" spans="1:7" x14ac:dyDescent="0.25">
      <c r="A54" s="23">
        <v>43076</v>
      </c>
      <c r="B54" s="22">
        <v>10.9</v>
      </c>
      <c r="C54" s="22">
        <v>11.32</v>
      </c>
      <c r="D54" s="22">
        <v>10.119999999999999</v>
      </c>
      <c r="E54" s="22">
        <v>10.16</v>
      </c>
      <c r="F54" s="22">
        <v>10.16</v>
      </c>
      <c r="G54" s="22">
        <v>0</v>
      </c>
    </row>
    <row r="55" spans="1:7" x14ac:dyDescent="0.25">
      <c r="A55" s="23">
        <v>43077</v>
      </c>
      <c r="B55" s="22">
        <v>10</v>
      </c>
      <c r="C55" s="22">
        <v>10.06</v>
      </c>
      <c r="D55" s="22">
        <v>9.43</v>
      </c>
      <c r="E55" s="22">
        <v>9.58</v>
      </c>
      <c r="F55" s="22">
        <v>9.58</v>
      </c>
      <c r="G55" s="22">
        <v>0</v>
      </c>
    </row>
    <row r="56" spans="1:7" x14ac:dyDescent="0.25">
      <c r="A56" s="23">
        <v>43080</v>
      </c>
      <c r="B56" s="22">
        <v>9.74</v>
      </c>
      <c r="C56" s="22">
        <v>10.08</v>
      </c>
      <c r="D56" s="22">
        <v>9.2799999999999994</v>
      </c>
      <c r="E56" s="22">
        <v>9.34</v>
      </c>
      <c r="F56" s="22">
        <v>9.34</v>
      </c>
      <c r="G56" s="22">
        <v>0</v>
      </c>
    </row>
    <row r="57" spans="1:7" x14ac:dyDescent="0.25">
      <c r="A57" s="23">
        <v>43081</v>
      </c>
      <c r="B57" s="22">
        <v>9.36</v>
      </c>
      <c r="C57" s="22">
        <v>9.92</v>
      </c>
      <c r="D57" s="22">
        <v>9.2100000000000009</v>
      </c>
      <c r="E57" s="22">
        <v>9.92</v>
      </c>
      <c r="F57" s="22">
        <v>9.92</v>
      </c>
      <c r="G57" s="22">
        <v>0</v>
      </c>
    </row>
    <row r="58" spans="1:7" x14ac:dyDescent="0.25">
      <c r="A58" s="23">
        <v>43082</v>
      </c>
      <c r="B58" s="22">
        <v>9.7799999999999994</v>
      </c>
      <c r="C58" s="22">
        <v>10.210000000000001</v>
      </c>
      <c r="D58" s="22">
        <v>9.65</v>
      </c>
      <c r="E58" s="22">
        <v>10.18</v>
      </c>
      <c r="F58" s="22">
        <v>10.18</v>
      </c>
      <c r="G58" s="22">
        <v>0</v>
      </c>
    </row>
    <row r="59" spans="1:7" x14ac:dyDescent="0.25">
      <c r="A59" s="23">
        <v>43083</v>
      </c>
      <c r="B59" s="22">
        <v>9.98</v>
      </c>
      <c r="C59" s="22">
        <v>10.54</v>
      </c>
      <c r="D59" s="22">
        <v>9.7799999999999994</v>
      </c>
      <c r="E59" s="22">
        <v>10.49</v>
      </c>
      <c r="F59" s="22">
        <v>10.49</v>
      </c>
      <c r="G59" s="22">
        <v>0</v>
      </c>
    </row>
    <row r="60" spans="1:7" x14ac:dyDescent="0.25">
      <c r="A60" s="23">
        <v>43084</v>
      </c>
      <c r="B60" s="22">
        <v>10.119999999999999</v>
      </c>
      <c r="C60" s="22">
        <v>10.199999999999999</v>
      </c>
      <c r="D60" s="22">
        <v>9.2200000000000006</v>
      </c>
      <c r="E60" s="22">
        <v>9.42</v>
      </c>
      <c r="F60" s="22">
        <v>9.42</v>
      </c>
      <c r="G60" s="22">
        <v>0</v>
      </c>
    </row>
    <row r="61" spans="1:7" x14ac:dyDescent="0.25">
      <c r="A61" s="23">
        <v>43087</v>
      </c>
      <c r="B61" s="22">
        <v>9.4600000000000009</v>
      </c>
      <c r="C61" s="22">
        <v>9.89</v>
      </c>
      <c r="D61" s="22">
        <v>9.24</v>
      </c>
      <c r="E61" s="22">
        <v>9.5299999999999994</v>
      </c>
      <c r="F61" s="22">
        <v>9.5299999999999994</v>
      </c>
      <c r="G61" s="22">
        <v>0</v>
      </c>
    </row>
    <row r="62" spans="1:7" x14ac:dyDescent="0.25">
      <c r="A62" s="23">
        <v>43088</v>
      </c>
      <c r="B62" s="22">
        <v>9.4</v>
      </c>
      <c r="C62" s="22">
        <v>10.15</v>
      </c>
      <c r="D62" s="22">
        <v>9.18</v>
      </c>
      <c r="E62" s="22">
        <v>10.029999999999999</v>
      </c>
      <c r="F62" s="22">
        <v>10.029999999999999</v>
      </c>
      <c r="G62" s="22">
        <v>0</v>
      </c>
    </row>
    <row r="63" spans="1:7" x14ac:dyDescent="0.25">
      <c r="A63" s="23">
        <v>43089</v>
      </c>
      <c r="B63" s="22">
        <v>9.69</v>
      </c>
      <c r="C63" s="22">
        <v>9.85</v>
      </c>
      <c r="D63" s="22">
        <v>8.9</v>
      </c>
      <c r="E63" s="22">
        <v>9.7200000000000006</v>
      </c>
      <c r="F63" s="22">
        <v>9.7200000000000006</v>
      </c>
      <c r="G63" s="22">
        <v>0</v>
      </c>
    </row>
    <row r="64" spans="1:7" x14ac:dyDescent="0.25">
      <c r="A64" s="23">
        <v>43090</v>
      </c>
      <c r="B64" s="22">
        <v>9.59</v>
      </c>
      <c r="C64" s="22">
        <v>9.86</v>
      </c>
      <c r="D64" s="22">
        <v>9.1999999999999993</v>
      </c>
      <c r="E64" s="22">
        <v>9.6199999999999992</v>
      </c>
      <c r="F64" s="22">
        <v>9.6199999999999992</v>
      </c>
      <c r="G64" s="22">
        <v>0</v>
      </c>
    </row>
    <row r="65" spans="1:7" x14ac:dyDescent="0.25">
      <c r="A65" s="23">
        <v>43091</v>
      </c>
      <c r="B65" s="22">
        <v>9.3699999999999992</v>
      </c>
      <c r="C65" s="22">
        <v>10.18</v>
      </c>
      <c r="D65" s="22">
        <v>9.35</v>
      </c>
      <c r="E65" s="22">
        <v>9.9</v>
      </c>
      <c r="F65" s="22">
        <v>9.9</v>
      </c>
      <c r="G65" s="22">
        <v>0</v>
      </c>
    </row>
    <row r="66" spans="1:7" x14ac:dyDescent="0.25">
      <c r="A66" s="23">
        <v>43095</v>
      </c>
      <c r="B66" s="22">
        <v>10.19</v>
      </c>
      <c r="C66" s="22">
        <v>10.46</v>
      </c>
      <c r="D66" s="22">
        <v>10.130000000000001</v>
      </c>
      <c r="E66" s="22">
        <v>10.25</v>
      </c>
      <c r="F66" s="22">
        <v>10.25</v>
      </c>
      <c r="G66" s="22">
        <v>0</v>
      </c>
    </row>
    <row r="67" spans="1:7" x14ac:dyDescent="0.25">
      <c r="A67" s="23">
        <v>43096</v>
      </c>
      <c r="B67" s="22">
        <v>10.039999999999999</v>
      </c>
      <c r="C67" s="22">
        <v>10.79</v>
      </c>
      <c r="D67" s="22">
        <v>9.7100000000000009</v>
      </c>
      <c r="E67" s="22">
        <v>10.47</v>
      </c>
      <c r="F67" s="22">
        <v>10.47</v>
      </c>
      <c r="G67" s="22">
        <v>0</v>
      </c>
    </row>
    <row r="68" spans="1:7" x14ac:dyDescent="0.25">
      <c r="A68" s="23">
        <v>43097</v>
      </c>
      <c r="B68" s="22">
        <v>10.29</v>
      </c>
      <c r="C68" s="22">
        <v>10.44</v>
      </c>
      <c r="D68" s="22">
        <v>10.07</v>
      </c>
      <c r="E68" s="22">
        <v>10.18</v>
      </c>
      <c r="F68" s="22">
        <v>10.18</v>
      </c>
      <c r="G68" s="22">
        <v>0</v>
      </c>
    </row>
    <row r="69" spans="1:7" x14ac:dyDescent="0.25">
      <c r="A69" s="23">
        <v>43098</v>
      </c>
      <c r="B69" s="22">
        <v>10.029999999999999</v>
      </c>
      <c r="C69" s="22">
        <v>11.06</v>
      </c>
      <c r="D69" s="22">
        <v>9.9499999999999993</v>
      </c>
      <c r="E69" s="22">
        <v>11.04</v>
      </c>
      <c r="F69" s="22">
        <v>11.04</v>
      </c>
      <c r="G69" s="22">
        <v>0</v>
      </c>
    </row>
    <row r="70" spans="1:7" x14ac:dyDescent="0.25">
      <c r="A70" s="23">
        <v>43102</v>
      </c>
      <c r="B70" s="22">
        <v>10.95</v>
      </c>
      <c r="C70" s="22">
        <v>11.07</v>
      </c>
      <c r="D70" s="22">
        <v>9.52</v>
      </c>
      <c r="E70" s="22">
        <v>9.77</v>
      </c>
      <c r="F70" s="22">
        <v>9.77</v>
      </c>
      <c r="G70" s="22">
        <v>0</v>
      </c>
    </row>
    <row r="71" spans="1:7" x14ac:dyDescent="0.25">
      <c r="A71" s="23">
        <v>43103</v>
      </c>
      <c r="B71" s="22">
        <v>9.56</v>
      </c>
      <c r="C71" s="22">
        <v>9.65</v>
      </c>
      <c r="D71" s="22">
        <v>8.94</v>
      </c>
      <c r="E71" s="22">
        <v>9.15</v>
      </c>
      <c r="F71" s="22">
        <v>9.15</v>
      </c>
      <c r="G71" s="22">
        <v>0</v>
      </c>
    </row>
    <row r="72" spans="1:7" x14ac:dyDescent="0.25">
      <c r="A72" s="23">
        <v>43104</v>
      </c>
      <c r="B72" s="22">
        <v>9.01</v>
      </c>
      <c r="C72" s="22">
        <v>9.31</v>
      </c>
      <c r="D72" s="22">
        <v>8.92</v>
      </c>
      <c r="E72" s="22">
        <v>9.2200000000000006</v>
      </c>
      <c r="F72" s="22">
        <v>9.2200000000000006</v>
      </c>
      <c r="G72" s="22">
        <v>0</v>
      </c>
    </row>
    <row r="73" spans="1:7" x14ac:dyDescent="0.25">
      <c r="A73" s="23">
        <v>43105</v>
      </c>
      <c r="B73" s="22">
        <v>9.1</v>
      </c>
      <c r="C73" s="22">
        <v>9.5399999999999991</v>
      </c>
      <c r="D73" s="22">
        <v>9</v>
      </c>
      <c r="E73" s="22">
        <v>9.2200000000000006</v>
      </c>
      <c r="F73" s="22">
        <v>9.2200000000000006</v>
      </c>
      <c r="G73" s="22">
        <v>0</v>
      </c>
    </row>
    <row r="74" spans="1:7" x14ac:dyDescent="0.25">
      <c r="A74" s="23">
        <v>43108</v>
      </c>
      <c r="B74" s="22">
        <v>9.61</v>
      </c>
      <c r="C74" s="22">
        <v>9.89</v>
      </c>
      <c r="D74" s="22">
        <v>9.32</v>
      </c>
      <c r="E74" s="22">
        <v>9.52</v>
      </c>
      <c r="F74" s="22">
        <v>9.52</v>
      </c>
      <c r="G74" s="22">
        <v>0</v>
      </c>
    </row>
    <row r="75" spans="1:7" x14ac:dyDescent="0.25">
      <c r="A75" s="23">
        <v>43109</v>
      </c>
      <c r="B75" s="22">
        <v>9.41</v>
      </c>
      <c r="C75" s="22">
        <v>10.09</v>
      </c>
      <c r="D75" s="22">
        <v>9.3699999999999992</v>
      </c>
      <c r="E75" s="22">
        <v>10.08</v>
      </c>
      <c r="F75" s="22">
        <v>10.08</v>
      </c>
      <c r="G75" s="22">
        <v>0</v>
      </c>
    </row>
    <row r="76" spans="1:7" x14ac:dyDescent="0.25">
      <c r="A76" s="23">
        <v>43110</v>
      </c>
      <c r="B76" s="22">
        <v>10.11</v>
      </c>
      <c r="C76" s="22">
        <v>10.85</v>
      </c>
      <c r="D76" s="22">
        <v>9.82</v>
      </c>
      <c r="E76" s="22">
        <v>9.82</v>
      </c>
      <c r="F76" s="22">
        <v>9.82</v>
      </c>
      <c r="G76" s="22">
        <v>0</v>
      </c>
    </row>
    <row r="77" spans="1:7" x14ac:dyDescent="0.25">
      <c r="A77" s="23">
        <v>43111</v>
      </c>
      <c r="B77" s="22">
        <v>9.69</v>
      </c>
      <c r="C77" s="22">
        <v>10.02</v>
      </c>
      <c r="D77" s="22">
        <v>9.6199999999999992</v>
      </c>
      <c r="E77" s="22">
        <v>9.8800000000000008</v>
      </c>
      <c r="F77" s="22">
        <v>9.8800000000000008</v>
      </c>
      <c r="G77" s="22">
        <v>0</v>
      </c>
    </row>
    <row r="78" spans="1:7" x14ac:dyDescent="0.25">
      <c r="A78" s="23">
        <v>43112</v>
      </c>
      <c r="B78" s="22">
        <v>9.74</v>
      </c>
      <c r="C78" s="22">
        <v>10.31</v>
      </c>
      <c r="D78" s="22">
        <v>9.5399999999999991</v>
      </c>
      <c r="E78" s="22">
        <v>10.16</v>
      </c>
      <c r="F78" s="22">
        <v>10.16</v>
      </c>
      <c r="G78" s="22">
        <v>0</v>
      </c>
    </row>
    <row r="79" spans="1:7" x14ac:dyDescent="0.25">
      <c r="A79" s="23">
        <v>43116</v>
      </c>
      <c r="B79" s="22">
        <v>10.42</v>
      </c>
      <c r="C79" s="22">
        <v>12.41</v>
      </c>
      <c r="D79" s="22">
        <v>10.4</v>
      </c>
      <c r="E79" s="22">
        <v>11.66</v>
      </c>
      <c r="F79" s="22">
        <v>11.66</v>
      </c>
      <c r="G79" s="22">
        <v>0</v>
      </c>
    </row>
    <row r="80" spans="1:7" x14ac:dyDescent="0.25">
      <c r="A80" s="23">
        <v>43117</v>
      </c>
      <c r="B80" s="22">
        <v>11.35</v>
      </c>
      <c r="C80" s="22">
        <v>12.81</v>
      </c>
      <c r="D80" s="22">
        <v>11.18</v>
      </c>
      <c r="E80" s="22">
        <v>11.91</v>
      </c>
      <c r="F80" s="22">
        <v>11.91</v>
      </c>
      <c r="G80" s="22">
        <v>0</v>
      </c>
    </row>
    <row r="81" spans="1:7" x14ac:dyDescent="0.25">
      <c r="A81" s="23">
        <v>43118</v>
      </c>
      <c r="B81" s="22">
        <v>12.01</v>
      </c>
      <c r="C81" s="22">
        <v>12.4</v>
      </c>
      <c r="D81" s="22">
        <v>11.62</v>
      </c>
      <c r="E81" s="22">
        <v>12.22</v>
      </c>
      <c r="F81" s="22">
        <v>12.22</v>
      </c>
      <c r="G81" s="22">
        <v>0</v>
      </c>
    </row>
    <row r="82" spans="1:7" x14ac:dyDescent="0.25">
      <c r="A82" s="23">
        <v>43119</v>
      </c>
      <c r="B82" s="22">
        <v>12.3</v>
      </c>
      <c r="C82" s="22">
        <v>12.33</v>
      </c>
      <c r="D82" s="22">
        <v>11.18</v>
      </c>
      <c r="E82" s="22">
        <v>11.27</v>
      </c>
      <c r="F82" s="22">
        <v>11.27</v>
      </c>
      <c r="G82" s="22">
        <v>0</v>
      </c>
    </row>
    <row r="83" spans="1:7" x14ac:dyDescent="0.25">
      <c r="A83" s="23">
        <v>43122</v>
      </c>
      <c r="B83" s="22">
        <v>11.59</v>
      </c>
      <c r="C83" s="22">
        <v>11.62</v>
      </c>
      <c r="D83" s="22">
        <v>10.84</v>
      </c>
      <c r="E83" s="22">
        <v>11.03</v>
      </c>
      <c r="F83" s="22">
        <v>11.03</v>
      </c>
      <c r="G83" s="22">
        <v>0</v>
      </c>
    </row>
    <row r="84" spans="1:7" x14ac:dyDescent="0.25">
      <c r="A84" s="23">
        <v>43123</v>
      </c>
      <c r="B84" s="22">
        <v>10.77</v>
      </c>
      <c r="C84" s="22">
        <v>11.57</v>
      </c>
      <c r="D84" s="22">
        <v>10.76</v>
      </c>
      <c r="E84" s="22">
        <v>11.1</v>
      </c>
      <c r="F84" s="22">
        <v>11.1</v>
      </c>
      <c r="G84" s="22">
        <v>0</v>
      </c>
    </row>
    <row r="85" spans="1:7" x14ac:dyDescent="0.25">
      <c r="A85" s="23">
        <v>43124</v>
      </c>
      <c r="B85" s="22">
        <v>11</v>
      </c>
      <c r="C85" s="22">
        <v>12.19</v>
      </c>
      <c r="D85" s="22">
        <v>10.89</v>
      </c>
      <c r="E85" s="22">
        <v>11.47</v>
      </c>
      <c r="F85" s="22">
        <v>11.47</v>
      </c>
      <c r="G85" s="22">
        <v>0</v>
      </c>
    </row>
    <row r="86" spans="1:7" x14ac:dyDescent="0.25">
      <c r="A86" s="23">
        <v>43125</v>
      </c>
      <c r="B86" s="22">
        <v>11.27</v>
      </c>
      <c r="C86" s="22">
        <v>12.01</v>
      </c>
      <c r="D86" s="22">
        <v>11.2</v>
      </c>
      <c r="E86" s="22">
        <v>11.58</v>
      </c>
      <c r="F86" s="22">
        <v>11.58</v>
      </c>
      <c r="G86" s="22">
        <v>0</v>
      </c>
    </row>
    <row r="87" spans="1:7" x14ac:dyDescent="0.25">
      <c r="A87" s="23">
        <v>43126</v>
      </c>
      <c r="B87" s="22">
        <v>11.4</v>
      </c>
      <c r="C87" s="22">
        <v>11.6</v>
      </c>
      <c r="D87" s="22">
        <v>11.08</v>
      </c>
      <c r="E87" s="22">
        <v>11.08</v>
      </c>
      <c r="F87" s="22">
        <v>11.08</v>
      </c>
      <c r="G87" s="22">
        <v>0</v>
      </c>
    </row>
    <row r="88" spans="1:7" x14ac:dyDescent="0.25">
      <c r="A88" s="23">
        <v>43129</v>
      </c>
      <c r="B88" s="22">
        <v>11.71</v>
      </c>
      <c r="C88" s="22">
        <v>13.84</v>
      </c>
      <c r="D88" s="22">
        <v>11.68</v>
      </c>
      <c r="E88" s="22">
        <v>13.84</v>
      </c>
      <c r="F88" s="22">
        <v>13.84</v>
      </c>
      <c r="G88" s="22">
        <v>0</v>
      </c>
    </row>
    <row r="89" spans="1:7" x14ac:dyDescent="0.25">
      <c r="A89" s="23">
        <v>43130</v>
      </c>
      <c r="B89" s="22">
        <v>13.93</v>
      </c>
      <c r="C89" s="22">
        <v>15.42</v>
      </c>
      <c r="D89" s="22">
        <v>13.88</v>
      </c>
      <c r="E89" s="22">
        <v>14.79</v>
      </c>
      <c r="F89" s="22">
        <v>14.79</v>
      </c>
      <c r="G89" s="22">
        <v>0</v>
      </c>
    </row>
    <row r="90" spans="1:7" x14ac:dyDescent="0.25">
      <c r="A90" s="23">
        <v>43131</v>
      </c>
      <c r="B90" s="22">
        <v>14.23</v>
      </c>
      <c r="C90" s="22">
        <v>14.44</v>
      </c>
      <c r="D90" s="22">
        <v>13.41</v>
      </c>
      <c r="E90" s="22">
        <v>13.54</v>
      </c>
      <c r="F90" s="22">
        <v>13.54</v>
      </c>
      <c r="G90" s="22">
        <v>0</v>
      </c>
    </row>
    <row r="91" spans="1:7" x14ac:dyDescent="0.25">
      <c r="A91" s="23">
        <v>43132</v>
      </c>
      <c r="B91" s="22">
        <v>13.05</v>
      </c>
      <c r="C91" s="22">
        <v>14.3</v>
      </c>
      <c r="D91" s="22">
        <v>12.5</v>
      </c>
      <c r="E91" s="22">
        <v>13.47</v>
      </c>
      <c r="F91" s="22">
        <v>13.47</v>
      </c>
      <c r="G91" s="22">
        <v>0</v>
      </c>
    </row>
    <row r="92" spans="1:7" x14ac:dyDescent="0.25">
      <c r="A92" s="23">
        <v>43133</v>
      </c>
      <c r="B92" s="22">
        <v>13.64</v>
      </c>
      <c r="C92" s="22">
        <v>17.860001</v>
      </c>
      <c r="D92" s="22">
        <v>13.64</v>
      </c>
      <c r="E92" s="22">
        <v>17.309999000000001</v>
      </c>
      <c r="F92" s="22">
        <v>17.309999000000001</v>
      </c>
      <c r="G92" s="22">
        <v>0</v>
      </c>
    </row>
    <row r="93" spans="1:7" x14ac:dyDescent="0.25">
      <c r="A93" s="23">
        <v>43136</v>
      </c>
      <c r="B93" s="22">
        <v>18.440000999999999</v>
      </c>
      <c r="C93" s="22">
        <v>38.799999</v>
      </c>
      <c r="D93" s="22">
        <v>16.799999</v>
      </c>
      <c r="E93" s="22">
        <v>37.32</v>
      </c>
      <c r="F93" s="22">
        <v>37.32</v>
      </c>
      <c r="G93" s="22">
        <v>0</v>
      </c>
    </row>
    <row r="94" spans="1:7" x14ac:dyDescent="0.25">
      <c r="A94" s="23">
        <v>43137</v>
      </c>
      <c r="B94" s="22">
        <v>37.32</v>
      </c>
      <c r="C94" s="22">
        <v>50.299999</v>
      </c>
      <c r="D94" s="22">
        <v>22.42</v>
      </c>
      <c r="E94" s="22">
        <v>29.98</v>
      </c>
      <c r="F94" s="22">
        <v>29.98</v>
      </c>
      <c r="G94" s="22">
        <v>0</v>
      </c>
    </row>
    <row r="95" spans="1:7" x14ac:dyDescent="0.25">
      <c r="A95" s="23">
        <v>43138</v>
      </c>
      <c r="B95" s="22">
        <v>31.379999000000002</v>
      </c>
      <c r="C95" s="22">
        <v>31.639999</v>
      </c>
      <c r="D95" s="22">
        <v>21.17</v>
      </c>
      <c r="E95" s="22">
        <v>27.73</v>
      </c>
      <c r="F95" s="22">
        <v>27.73</v>
      </c>
      <c r="G95" s="22">
        <v>0</v>
      </c>
    </row>
    <row r="96" spans="1:7" x14ac:dyDescent="0.25">
      <c r="A96" s="23">
        <v>43139</v>
      </c>
      <c r="B96" s="22">
        <v>27.290001</v>
      </c>
      <c r="C96" s="22">
        <v>36.169998</v>
      </c>
      <c r="D96" s="22">
        <v>24.41</v>
      </c>
      <c r="E96" s="22">
        <v>33.459999000000003</v>
      </c>
      <c r="F96" s="22">
        <v>33.459999000000003</v>
      </c>
      <c r="G96" s="22">
        <v>0</v>
      </c>
    </row>
    <row r="97" spans="1:7" x14ac:dyDescent="0.25">
      <c r="A97" s="23">
        <v>43140</v>
      </c>
      <c r="B97" s="22">
        <v>32.18</v>
      </c>
      <c r="C97" s="22">
        <v>41.060001</v>
      </c>
      <c r="D97" s="22">
        <v>27.73</v>
      </c>
      <c r="E97" s="22">
        <v>29.059999000000001</v>
      </c>
      <c r="F97" s="22">
        <v>29.059999000000001</v>
      </c>
      <c r="G97" s="22">
        <v>0</v>
      </c>
    </row>
    <row r="98" spans="1:7" x14ac:dyDescent="0.25">
      <c r="A98" s="23">
        <v>43143</v>
      </c>
      <c r="B98" s="22">
        <v>27.25</v>
      </c>
      <c r="C98" s="22">
        <v>29.700001</v>
      </c>
      <c r="D98" s="22">
        <v>24.42</v>
      </c>
      <c r="E98" s="22">
        <v>25.610001</v>
      </c>
      <c r="F98" s="22">
        <v>25.610001</v>
      </c>
      <c r="G98" s="22">
        <v>0</v>
      </c>
    </row>
    <row r="99" spans="1:7" x14ac:dyDescent="0.25">
      <c r="A99" s="23">
        <v>43144</v>
      </c>
      <c r="B99" s="22">
        <v>26.940000999999999</v>
      </c>
      <c r="C99" s="22">
        <v>27.82</v>
      </c>
      <c r="D99" s="22">
        <v>24.469999000000001</v>
      </c>
      <c r="E99" s="22">
        <v>24.969999000000001</v>
      </c>
      <c r="F99" s="22">
        <v>24.969999000000001</v>
      </c>
      <c r="G99" s="22">
        <v>0</v>
      </c>
    </row>
    <row r="100" spans="1:7" x14ac:dyDescent="0.25">
      <c r="A100" s="23">
        <v>43145</v>
      </c>
      <c r="B100" s="22">
        <v>23.48</v>
      </c>
      <c r="C100" s="22">
        <v>25.719999000000001</v>
      </c>
      <c r="D100" s="22">
        <v>18.989999999999998</v>
      </c>
      <c r="E100" s="22">
        <v>19.260000000000002</v>
      </c>
      <c r="F100" s="22">
        <v>19.260000000000002</v>
      </c>
      <c r="G100" s="22">
        <v>0</v>
      </c>
    </row>
    <row r="101" spans="1:7" x14ac:dyDescent="0.25">
      <c r="A101" s="23">
        <v>43146</v>
      </c>
      <c r="B101" s="22">
        <v>18.389999</v>
      </c>
      <c r="C101" s="22">
        <v>20.66</v>
      </c>
      <c r="D101" s="22">
        <v>17.600000000000001</v>
      </c>
      <c r="E101" s="22">
        <v>19.129999000000002</v>
      </c>
      <c r="F101" s="22">
        <v>19.129999000000002</v>
      </c>
      <c r="G101" s="22">
        <v>0</v>
      </c>
    </row>
    <row r="102" spans="1:7" x14ac:dyDescent="0.25">
      <c r="A102" s="23">
        <v>43147</v>
      </c>
      <c r="B102" s="22">
        <v>18.739999999999998</v>
      </c>
      <c r="C102" s="22">
        <v>20.99</v>
      </c>
      <c r="D102" s="22">
        <v>17.440000999999999</v>
      </c>
      <c r="E102" s="22">
        <v>19.459999</v>
      </c>
      <c r="F102" s="22">
        <v>19.459999</v>
      </c>
      <c r="G102" s="22">
        <v>0</v>
      </c>
    </row>
    <row r="103" spans="1:7" x14ac:dyDescent="0.25">
      <c r="A103" s="23">
        <v>43151</v>
      </c>
      <c r="B103" s="22">
        <v>20.530000999999999</v>
      </c>
      <c r="C103" s="22">
        <v>21.610001</v>
      </c>
      <c r="D103" s="22">
        <v>19.75</v>
      </c>
      <c r="E103" s="22">
        <v>20.6</v>
      </c>
      <c r="F103" s="22">
        <v>20.6</v>
      </c>
      <c r="G103" s="22">
        <v>0</v>
      </c>
    </row>
    <row r="104" spans="1:7" x14ac:dyDescent="0.25">
      <c r="A104" s="23">
        <v>43152</v>
      </c>
      <c r="B104" s="22">
        <v>20.76</v>
      </c>
      <c r="C104" s="22">
        <v>21.040001</v>
      </c>
      <c r="D104" s="22">
        <v>16.969999000000001</v>
      </c>
      <c r="E104" s="22">
        <v>20.02</v>
      </c>
      <c r="F104" s="22">
        <v>20.02</v>
      </c>
      <c r="G104" s="22">
        <v>0</v>
      </c>
    </row>
    <row r="105" spans="1:7" x14ac:dyDescent="0.25">
      <c r="A105" s="23">
        <v>43153</v>
      </c>
      <c r="B105" s="22">
        <v>20.57</v>
      </c>
      <c r="C105" s="22">
        <v>20.610001</v>
      </c>
      <c r="D105" s="22">
        <v>18.07</v>
      </c>
      <c r="E105" s="22">
        <v>18.719999000000001</v>
      </c>
      <c r="F105" s="22">
        <v>18.719999000000001</v>
      </c>
      <c r="G105" s="22">
        <v>0</v>
      </c>
    </row>
    <row r="106" spans="1:7" x14ac:dyDescent="0.25">
      <c r="A106" s="23">
        <v>43154</v>
      </c>
      <c r="B106" s="22">
        <v>17.959999</v>
      </c>
      <c r="C106" s="22">
        <v>18.799999</v>
      </c>
      <c r="D106" s="22">
        <v>16.469999000000001</v>
      </c>
      <c r="E106" s="22">
        <v>16.489999999999998</v>
      </c>
      <c r="F106" s="22">
        <v>16.489999999999998</v>
      </c>
      <c r="G106" s="22">
        <v>0</v>
      </c>
    </row>
    <row r="107" spans="1:7" x14ac:dyDescent="0.25">
      <c r="A107" s="23">
        <v>43157</v>
      </c>
      <c r="B107" s="22">
        <v>16.530000999999999</v>
      </c>
      <c r="C107" s="22">
        <v>16.940000999999999</v>
      </c>
      <c r="D107" s="22">
        <v>15.8</v>
      </c>
      <c r="E107" s="22">
        <v>15.8</v>
      </c>
      <c r="F107" s="22">
        <v>15.8</v>
      </c>
      <c r="G107" s="22">
        <v>0</v>
      </c>
    </row>
    <row r="108" spans="1:7" x14ac:dyDescent="0.25">
      <c r="A108" s="23">
        <v>43158</v>
      </c>
      <c r="B108" s="22">
        <v>15.83</v>
      </c>
      <c r="C108" s="22">
        <v>18.98</v>
      </c>
      <c r="D108" s="22">
        <v>15.29</v>
      </c>
      <c r="E108" s="22">
        <v>18.59</v>
      </c>
      <c r="F108" s="22">
        <v>18.59</v>
      </c>
      <c r="G108" s="22">
        <v>0</v>
      </c>
    </row>
    <row r="109" spans="1:7" x14ac:dyDescent="0.25">
      <c r="A109" s="23">
        <v>43159</v>
      </c>
      <c r="B109" s="22">
        <v>18.079999999999998</v>
      </c>
      <c r="C109" s="22">
        <v>20.440000999999999</v>
      </c>
      <c r="D109" s="22">
        <v>15.65</v>
      </c>
      <c r="E109" s="22">
        <v>19.850000000000001</v>
      </c>
      <c r="F109" s="22">
        <v>19.850000000000001</v>
      </c>
      <c r="G109" s="22">
        <v>0</v>
      </c>
    </row>
    <row r="110" spans="1:7" x14ac:dyDescent="0.25">
      <c r="A110" s="23">
        <v>43160</v>
      </c>
      <c r="B110" s="22">
        <v>19.959999</v>
      </c>
      <c r="C110" s="22">
        <v>25.299999</v>
      </c>
      <c r="D110" s="22">
        <v>19.57</v>
      </c>
      <c r="E110" s="22">
        <v>22.469999000000001</v>
      </c>
      <c r="F110" s="22">
        <v>22.469999000000001</v>
      </c>
      <c r="G110" s="22">
        <v>0</v>
      </c>
    </row>
    <row r="111" spans="1:7" x14ac:dyDescent="0.25">
      <c r="A111" s="23">
        <v>43161</v>
      </c>
      <c r="B111" s="22">
        <v>22.469999000000001</v>
      </c>
      <c r="C111" s="22">
        <v>26.219999000000001</v>
      </c>
      <c r="D111" s="22">
        <v>19.360001</v>
      </c>
      <c r="E111" s="22">
        <v>19.59</v>
      </c>
      <c r="F111" s="22">
        <v>19.59</v>
      </c>
      <c r="G111" s="22">
        <v>0</v>
      </c>
    </row>
    <row r="112" spans="1:7" x14ac:dyDescent="0.25">
      <c r="A112" s="23">
        <v>43164</v>
      </c>
      <c r="B112" s="22">
        <v>21.549999</v>
      </c>
      <c r="C112" s="22">
        <v>21.57</v>
      </c>
      <c r="D112" s="22">
        <v>17.940000999999999</v>
      </c>
      <c r="E112" s="22">
        <v>18.73</v>
      </c>
      <c r="F112" s="22">
        <v>18.73</v>
      </c>
      <c r="G112" s="22">
        <v>0</v>
      </c>
    </row>
    <row r="113" spans="1:7" x14ac:dyDescent="0.25">
      <c r="A113" s="23">
        <v>43165</v>
      </c>
      <c r="B113" s="22">
        <v>18.25</v>
      </c>
      <c r="C113" s="22">
        <v>19.639999</v>
      </c>
      <c r="D113" s="22">
        <v>17.68</v>
      </c>
      <c r="E113" s="22">
        <v>18.360001</v>
      </c>
      <c r="F113" s="22">
        <v>18.360001</v>
      </c>
      <c r="G113" s="22">
        <v>0</v>
      </c>
    </row>
    <row r="114" spans="1:7" x14ac:dyDescent="0.25">
      <c r="A114" s="23">
        <v>43166</v>
      </c>
      <c r="B114" s="22">
        <v>20.110001</v>
      </c>
      <c r="C114" s="22">
        <v>20.49</v>
      </c>
      <c r="D114" s="22">
        <v>17.52</v>
      </c>
      <c r="E114" s="22">
        <v>17.760000000000002</v>
      </c>
      <c r="F114" s="22">
        <v>17.760000000000002</v>
      </c>
      <c r="G114" s="22">
        <v>0</v>
      </c>
    </row>
    <row r="115" spans="1:7" x14ac:dyDescent="0.25">
      <c r="A115" s="23">
        <v>43167</v>
      </c>
      <c r="B115" s="22">
        <v>17.559999000000001</v>
      </c>
      <c r="C115" s="22">
        <v>17.68</v>
      </c>
      <c r="D115" s="22">
        <v>14.91</v>
      </c>
      <c r="E115" s="22">
        <v>16.540001</v>
      </c>
      <c r="F115" s="22">
        <v>16.540001</v>
      </c>
      <c r="G115" s="22">
        <v>0</v>
      </c>
    </row>
    <row r="116" spans="1:7" x14ac:dyDescent="0.25">
      <c r="A116" s="23">
        <v>43168</v>
      </c>
      <c r="B116" s="22">
        <v>16.41</v>
      </c>
      <c r="C116" s="22">
        <v>16.75</v>
      </c>
      <c r="D116" s="22">
        <v>13.31</v>
      </c>
      <c r="E116" s="22">
        <v>14.64</v>
      </c>
      <c r="F116" s="22">
        <v>14.64</v>
      </c>
      <c r="G116" s="22">
        <v>0</v>
      </c>
    </row>
    <row r="117" spans="1:7" x14ac:dyDescent="0.25">
      <c r="A117" s="23">
        <v>43171</v>
      </c>
      <c r="B117" s="22">
        <v>15.28</v>
      </c>
      <c r="C117" s="22">
        <v>16.350000000000001</v>
      </c>
      <c r="D117" s="22">
        <v>15.18</v>
      </c>
      <c r="E117" s="22">
        <v>15.78</v>
      </c>
      <c r="F117" s="22">
        <v>15.78</v>
      </c>
      <c r="G117" s="22">
        <v>0</v>
      </c>
    </row>
    <row r="118" spans="1:7" x14ac:dyDescent="0.25">
      <c r="A118" s="23">
        <v>43172</v>
      </c>
      <c r="B118" s="22">
        <v>15.7</v>
      </c>
      <c r="C118" s="22">
        <v>16.98</v>
      </c>
      <c r="D118" s="22">
        <v>15.03</v>
      </c>
      <c r="E118" s="22">
        <v>16.350000000000001</v>
      </c>
      <c r="F118" s="22">
        <v>16.350000000000001</v>
      </c>
      <c r="G118" s="22">
        <v>0</v>
      </c>
    </row>
    <row r="119" spans="1:7" x14ac:dyDescent="0.25">
      <c r="A119" s="23">
        <v>43173</v>
      </c>
      <c r="B119" s="22">
        <v>16.59</v>
      </c>
      <c r="C119" s="22">
        <v>17.59</v>
      </c>
      <c r="D119" s="22">
        <v>14.94</v>
      </c>
      <c r="E119" s="22">
        <v>17.23</v>
      </c>
      <c r="F119" s="22">
        <v>17.23</v>
      </c>
      <c r="G119" s="22">
        <v>0</v>
      </c>
    </row>
    <row r="120" spans="1:7" x14ac:dyDescent="0.25">
      <c r="A120" s="23">
        <v>43174</v>
      </c>
      <c r="B120" s="22">
        <v>16.989999999999998</v>
      </c>
      <c r="C120" s="22">
        <v>17.41</v>
      </c>
      <c r="D120" s="22">
        <v>15.96</v>
      </c>
      <c r="E120" s="22">
        <v>16.59</v>
      </c>
      <c r="F120" s="22">
        <v>16.59</v>
      </c>
      <c r="G120" s="22">
        <v>0</v>
      </c>
    </row>
    <row r="121" spans="1:7" x14ac:dyDescent="0.25">
      <c r="A121" s="23">
        <v>43175</v>
      </c>
      <c r="B121" s="22">
        <v>16.600000000000001</v>
      </c>
      <c r="C121" s="22">
        <v>16.719999000000001</v>
      </c>
      <c r="D121" s="22">
        <v>15.23</v>
      </c>
      <c r="E121" s="22">
        <v>15.8</v>
      </c>
      <c r="F121" s="22">
        <v>15.8</v>
      </c>
      <c r="G121" s="22">
        <v>0</v>
      </c>
    </row>
    <row r="122" spans="1:7" x14ac:dyDescent="0.25">
      <c r="A122" s="23">
        <v>43178</v>
      </c>
      <c r="B122" s="22">
        <v>16.629999000000002</v>
      </c>
      <c r="C122" s="22">
        <v>21.870000999999998</v>
      </c>
      <c r="D122" s="22">
        <v>16.559999000000001</v>
      </c>
      <c r="E122" s="22">
        <v>19.02</v>
      </c>
      <c r="F122" s="22">
        <v>19.02</v>
      </c>
      <c r="G122" s="22">
        <v>0</v>
      </c>
    </row>
    <row r="123" spans="1:7" x14ac:dyDescent="0.25">
      <c r="A123" s="23">
        <v>43179</v>
      </c>
      <c r="B123" s="22">
        <v>18.379999000000002</v>
      </c>
      <c r="C123" s="22">
        <v>19.309999000000001</v>
      </c>
      <c r="D123" s="22">
        <v>18.09</v>
      </c>
      <c r="E123" s="22">
        <v>18.200001</v>
      </c>
      <c r="F123" s="22">
        <v>18.200001</v>
      </c>
      <c r="G123" s="22">
        <v>0</v>
      </c>
    </row>
    <row r="124" spans="1:7" x14ac:dyDescent="0.25">
      <c r="A124" s="23">
        <v>43180</v>
      </c>
      <c r="B124" s="22">
        <v>17.760000000000002</v>
      </c>
      <c r="C124" s="22">
        <v>18.370000999999998</v>
      </c>
      <c r="D124" s="22">
        <v>16.260000000000002</v>
      </c>
      <c r="E124" s="22">
        <v>17.860001</v>
      </c>
      <c r="F124" s="22">
        <v>17.860001</v>
      </c>
      <c r="G124" s="22">
        <v>0</v>
      </c>
    </row>
    <row r="125" spans="1:7" x14ac:dyDescent="0.25">
      <c r="A125" s="23">
        <v>43181</v>
      </c>
      <c r="B125" s="22">
        <v>18.129999000000002</v>
      </c>
      <c r="C125" s="22">
        <v>23.809999000000001</v>
      </c>
      <c r="D125" s="22">
        <v>18.120000999999998</v>
      </c>
      <c r="E125" s="22">
        <v>23.34</v>
      </c>
      <c r="F125" s="22">
        <v>23.34</v>
      </c>
      <c r="G125" s="22">
        <v>0</v>
      </c>
    </row>
    <row r="126" spans="1:7" x14ac:dyDescent="0.25">
      <c r="A126" s="23">
        <v>43182</v>
      </c>
      <c r="B126" s="22">
        <v>24.02</v>
      </c>
      <c r="C126" s="22">
        <v>26.01</v>
      </c>
      <c r="D126" s="22">
        <v>21.629999000000002</v>
      </c>
      <c r="E126" s="22">
        <v>24.870000999999998</v>
      </c>
      <c r="F126" s="22">
        <v>24.870000999999998</v>
      </c>
      <c r="G126" s="22">
        <v>0</v>
      </c>
    </row>
    <row r="127" spans="1:7" x14ac:dyDescent="0.25">
      <c r="A127" s="23">
        <v>43185</v>
      </c>
      <c r="B127" s="22">
        <v>23.41</v>
      </c>
      <c r="C127" s="22">
        <v>24.540001</v>
      </c>
      <c r="D127" s="22">
        <v>20.709999</v>
      </c>
      <c r="E127" s="22">
        <v>21.030000999999999</v>
      </c>
      <c r="F127" s="22">
        <v>21.030000999999999</v>
      </c>
      <c r="G127" s="22">
        <v>0</v>
      </c>
    </row>
    <row r="128" spans="1:7" x14ac:dyDescent="0.25">
      <c r="A128" s="23">
        <v>43186</v>
      </c>
      <c r="B128" s="22">
        <v>20.329999999999998</v>
      </c>
      <c r="C128" s="22">
        <v>24.059999000000001</v>
      </c>
      <c r="D128" s="22">
        <v>19.84</v>
      </c>
      <c r="E128" s="22">
        <v>22.5</v>
      </c>
      <c r="F128" s="22">
        <v>22.5</v>
      </c>
      <c r="G128" s="22">
        <v>0</v>
      </c>
    </row>
    <row r="129" spans="1:7" x14ac:dyDescent="0.25">
      <c r="A129" s="23">
        <v>43187</v>
      </c>
      <c r="B129" s="22">
        <v>22.52</v>
      </c>
      <c r="C129" s="22">
        <v>24.940000999999999</v>
      </c>
      <c r="D129" s="22">
        <v>21.709999</v>
      </c>
      <c r="E129" s="22">
        <v>22.870000999999998</v>
      </c>
      <c r="F129" s="22">
        <v>22.870000999999998</v>
      </c>
      <c r="G129" s="22">
        <v>0</v>
      </c>
    </row>
    <row r="130" spans="1:7" x14ac:dyDescent="0.25">
      <c r="A130" s="23">
        <v>43188</v>
      </c>
      <c r="B130" s="22">
        <v>22.870000999999998</v>
      </c>
      <c r="C130" s="22">
        <v>23.049999</v>
      </c>
      <c r="D130" s="22">
        <v>19.600000000000001</v>
      </c>
      <c r="E130" s="22">
        <v>19.969999000000001</v>
      </c>
      <c r="F130" s="22">
        <v>19.969999000000001</v>
      </c>
      <c r="G130" s="22">
        <v>0</v>
      </c>
    </row>
    <row r="131" spans="1:7" x14ac:dyDescent="0.25">
      <c r="A131" s="23">
        <v>43192</v>
      </c>
      <c r="B131" s="22">
        <v>21.07</v>
      </c>
      <c r="C131" s="22">
        <v>25.719999000000001</v>
      </c>
      <c r="D131" s="22">
        <v>20.440000999999999</v>
      </c>
      <c r="E131" s="22">
        <v>23.620000999999998</v>
      </c>
      <c r="F131" s="22">
        <v>23.620000999999998</v>
      </c>
      <c r="G131" s="22">
        <v>0</v>
      </c>
    </row>
    <row r="132" spans="1:7" x14ac:dyDescent="0.25">
      <c r="A132" s="23">
        <v>43193</v>
      </c>
      <c r="B132" s="22">
        <v>23.030000999999999</v>
      </c>
      <c r="C132" s="22">
        <v>23.379999000000002</v>
      </c>
      <c r="D132" s="22">
        <v>20.92</v>
      </c>
      <c r="E132" s="22">
        <v>21.1</v>
      </c>
      <c r="F132" s="22">
        <v>21.1</v>
      </c>
      <c r="G132" s="22">
        <v>0</v>
      </c>
    </row>
    <row r="133" spans="1:7" x14ac:dyDescent="0.25">
      <c r="A133" s="23">
        <v>43194</v>
      </c>
      <c r="B133" s="22">
        <v>21.68</v>
      </c>
      <c r="C133" s="22">
        <v>24.51</v>
      </c>
      <c r="D133" s="22">
        <v>19.860001</v>
      </c>
      <c r="E133" s="22">
        <v>20.059999000000001</v>
      </c>
      <c r="F133" s="22">
        <v>20.059999000000001</v>
      </c>
      <c r="G133" s="22">
        <v>0</v>
      </c>
    </row>
    <row r="134" spans="1:7" x14ac:dyDescent="0.25">
      <c r="A134" s="23">
        <v>43195</v>
      </c>
      <c r="B134" s="22">
        <v>19.760000000000002</v>
      </c>
      <c r="C134" s="22">
        <v>20.209999</v>
      </c>
      <c r="D134" s="22">
        <v>18.57</v>
      </c>
      <c r="E134" s="22">
        <v>18.940000999999999</v>
      </c>
      <c r="F134" s="22">
        <v>18.940000999999999</v>
      </c>
      <c r="G134" s="22">
        <v>0</v>
      </c>
    </row>
    <row r="135" spans="1:7" x14ac:dyDescent="0.25">
      <c r="A135" s="23">
        <v>43196</v>
      </c>
      <c r="B135" s="22">
        <v>20.329999999999998</v>
      </c>
      <c r="C135" s="22">
        <v>23.120000999999998</v>
      </c>
      <c r="D135" s="22">
        <v>18.600000000000001</v>
      </c>
      <c r="E135" s="22">
        <v>21.49</v>
      </c>
      <c r="F135" s="22">
        <v>21.49</v>
      </c>
      <c r="G135" s="22">
        <v>0</v>
      </c>
    </row>
    <row r="136" spans="1:7" x14ac:dyDescent="0.25">
      <c r="A136" s="23">
        <v>43199</v>
      </c>
      <c r="B136" s="22">
        <v>21.27</v>
      </c>
      <c r="C136" s="22">
        <v>22.02</v>
      </c>
      <c r="D136" s="22">
        <v>20.34</v>
      </c>
      <c r="E136" s="22">
        <v>21.77</v>
      </c>
      <c r="F136" s="22">
        <v>21.77</v>
      </c>
      <c r="G136" s="22">
        <v>0</v>
      </c>
    </row>
    <row r="137" spans="1:7" x14ac:dyDescent="0.25">
      <c r="A137" s="23">
        <v>43200</v>
      </c>
      <c r="B137" s="22">
        <v>20.51</v>
      </c>
      <c r="C137" s="22">
        <v>21.68</v>
      </c>
      <c r="D137" s="22">
        <v>20.239999999999998</v>
      </c>
      <c r="E137" s="22">
        <v>20.469999000000001</v>
      </c>
      <c r="F137" s="22">
        <v>20.469999000000001</v>
      </c>
      <c r="G137" s="22">
        <v>0</v>
      </c>
    </row>
    <row r="138" spans="1:7" x14ac:dyDescent="0.25">
      <c r="A138" s="23">
        <v>43201</v>
      </c>
      <c r="B138" s="22">
        <v>20.950001</v>
      </c>
      <c r="C138" s="22">
        <v>21.66</v>
      </c>
      <c r="D138" s="22">
        <v>19.639999</v>
      </c>
      <c r="E138" s="22">
        <v>20.239999999999998</v>
      </c>
      <c r="F138" s="22">
        <v>20.239999999999998</v>
      </c>
      <c r="G138" s="22">
        <v>0</v>
      </c>
    </row>
    <row r="139" spans="1:7" x14ac:dyDescent="0.25">
      <c r="A139" s="23">
        <v>43202</v>
      </c>
      <c r="B139" s="22">
        <v>19.829999999999998</v>
      </c>
      <c r="C139" s="22">
        <v>19.920000000000002</v>
      </c>
      <c r="D139" s="22">
        <v>18.16</v>
      </c>
      <c r="E139" s="22">
        <v>18.489999999999998</v>
      </c>
      <c r="F139" s="22">
        <v>18.489999999999998</v>
      </c>
      <c r="G139" s="22">
        <v>0</v>
      </c>
    </row>
    <row r="140" spans="1:7" x14ac:dyDescent="0.25">
      <c r="A140" s="23">
        <v>43203</v>
      </c>
      <c r="B140" s="22">
        <v>18.27</v>
      </c>
      <c r="C140" s="22">
        <v>18.450001</v>
      </c>
      <c r="D140" s="22">
        <v>17.260000000000002</v>
      </c>
      <c r="E140" s="22">
        <v>17.41</v>
      </c>
      <c r="F140" s="22">
        <v>17.41</v>
      </c>
      <c r="G140" s="22">
        <v>0</v>
      </c>
    </row>
    <row r="141" spans="1:7" x14ac:dyDescent="0.25">
      <c r="A141" s="23">
        <v>43206</v>
      </c>
      <c r="B141" s="22">
        <v>17.59</v>
      </c>
      <c r="C141" s="22">
        <v>17.66</v>
      </c>
      <c r="D141" s="22">
        <v>16.379999000000002</v>
      </c>
      <c r="E141" s="22">
        <v>16.559999000000001</v>
      </c>
      <c r="F141" s="22">
        <v>16.559999000000001</v>
      </c>
      <c r="G141" s="22">
        <v>0</v>
      </c>
    </row>
    <row r="142" spans="1:7" x14ac:dyDescent="0.25">
      <c r="A142" s="23">
        <v>43207</v>
      </c>
      <c r="B142" s="22">
        <v>16.16</v>
      </c>
      <c r="C142" s="22">
        <v>16.27</v>
      </c>
      <c r="D142" s="22">
        <v>14.57</v>
      </c>
      <c r="E142" s="22">
        <v>15.25</v>
      </c>
      <c r="F142" s="22">
        <v>15.25</v>
      </c>
      <c r="G142" s="22">
        <v>0</v>
      </c>
    </row>
    <row r="143" spans="1:7" x14ac:dyDescent="0.25">
      <c r="A143" s="23">
        <v>43208</v>
      </c>
      <c r="B143" s="22">
        <v>15.3</v>
      </c>
      <c r="C143" s="22">
        <v>16.899999999999999</v>
      </c>
      <c r="D143" s="22">
        <v>14.95</v>
      </c>
      <c r="E143" s="22">
        <v>15.6</v>
      </c>
      <c r="F143" s="22">
        <v>15.6</v>
      </c>
      <c r="G143" s="22">
        <v>0</v>
      </c>
    </row>
    <row r="144" spans="1:7" x14ac:dyDescent="0.25">
      <c r="A144" s="23">
        <v>43209</v>
      </c>
      <c r="B144" s="22">
        <v>15.55</v>
      </c>
      <c r="C144" s="22">
        <v>16.920000000000002</v>
      </c>
      <c r="D144" s="22">
        <v>15.16</v>
      </c>
      <c r="E144" s="22">
        <v>15.96</v>
      </c>
      <c r="F144" s="22">
        <v>15.96</v>
      </c>
      <c r="G144" s="22">
        <v>0</v>
      </c>
    </row>
    <row r="145" spans="1:7" x14ac:dyDescent="0.25">
      <c r="A145" s="23">
        <v>43210</v>
      </c>
      <c r="B145" s="22">
        <v>16.16</v>
      </c>
      <c r="C145" s="22">
        <v>17.5</v>
      </c>
      <c r="D145" s="22">
        <v>15.19</v>
      </c>
      <c r="E145" s="22">
        <v>16.879999000000002</v>
      </c>
      <c r="F145" s="22">
        <v>16.879999000000002</v>
      </c>
      <c r="G145" s="22">
        <v>0</v>
      </c>
    </row>
    <row r="146" spans="1:7" x14ac:dyDescent="0.25">
      <c r="A146" s="23">
        <v>43213</v>
      </c>
      <c r="B146" s="22">
        <v>17.290001</v>
      </c>
      <c r="C146" s="22">
        <v>17.559999000000001</v>
      </c>
      <c r="D146" s="22">
        <v>15.79</v>
      </c>
      <c r="E146" s="22">
        <v>16.34</v>
      </c>
      <c r="F146" s="22">
        <v>16.34</v>
      </c>
      <c r="G146" s="22">
        <v>0</v>
      </c>
    </row>
    <row r="147" spans="1:7" x14ac:dyDescent="0.25">
      <c r="A147" s="23">
        <v>43214</v>
      </c>
      <c r="B147" s="22">
        <v>16.16</v>
      </c>
      <c r="C147" s="22">
        <v>19.66</v>
      </c>
      <c r="D147" s="22">
        <v>15.37</v>
      </c>
      <c r="E147" s="22">
        <v>18.02</v>
      </c>
      <c r="F147" s="22">
        <v>18.02</v>
      </c>
      <c r="G147" s="22">
        <v>0</v>
      </c>
    </row>
    <row r="148" spans="1:7" x14ac:dyDescent="0.25">
      <c r="A148" s="23">
        <v>43215</v>
      </c>
      <c r="B148" s="22">
        <v>18.139999</v>
      </c>
      <c r="C148" s="22">
        <v>19.84</v>
      </c>
      <c r="D148" s="22">
        <v>17.75</v>
      </c>
      <c r="E148" s="22">
        <v>17.84</v>
      </c>
      <c r="F148" s="22">
        <v>17.84</v>
      </c>
      <c r="G148" s="22">
        <v>0</v>
      </c>
    </row>
    <row r="149" spans="1:7" x14ac:dyDescent="0.25">
      <c r="A149" s="23">
        <v>43216</v>
      </c>
      <c r="B149" s="22">
        <v>18.07</v>
      </c>
      <c r="C149" s="22">
        <v>18.120000999999998</v>
      </c>
      <c r="D149" s="22">
        <v>16.239999999999998</v>
      </c>
      <c r="E149" s="22">
        <v>16.239999999999998</v>
      </c>
      <c r="F149" s="22">
        <v>16.239999999999998</v>
      </c>
      <c r="G149" s="22">
        <v>0</v>
      </c>
    </row>
    <row r="150" spans="1:7" x14ac:dyDescent="0.25">
      <c r="A150" s="23">
        <v>43217</v>
      </c>
      <c r="B150" s="22">
        <v>16.219999000000001</v>
      </c>
      <c r="C150" s="22">
        <v>16.77</v>
      </c>
      <c r="D150" s="22">
        <v>15.25</v>
      </c>
      <c r="E150" s="22">
        <v>15.41</v>
      </c>
      <c r="F150" s="22">
        <v>15.41</v>
      </c>
      <c r="G150" s="22">
        <v>0</v>
      </c>
    </row>
    <row r="151" spans="1:7" x14ac:dyDescent="0.25">
      <c r="A151" s="23">
        <v>43220</v>
      </c>
      <c r="B151" s="22">
        <v>15.31</v>
      </c>
      <c r="C151" s="22">
        <v>16.350000000000001</v>
      </c>
      <c r="D151" s="22">
        <v>15.13</v>
      </c>
      <c r="E151" s="22">
        <v>15.93</v>
      </c>
      <c r="F151" s="22">
        <v>15.93</v>
      </c>
      <c r="G151" s="22">
        <v>0</v>
      </c>
    </row>
    <row r="152" spans="1:7" x14ac:dyDescent="0.25">
      <c r="A152" s="23">
        <v>43221</v>
      </c>
      <c r="B152" s="22">
        <v>16</v>
      </c>
      <c r="C152" s="22">
        <v>16.82</v>
      </c>
      <c r="D152" s="22">
        <v>15.42</v>
      </c>
      <c r="E152" s="22">
        <v>15.49</v>
      </c>
      <c r="F152" s="22">
        <v>15.49</v>
      </c>
      <c r="G152" s="22">
        <v>0</v>
      </c>
    </row>
    <row r="153" spans="1:7" x14ac:dyDescent="0.25">
      <c r="A153" s="23">
        <v>43222</v>
      </c>
      <c r="B153" s="22">
        <v>15.48</v>
      </c>
      <c r="C153" s="22">
        <v>15.97</v>
      </c>
      <c r="D153" s="22">
        <v>14.75</v>
      </c>
      <c r="E153" s="22">
        <v>15.97</v>
      </c>
      <c r="F153" s="22">
        <v>15.97</v>
      </c>
      <c r="G153" s="22">
        <v>0</v>
      </c>
    </row>
    <row r="154" spans="1:7" x14ac:dyDescent="0.25">
      <c r="A154" s="23">
        <v>43223</v>
      </c>
      <c r="B154" s="22">
        <v>15.78</v>
      </c>
      <c r="C154" s="22">
        <v>18.66</v>
      </c>
      <c r="D154" s="22">
        <v>15.43</v>
      </c>
      <c r="E154" s="22">
        <v>15.9</v>
      </c>
      <c r="F154" s="22">
        <v>15.9</v>
      </c>
      <c r="G154" s="22">
        <v>0</v>
      </c>
    </row>
    <row r="155" spans="1:7" x14ac:dyDescent="0.25">
      <c r="A155" s="23">
        <v>43224</v>
      </c>
      <c r="B155" s="22">
        <v>15.94</v>
      </c>
      <c r="C155" s="22">
        <v>16.920000000000002</v>
      </c>
      <c r="D155" s="22">
        <v>10.91</v>
      </c>
      <c r="E155" s="22">
        <v>14.77</v>
      </c>
      <c r="F155" s="22">
        <v>14.77</v>
      </c>
      <c r="G155" s="22">
        <v>0</v>
      </c>
    </row>
    <row r="156" spans="1:7" x14ac:dyDescent="0.25">
      <c r="A156" s="23">
        <v>43227</v>
      </c>
      <c r="B156" s="22">
        <v>15.05</v>
      </c>
      <c r="C156" s="22">
        <v>15.27</v>
      </c>
      <c r="D156" s="22">
        <v>14.51</v>
      </c>
      <c r="E156" s="22">
        <v>14.75</v>
      </c>
      <c r="F156" s="22">
        <v>14.75</v>
      </c>
      <c r="G156" s="22">
        <v>0</v>
      </c>
    </row>
    <row r="157" spans="1:7" x14ac:dyDescent="0.25">
      <c r="A157" s="23">
        <v>43228</v>
      </c>
      <c r="B157" s="22">
        <v>14.53</v>
      </c>
      <c r="C157" s="22">
        <v>15.56</v>
      </c>
      <c r="D157" s="22">
        <v>14.52</v>
      </c>
      <c r="E157" s="22">
        <v>14.71</v>
      </c>
      <c r="F157" s="22">
        <v>14.71</v>
      </c>
      <c r="G157" s="22">
        <v>0</v>
      </c>
    </row>
    <row r="158" spans="1:7" x14ac:dyDescent="0.25">
      <c r="A158" s="23">
        <v>43229</v>
      </c>
      <c r="B158" s="22">
        <v>14.54</v>
      </c>
      <c r="C158" s="22">
        <v>14.63</v>
      </c>
      <c r="D158" s="22">
        <v>13.38</v>
      </c>
      <c r="E158" s="22">
        <v>13.42</v>
      </c>
      <c r="F158" s="22">
        <v>13.42</v>
      </c>
      <c r="G158" s="22">
        <v>0</v>
      </c>
    </row>
    <row r="159" spans="1:7" x14ac:dyDescent="0.25">
      <c r="A159" s="23">
        <v>43230</v>
      </c>
      <c r="B159" s="22">
        <v>13.36</v>
      </c>
      <c r="C159" s="22">
        <v>13.63</v>
      </c>
      <c r="D159" s="22">
        <v>12.92</v>
      </c>
      <c r="E159" s="22">
        <v>13.23</v>
      </c>
      <c r="F159" s="22">
        <v>13.23</v>
      </c>
      <c r="G159" s="22">
        <v>0</v>
      </c>
    </row>
    <row r="160" spans="1:7" x14ac:dyDescent="0.25">
      <c r="A160" s="23">
        <v>43231</v>
      </c>
      <c r="B160" s="22">
        <v>13.22</v>
      </c>
      <c r="C160" s="22">
        <v>13.44</v>
      </c>
      <c r="D160" s="22">
        <v>12.65</v>
      </c>
      <c r="E160" s="22">
        <v>12.65</v>
      </c>
      <c r="F160" s="22">
        <v>12.65</v>
      </c>
      <c r="G160" s="22">
        <v>0</v>
      </c>
    </row>
    <row r="161" spans="1:7" x14ac:dyDescent="0.25">
      <c r="A161" s="23">
        <v>43234</v>
      </c>
      <c r="B161" s="22">
        <v>13.09</v>
      </c>
      <c r="C161" s="22">
        <v>13.28</v>
      </c>
      <c r="D161" s="22">
        <v>12.81</v>
      </c>
      <c r="E161" s="22">
        <v>12.93</v>
      </c>
      <c r="F161" s="22">
        <v>12.93</v>
      </c>
      <c r="G161" s="22">
        <v>0</v>
      </c>
    </row>
    <row r="162" spans="1:7" x14ac:dyDescent="0.25">
      <c r="A162" s="23">
        <v>43235</v>
      </c>
      <c r="B162" s="22">
        <v>13.13</v>
      </c>
      <c r="C162" s="22">
        <v>15.01</v>
      </c>
      <c r="D162" s="22">
        <v>12.5</v>
      </c>
      <c r="E162" s="22">
        <v>14.63</v>
      </c>
      <c r="F162" s="22">
        <v>14.63</v>
      </c>
      <c r="G162" s="22">
        <v>0</v>
      </c>
    </row>
    <row r="163" spans="1:7" x14ac:dyDescent="0.25">
      <c r="A163" s="23">
        <v>43236</v>
      </c>
      <c r="B163" s="22">
        <v>14.38</v>
      </c>
      <c r="C163" s="22">
        <v>14.91</v>
      </c>
      <c r="D163" s="22">
        <v>13.21</v>
      </c>
      <c r="E163" s="22">
        <v>13.42</v>
      </c>
      <c r="F163" s="22">
        <v>13.42</v>
      </c>
      <c r="G163" s="22">
        <v>0</v>
      </c>
    </row>
    <row r="164" spans="1:7" x14ac:dyDescent="0.25">
      <c r="A164" s="23">
        <v>43237</v>
      </c>
      <c r="B164" s="22">
        <v>13.54</v>
      </c>
      <c r="C164" s="22">
        <v>13.86</v>
      </c>
      <c r="D164" s="22">
        <v>12.65</v>
      </c>
      <c r="E164" s="22">
        <v>13.43</v>
      </c>
      <c r="F164" s="22">
        <v>13.43</v>
      </c>
      <c r="G164" s="22">
        <v>0</v>
      </c>
    </row>
    <row r="165" spans="1:7" x14ac:dyDescent="0.25">
      <c r="A165" s="23">
        <v>43238</v>
      </c>
      <c r="B165" s="22">
        <v>13.18</v>
      </c>
      <c r="C165" s="22">
        <v>13.87</v>
      </c>
      <c r="D165" s="22">
        <v>13.06</v>
      </c>
      <c r="E165" s="22">
        <v>13.42</v>
      </c>
      <c r="F165" s="22">
        <v>13.42</v>
      </c>
      <c r="G165" s="22">
        <v>0</v>
      </c>
    </row>
    <row r="166" spans="1:7" x14ac:dyDescent="0.25">
      <c r="A166" s="23">
        <v>43241</v>
      </c>
      <c r="B166" s="22">
        <v>12.99</v>
      </c>
      <c r="C166" s="22">
        <v>13.59</v>
      </c>
      <c r="D166" s="22">
        <v>12.78</v>
      </c>
      <c r="E166" s="22">
        <v>13.08</v>
      </c>
      <c r="F166" s="22">
        <v>13.08</v>
      </c>
      <c r="G166" s="22">
        <v>0</v>
      </c>
    </row>
    <row r="167" spans="1:7" x14ac:dyDescent="0.25">
      <c r="A167" s="23">
        <v>43242</v>
      </c>
      <c r="B167" s="22">
        <v>13.03</v>
      </c>
      <c r="C167" s="22">
        <v>13.42</v>
      </c>
      <c r="D167" s="22">
        <v>12.77</v>
      </c>
      <c r="E167" s="22">
        <v>13.22</v>
      </c>
      <c r="F167" s="22">
        <v>13.22</v>
      </c>
      <c r="G167" s="22">
        <v>0</v>
      </c>
    </row>
    <row r="168" spans="1:7" x14ac:dyDescent="0.25">
      <c r="A168" s="23">
        <v>43243</v>
      </c>
      <c r="B168" s="22">
        <v>13.5</v>
      </c>
      <c r="C168" s="22">
        <v>14.6</v>
      </c>
      <c r="D168" s="22">
        <v>12.49</v>
      </c>
      <c r="E168" s="22">
        <v>12.58</v>
      </c>
      <c r="F168" s="22">
        <v>12.58</v>
      </c>
      <c r="G168" s="22">
        <v>0</v>
      </c>
    </row>
    <row r="169" spans="1:7" x14ac:dyDescent="0.25">
      <c r="A169" s="23">
        <v>43244</v>
      </c>
      <c r="B169" s="22">
        <v>12.73</v>
      </c>
      <c r="C169" s="22">
        <v>14.24</v>
      </c>
      <c r="D169" s="22">
        <v>12.53</v>
      </c>
      <c r="E169" s="22">
        <v>12.53</v>
      </c>
      <c r="F169" s="22">
        <v>12.53</v>
      </c>
      <c r="G169" s="22">
        <v>0</v>
      </c>
    </row>
    <row r="170" spans="1:7" x14ac:dyDescent="0.25">
      <c r="A170" s="23">
        <v>43245</v>
      </c>
      <c r="B170" s="22">
        <v>12.44</v>
      </c>
      <c r="C170" s="22">
        <v>13.52</v>
      </c>
      <c r="D170" s="22">
        <v>12.29</v>
      </c>
      <c r="E170" s="22">
        <v>13.22</v>
      </c>
      <c r="F170" s="22">
        <v>13.22</v>
      </c>
      <c r="G170" s="22">
        <v>0</v>
      </c>
    </row>
    <row r="171" spans="1:7" x14ac:dyDescent="0.25">
      <c r="A171" s="23">
        <v>43249</v>
      </c>
      <c r="B171" s="22">
        <v>14.39</v>
      </c>
      <c r="C171" s="22">
        <v>18.780000999999999</v>
      </c>
      <c r="D171" s="22">
        <v>14.39</v>
      </c>
      <c r="E171" s="22">
        <v>17.02</v>
      </c>
      <c r="F171" s="22">
        <v>17.02</v>
      </c>
      <c r="G171" s="22">
        <v>0</v>
      </c>
    </row>
    <row r="172" spans="1:7" x14ac:dyDescent="0.25">
      <c r="A172" s="23">
        <v>43250</v>
      </c>
      <c r="B172" s="22">
        <v>16.600000000000001</v>
      </c>
      <c r="C172" s="22">
        <v>16.639999</v>
      </c>
      <c r="D172" s="22">
        <v>14.65</v>
      </c>
      <c r="E172" s="22">
        <v>14.94</v>
      </c>
      <c r="F172" s="22">
        <v>14.94</v>
      </c>
      <c r="G172" s="22">
        <v>0</v>
      </c>
    </row>
    <row r="173" spans="1:7" x14ac:dyDescent="0.25">
      <c r="A173" s="23">
        <v>43251</v>
      </c>
      <c r="B173" s="22">
        <v>14.93</v>
      </c>
      <c r="C173" s="22">
        <v>16.290001</v>
      </c>
      <c r="D173" s="22">
        <v>14.2</v>
      </c>
      <c r="E173" s="22">
        <v>15.43</v>
      </c>
      <c r="F173" s="22">
        <v>15.43</v>
      </c>
      <c r="G173" s="22">
        <v>0</v>
      </c>
    </row>
    <row r="174" spans="1:7" x14ac:dyDescent="0.25">
      <c r="A174" s="23">
        <v>43252</v>
      </c>
      <c r="B174" s="22">
        <v>14.92</v>
      </c>
      <c r="C174" s="22">
        <v>14.93</v>
      </c>
      <c r="D174" s="22">
        <v>13.37</v>
      </c>
      <c r="E174" s="22">
        <v>13.46</v>
      </c>
      <c r="F174" s="22">
        <v>13.46</v>
      </c>
      <c r="G174" s="22">
        <v>0</v>
      </c>
    </row>
    <row r="175" spans="1:7" x14ac:dyDescent="0.25">
      <c r="A175" s="23">
        <v>43255</v>
      </c>
      <c r="B175" s="22">
        <v>13.91</v>
      </c>
      <c r="C175" s="22">
        <v>13.91</v>
      </c>
      <c r="D175" s="22">
        <v>12.69</v>
      </c>
      <c r="E175" s="22">
        <v>12.74</v>
      </c>
      <c r="F175" s="22">
        <v>12.74</v>
      </c>
      <c r="G175" s="22">
        <v>0</v>
      </c>
    </row>
    <row r="176" spans="1:7" x14ac:dyDescent="0.25">
      <c r="A176" s="23">
        <v>43256</v>
      </c>
      <c r="B176" s="22">
        <v>12.91</v>
      </c>
      <c r="C176" s="22">
        <v>13.34</v>
      </c>
      <c r="D176" s="22">
        <v>12.3</v>
      </c>
      <c r="E176" s="22">
        <v>12.4</v>
      </c>
      <c r="F176" s="22">
        <v>12.4</v>
      </c>
      <c r="G176" s="22">
        <v>0</v>
      </c>
    </row>
    <row r="177" spans="1:7" x14ac:dyDescent="0.25">
      <c r="A177" s="23">
        <v>43257</v>
      </c>
      <c r="B177" s="22">
        <v>12.1</v>
      </c>
      <c r="C177" s="22">
        <v>12.56</v>
      </c>
      <c r="D177" s="22">
        <v>11.62</v>
      </c>
      <c r="E177" s="22">
        <v>11.64</v>
      </c>
      <c r="F177" s="22">
        <v>11.64</v>
      </c>
      <c r="G177" s="22">
        <v>0</v>
      </c>
    </row>
    <row r="178" spans="1:7" x14ac:dyDescent="0.25">
      <c r="A178" s="23">
        <v>43258</v>
      </c>
      <c r="B178" s="22">
        <v>11.66</v>
      </c>
      <c r="C178" s="22">
        <v>13.28</v>
      </c>
      <c r="D178" s="22">
        <v>11.22</v>
      </c>
      <c r="E178" s="22">
        <v>12.13</v>
      </c>
      <c r="F178" s="22">
        <v>12.13</v>
      </c>
      <c r="G178" s="22">
        <v>0</v>
      </c>
    </row>
    <row r="179" spans="1:7" x14ac:dyDescent="0.25">
      <c r="A179" s="23">
        <v>43259</v>
      </c>
      <c r="B179" s="22">
        <v>12.54</v>
      </c>
      <c r="C179" s="22">
        <v>13.31</v>
      </c>
      <c r="D179" s="22">
        <v>12.09</v>
      </c>
      <c r="E179" s="22">
        <v>12.18</v>
      </c>
      <c r="F179" s="22">
        <v>12.18</v>
      </c>
      <c r="G179" s="22">
        <v>0</v>
      </c>
    </row>
    <row r="180" spans="1:7" x14ac:dyDescent="0.25">
      <c r="A180" s="23">
        <v>43262</v>
      </c>
      <c r="B180" s="22">
        <v>12.52</v>
      </c>
      <c r="C180" s="22">
        <v>12.69</v>
      </c>
      <c r="D180" s="22">
        <v>12.14</v>
      </c>
      <c r="E180" s="22">
        <v>12.35</v>
      </c>
      <c r="F180" s="22">
        <v>12.35</v>
      </c>
      <c r="G180" s="22">
        <v>0</v>
      </c>
    </row>
    <row r="181" spans="1:7" x14ac:dyDescent="0.25">
      <c r="A181" s="23">
        <v>43263</v>
      </c>
      <c r="B181" s="22">
        <v>12.29</v>
      </c>
      <c r="C181" s="22">
        <v>12.6</v>
      </c>
      <c r="D181" s="22">
        <v>11.88</v>
      </c>
      <c r="E181" s="22">
        <v>12.34</v>
      </c>
      <c r="F181" s="22">
        <v>12.34</v>
      </c>
      <c r="G181" s="22">
        <v>0</v>
      </c>
    </row>
    <row r="182" spans="1:7" x14ac:dyDescent="0.25">
      <c r="A182" s="23">
        <v>43264</v>
      </c>
      <c r="B182" s="22">
        <v>12.13</v>
      </c>
      <c r="C182" s="22">
        <v>12.95</v>
      </c>
      <c r="D182" s="22">
        <v>11.98</v>
      </c>
      <c r="E182" s="22">
        <v>12.94</v>
      </c>
      <c r="F182" s="22">
        <v>12.94</v>
      </c>
      <c r="G182" s="22">
        <v>0</v>
      </c>
    </row>
    <row r="183" spans="1:7" x14ac:dyDescent="0.25">
      <c r="A183" s="23">
        <v>43265</v>
      </c>
      <c r="B183" s="22">
        <v>12.98</v>
      </c>
      <c r="C183" s="22">
        <v>13.07</v>
      </c>
      <c r="D183" s="22">
        <v>11.88</v>
      </c>
      <c r="E183" s="22">
        <v>12.12</v>
      </c>
      <c r="F183" s="22">
        <v>12.12</v>
      </c>
      <c r="G183" s="22">
        <v>0</v>
      </c>
    </row>
    <row r="184" spans="1:7" x14ac:dyDescent="0.25">
      <c r="A184" s="23">
        <v>43266</v>
      </c>
      <c r="B184" s="22">
        <v>12.19</v>
      </c>
      <c r="C184" s="22">
        <v>13.16</v>
      </c>
      <c r="D184" s="22">
        <v>11.93</v>
      </c>
      <c r="E184" s="22">
        <v>11.98</v>
      </c>
      <c r="F184" s="22">
        <v>11.98</v>
      </c>
      <c r="G184" s="22">
        <v>0</v>
      </c>
    </row>
    <row r="185" spans="1:7" x14ac:dyDescent="0.25">
      <c r="A185" s="23">
        <v>43269</v>
      </c>
      <c r="B185" s="22">
        <v>12.79</v>
      </c>
      <c r="C185" s="22">
        <v>13.74</v>
      </c>
      <c r="D185" s="22">
        <v>12.28</v>
      </c>
      <c r="E185" s="22">
        <v>12.31</v>
      </c>
      <c r="F185" s="22">
        <v>12.31</v>
      </c>
      <c r="G185" s="22">
        <v>0</v>
      </c>
    </row>
    <row r="186" spans="1:7" x14ac:dyDescent="0.25">
      <c r="A186" s="23">
        <v>43270</v>
      </c>
      <c r="B186" s="22">
        <v>14.61</v>
      </c>
      <c r="C186" s="22">
        <v>14.68</v>
      </c>
      <c r="D186" s="22">
        <v>13.21</v>
      </c>
      <c r="E186" s="22">
        <v>13.35</v>
      </c>
      <c r="F186" s="22">
        <v>13.35</v>
      </c>
      <c r="G186" s="22">
        <v>0</v>
      </c>
    </row>
    <row r="187" spans="1:7" x14ac:dyDescent="0.25">
      <c r="A187" s="23">
        <v>43271</v>
      </c>
      <c r="B187" s="22">
        <v>12.9</v>
      </c>
      <c r="C187" s="22">
        <v>13.02</v>
      </c>
      <c r="D187" s="22">
        <v>12.25</v>
      </c>
      <c r="E187" s="22">
        <v>12.79</v>
      </c>
      <c r="F187" s="22">
        <v>12.79</v>
      </c>
      <c r="G187" s="22">
        <v>0</v>
      </c>
    </row>
    <row r="188" spans="1:7" x14ac:dyDescent="0.25">
      <c r="A188" s="23">
        <v>43272</v>
      </c>
      <c r="B188" s="22">
        <v>12.54</v>
      </c>
      <c r="C188" s="22">
        <v>15.18</v>
      </c>
      <c r="D188" s="22">
        <v>12.18</v>
      </c>
      <c r="E188" s="22">
        <v>14.64</v>
      </c>
      <c r="F188" s="22">
        <v>14.64</v>
      </c>
      <c r="G188" s="22">
        <v>0</v>
      </c>
    </row>
    <row r="189" spans="1:7" x14ac:dyDescent="0.25">
      <c r="A189" s="23">
        <v>43273</v>
      </c>
      <c r="B189" s="22">
        <v>14.6</v>
      </c>
      <c r="C189" s="22">
        <v>14.6</v>
      </c>
      <c r="D189" s="22">
        <v>13.11</v>
      </c>
      <c r="E189" s="22">
        <v>13.77</v>
      </c>
      <c r="F189" s="22">
        <v>13.77</v>
      </c>
      <c r="G189" s="22">
        <v>0</v>
      </c>
    </row>
    <row r="190" spans="1:7" x14ac:dyDescent="0.25">
      <c r="A190" s="23">
        <v>43276</v>
      </c>
      <c r="B190" s="22">
        <v>15.07</v>
      </c>
      <c r="C190" s="22">
        <v>19.610001</v>
      </c>
      <c r="D190" s="22">
        <v>14.56</v>
      </c>
      <c r="E190" s="22">
        <v>17.329999999999998</v>
      </c>
      <c r="F190" s="22">
        <v>17.329999999999998</v>
      </c>
      <c r="G190" s="22">
        <v>0</v>
      </c>
    </row>
    <row r="191" spans="1:7" x14ac:dyDescent="0.25">
      <c r="A191" s="23">
        <v>43277</v>
      </c>
      <c r="B191" s="22">
        <v>16.709999</v>
      </c>
      <c r="C191" s="22">
        <v>17.540001</v>
      </c>
      <c r="D191" s="22">
        <v>15.1</v>
      </c>
      <c r="E191" s="22">
        <v>15.92</v>
      </c>
      <c r="F191" s="22">
        <v>15.92</v>
      </c>
      <c r="G191" s="22">
        <v>0</v>
      </c>
    </row>
    <row r="192" spans="1:7" x14ac:dyDescent="0.25">
      <c r="A192" s="23">
        <v>43278</v>
      </c>
      <c r="B192" s="22">
        <v>16.52</v>
      </c>
      <c r="C192" s="22">
        <v>18.190000999999999</v>
      </c>
      <c r="D192" s="22">
        <v>14.76</v>
      </c>
      <c r="E192" s="22">
        <v>17.91</v>
      </c>
      <c r="F192" s="22">
        <v>17.91</v>
      </c>
      <c r="G192" s="22">
        <v>0</v>
      </c>
    </row>
    <row r="193" spans="1:7" x14ac:dyDescent="0.25">
      <c r="A193" s="23">
        <v>43279</v>
      </c>
      <c r="B193" s="22">
        <v>17.540001</v>
      </c>
      <c r="C193" s="22">
        <v>18.989999999999998</v>
      </c>
      <c r="D193" s="22">
        <v>16.399999999999999</v>
      </c>
      <c r="E193" s="22">
        <v>16.850000000000001</v>
      </c>
      <c r="F193" s="22">
        <v>16.850000000000001</v>
      </c>
      <c r="G193" s="22">
        <v>0</v>
      </c>
    </row>
    <row r="194" spans="1:7" x14ac:dyDescent="0.25">
      <c r="A194" s="23">
        <v>43280</v>
      </c>
      <c r="B194" s="22">
        <v>15.73</v>
      </c>
      <c r="C194" s="22">
        <v>16.510000000000002</v>
      </c>
      <c r="D194" s="22">
        <v>14.66</v>
      </c>
      <c r="E194" s="22">
        <v>16.09</v>
      </c>
      <c r="F194" s="22">
        <v>16.09</v>
      </c>
      <c r="G194" s="22">
        <v>0</v>
      </c>
    </row>
    <row r="195" spans="1:7" x14ac:dyDescent="0.25">
      <c r="A195" s="23">
        <v>43283</v>
      </c>
      <c r="B195" s="22">
        <v>17.700001</v>
      </c>
      <c r="C195" s="22">
        <v>18.079999999999998</v>
      </c>
      <c r="D195" s="22">
        <v>15.54</v>
      </c>
      <c r="E195" s="22">
        <v>15.6</v>
      </c>
      <c r="F195" s="22">
        <v>15.6</v>
      </c>
      <c r="G195" s="22">
        <v>0</v>
      </c>
    </row>
    <row r="196" spans="1:7" x14ac:dyDescent="0.25">
      <c r="A196" s="23">
        <v>43284</v>
      </c>
      <c r="B196" s="22">
        <v>15.37</v>
      </c>
      <c r="C196" s="22">
        <v>16.450001</v>
      </c>
      <c r="D196" s="22">
        <v>14.68</v>
      </c>
      <c r="E196" s="22">
        <v>16.139999</v>
      </c>
      <c r="F196" s="22">
        <v>16.139999</v>
      </c>
      <c r="G196" s="22">
        <v>0</v>
      </c>
    </row>
    <row r="197" spans="1:7" x14ac:dyDescent="0.25">
      <c r="A197" s="23">
        <v>43286</v>
      </c>
      <c r="B197" s="22">
        <v>15.62</v>
      </c>
      <c r="C197" s="22">
        <v>16.219999000000001</v>
      </c>
      <c r="D197" s="22">
        <v>14.47</v>
      </c>
      <c r="E197" s="22">
        <v>14.97</v>
      </c>
      <c r="F197" s="22">
        <v>14.97</v>
      </c>
      <c r="G197" s="22">
        <v>0</v>
      </c>
    </row>
    <row r="198" spans="1:7" x14ac:dyDescent="0.25">
      <c r="A198" s="23">
        <v>43287</v>
      </c>
      <c r="B198" s="22">
        <v>14.99</v>
      </c>
      <c r="C198" s="22">
        <v>15.45</v>
      </c>
      <c r="D198" s="22">
        <v>13.34</v>
      </c>
      <c r="E198" s="22">
        <v>13.37</v>
      </c>
      <c r="F198" s="22">
        <v>13.37</v>
      </c>
      <c r="G198" s="22">
        <v>0</v>
      </c>
    </row>
    <row r="199" spans="1:7" x14ac:dyDescent="0.25">
      <c r="A199" s="23">
        <v>43290</v>
      </c>
      <c r="B199" s="22">
        <v>13.02</v>
      </c>
      <c r="C199" s="22">
        <v>13.22</v>
      </c>
      <c r="D199" s="22">
        <v>12.6</v>
      </c>
      <c r="E199" s="22">
        <v>12.69</v>
      </c>
      <c r="F199" s="22">
        <v>12.69</v>
      </c>
      <c r="G199" s="22">
        <v>0</v>
      </c>
    </row>
    <row r="200" spans="1:7" x14ac:dyDescent="0.25">
      <c r="A200" s="23">
        <v>43291</v>
      </c>
      <c r="B200" s="22">
        <v>12.52</v>
      </c>
      <c r="C200" s="22">
        <v>13.21</v>
      </c>
      <c r="D200" s="22">
        <v>11.93</v>
      </c>
      <c r="E200" s="22">
        <v>12.64</v>
      </c>
      <c r="F200" s="22">
        <v>12.64</v>
      </c>
      <c r="G200" s="22">
        <v>0</v>
      </c>
    </row>
    <row r="201" spans="1:7" x14ac:dyDescent="0.25">
      <c r="A201" s="23">
        <v>43292</v>
      </c>
      <c r="B201" s="22">
        <v>14.05</v>
      </c>
      <c r="C201" s="22">
        <v>14.15</v>
      </c>
      <c r="D201" s="22">
        <v>13.09</v>
      </c>
      <c r="E201" s="22">
        <v>13.63</v>
      </c>
      <c r="F201" s="22">
        <v>13.63</v>
      </c>
      <c r="G201" s="22">
        <v>0</v>
      </c>
    </row>
    <row r="202" spans="1:7" x14ac:dyDescent="0.25">
      <c r="A202" s="23">
        <v>43293</v>
      </c>
      <c r="B202" s="22">
        <v>13.07</v>
      </c>
      <c r="C202" s="22">
        <v>13.33</v>
      </c>
      <c r="D202" s="22">
        <v>12.42</v>
      </c>
      <c r="E202" s="22">
        <v>12.58</v>
      </c>
      <c r="F202" s="22">
        <v>12.58</v>
      </c>
      <c r="G202" s="22">
        <v>0</v>
      </c>
    </row>
    <row r="203" spans="1:7" x14ac:dyDescent="0.25">
      <c r="A203" s="23">
        <v>43294</v>
      </c>
      <c r="B203" s="22">
        <v>12.39</v>
      </c>
      <c r="C203" s="22">
        <v>12.97</v>
      </c>
      <c r="D203" s="22">
        <v>11.62</v>
      </c>
      <c r="E203" s="22">
        <v>12.18</v>
      </c>
      <c r="F203" s="22">
        <v>12.18</v>
      </c>
      <c r="G203" s="22">
        <v>0</v>
      </c>
    </row>
    <row r="204" spans="1:7" x14ac:dyDescent="0.25">
      <c r="A204" s="23">
        <v>43297</v>
      </c>
      <c r="B204" s="22">
        <v>12.77</v>
      </c>
      <c r="C204" s="22">
        <v>12.97</v>
      </c>
      <c r="D204" s="22">
        <v>12.46</v>
      </c>
      <c r="E204" s="22">
        <v>12.83</v>
      </c>
      <c r="F204" s="22">
        <v>12.83</v>
      </c>
      <c r="G204" s="22">
        <v>0</v>
      </c>
    </row>
    <row r="205" spans="1:7" x14ac:dyDescent="0.25">
      <c r="A205" s="23">
        <v>43298</v>
      </c>
      <c r="B205" s="22">
        <v>12.91</v>
      </c>
      <c r="C205" s="22">
        <v>13.18</v>
      </c>
      <c r="D205" s="22">
        <v>11.85</v>
      </c>
      <c r="E205" s="22">
        <v>12.06</v>
      </c>
      <c r="F205" s="22">
        <v>12.06</v>
      </c>
      <c r="G205" s="22">
        <v>0</v>
      </c>
    </row>
    <row r="206" spans="1:7" x14ac:dyDescent="0.25">
      <c r="A206" s="23">
        <v>43299</v>
      </c>
      <c r="B206" s="22">
        <v>11.87</v>
      </c>
      <c r="C206" s="22">
        <v>12.47</v>
      </c>
      <c r="D206" s="22">
        <v>11.44</v>
      </c>
      <c r="E206" s="22">
        <v>12.1</v>
      </c>
      <c r="F206" s="22">
        <v>12.1</v>
      </c>
      <c r="G206" s="22">
        <v>0</v>
      </c>
    </row>
    <row r="207" spans="1:7" x14ac:dyDescent="0.25">
      <c r="A207" s="23">
        <v>43300</v>
      </c>
      <c r="B207" s="22">
        <v>12.2</v>
      </c>
      <c r="C207" s="22">
        <v>13.09</v>
      </c>
      <c r="D207" s="22">
        <v>11.79</v>
      </c>
      <c r="E207" s="22">
        <v>12.87</v>
      </c>
      <c r="F207" s="22">
        <v>12.87</v>
      </c>
      <c r="G207" s="22">
        <v>0</v>
      </c>
    </row>
    <row r="208" spans="1:7" x14ac:dyDescent="0.25">
      <c r="A208" s="23">
        <v>43301</v>
      </c>
      <c r="B208" s="22">
        <v>13</v>
      </c>
      <c r="C208" s="22">
        <v>13.58</v>
      </c>
      <c r="D208" s="22">
        <v>12.49</v>
      </c>
      <c r="E208" s="22">
        <v>12.86</v>
      </c>
      <c r="F208" s="22">
        <v>12.86</v>
      </c>
      <c r="G208" s="22">
        <v>0</v>
      </c>
    </row>
    <row r="209" spans="1:7" x14ac:dyDescent="0.25">
      <c r="A209" s="23">
        <v>43304</v>
      </c>
      <c r="B209" s="22">
        <v>13.47</v>
      </c>
      <c r="C209" s="22">
        <v>13.55</v>
      </c>
      <c r="D209" s="22">
        <v>12.58</v>
      </c>
      <c r="E209" s="22">
        <v>12.62</v>
      </c>
      <c r="F209" s="22">
        <v>12.62</v>
      </c>
      <c r="G209" s="22">
        <v>0</v>
      </c>
    </row>
    <row r="210" spans="1:7" x14ac:dyDescent="0.25">
      <c r="A210" s="23">
        <v>43305</v>
      </c>
      <c r="B210" s="22">
        <v>12.61</v>
      </c>
      <c r="C210" s="22">
        <v>13.21</v>
      </c>
      <c r="D210" s="22">
        <v>11.66</v>
      </c>
      <c r="E210" s="22">
        <v>12.41</v>
      </c>
      <c r="F210" s="22">
        <v>12.41</v>
      </c>
      <c r="G210" s="22">
        <v>0</v>
      </c>
    </row>
    <row r="211" spans="1:7" x14ac:dyDescent="0.25">
      <c r="A211" s="23">
        <v>43306</v>
      </c>
      <c r="B211" s="22">
        <v>12.37</v>
      </c>
      <c r="C211" s="22">
        <v>12.82</v>
      </c>
      <c r="D211" s="22">
        <v>11.8</v>
      </c>
      <c r="E211" s="22">
        <v>12.29</v>
      </c>
      <c r="F211" s="22">
        <v>12.29</v>
      </c>
      <c r="G211" s="22">
        <v>0</v>
      </c>
    </row>
    <row r="212" spans="1:7" x14ac:dyDescent="0.25">
      <c r="A212" s="23">
        <v>43307</v>
      </c>
      <c r="B212" s="22">
        <v>12.45</v>
      </c>
      <c r="C212" s="22">
        <v>12.53</v>
      </c>
      <c r="D212" s="22">
        <v>11.78</v>
      </c>
      <c r="E212" s="22">
        <v>12.14</v>
      </c>
      <c r="F212" s="22">
        <v>12.14</v>
      </c>
      <c r="G212" s="22">
        <v>0</v>
      </c>
    </row>
    <row r="213" spans="1:7" x14ac:dyDescent="0.25">
      <c r="A213" s="23">
        <v>43308</v>
      </c>
      <c r="B213" s="22">
        <v>12.17</v>
      </c>
      <c r="C213" s="22">
        <v>14.26</v>
      </c>
      <c r="D213" s="22">
        <v>11.6</v>
      </c>
      <c r="E213" s="22">
        <v>13.03</v>
      </c>
      <c r="F213" s="22">
        <v>13.03</v>
      </c>
      <c r="G213" s="22">
        <v>0</v>
      </c>
    </row>
    <row r="214" spans="1:7" x14ac:dyDescent="0.25">
      <c r="A214" s="23">
        <v>43311</v>
      </c>
      <c r="B214" s="22">
        <v>13.63</v>
      </c>
      <c r="C214" s="22">
        <v>14.46</v>
      </c>
      <c r="D214" s="22">
        <v>12.98</v>
      </c>
      <c r="E214" s="22">
        <v>14.26</v>
      </c>
      <c r="F214" s="22">
        <v>14.26</v>
      </c>
      <c r="G214" s="22">
        <v>0</v>
      </c>
    </row>
    <row r="215" spans="1:7" x14ac:dyDescent="0.25">
      <c r="A215" s="23">
        <v>43312</v>
      </c>
      <c r="B215" s="22">
        <v>13.98</v>
      </c>
      <c r="C215" s="22">
        <v>14.12</v>
      </c>
      <c r="D215" s="22">
        <v>12.81</v>
      </c>
      <c r="E215" s="22">
        <v>12.83</v>
      </c>
      <c r="F215" s="22">
        <v>12.83</v>
      </c>
      <c r="G215" s="22">
        <v>0</v>
      </c>
    </row>
    <row r="216" spans="1:7" x14ac:dyDescent="0.25">
      <c r="A216" s="23">
        <v>43313</v>
      </c>
      <c r="B216" s="22">
        <v>13.09</v>
      </c>
      <c r="C216" s="22">
        <v>13.63</v>
      </c>
      <c r="D216" s="22">
        <v>12.45</v>
      </c>
      <c r="E216" s="22">
        <v>13.15</v>
      </c>
      <c r="F216" s="22">
        <v>13.15</v>
      </c>
      <c r="G216" s="22">
        <v>0</v>
      </c>
    </row>
    <row r="217" spans="1:7" x14ac:dyDescent="0.25">
      <c r="A217" s="23">
        <v>43314</v>
      </c>
      <c r="B217" s="22">
        <v>13.57</v>
      </c>
      <c r="C217" s="22">
        <v>14.53</v>
      </c>
      <c r="D217" s="22">
        <v>12.17</v>
      </c>
      <c r="E217" s="22">
        <v>12.19</v>
      </c>
      <c r="F217" s="22">
        <v>12.19</v>
      </c>
      <c r="G217" s="22">
        <v>0</v>
      </c>
    </row>
    <row r="218" spans="1:7" x14ac:dyDescent="0.25">
      <c r="A218" s="23">
        <v>43315</v>
      </c>
      <c r="B218" s="22">
        <v>12.43</v>
      </c>
      <c r="C218" s="22">
        <v>12.46</v>
      </c>
      <c r="D218" s="22">
        <v>11.07</v>
      </c>
      <c r="E218" s="22">
        <v>11.64</v>
      </c>
      <c r="F218" s="22">
        <v>11.64</v>
      </c>
      <c r="G218" s="22">
        <v>0</v>
      </c>
    </row>
    <row r="219" spans="1:7" x14ac:dyDescent="0.25">
      <c r="A219" s="23">
        <v>43318</v>
      </c>
      <c r="B219" s="22">
        <v>11.91</v>
      </c>
      <c r="C219" s="22">
        <v>12.15</v>
      </c>
      <c r="D219" s="22">
        <v>11.17</v>
      </c>
      <c r="E219" s="22">
        <v>11.27</v>
      </c>
      <c r="F219" s="22">
        <v>11.27</v>
      </c>
      <c r="G219" s="22">
        <v>0</v>
      </c>
    </row>
    <row r="220" spans="1:7" x14ac:dyDescent="0.25">
      <c r="A220" s="23">
        <v>43319</v>
      </c>
      <c r="B220" s="22">
        <v>11.12</v>
      </c>
      <c r="C220" s="22">
        <v>11.24</v>
      </c>
      <c r="D220" s="22">
        <v>10.52</v>
      </c>
      <c r="E220" s="22">
        <v>10.93</v>
      </c>
      <c r="F220" s="22">
        <v>10.93</v>
      </c>
      <c r="G220" s="22">
        <v>0</v>
      </c>
    </row>
    <row r="221" spans="1:7" x14ac:dyDescent="0.25">
      <c r="A221" s="23">
        <v>43320</v>
      </c>
      <c r="B221" s="22">
        <v>10.93</v>
      </c>
      <c r="C221" s="22">
        <v>11.18</v>
      </c>
      <c r="D221" s="22">
        <v>10.52</v>
      </c>
      <c r="E221" s="22">
        <v>10.85</v>
      </c>
      <c r="F221" s="22">
        <v>10.85</v>
      </c>
      <c r="G221" s="22">
        <v>0</v>
      </c>
    </row>
    <row r="222" spans="1:7" x14ac:dyDescent="0.25">
      <c r="A222" s="23">
        <v>43321</v>
      </c>
      <c r="B222" s="22">
        <v>10.94</v>
      </c>
      <c r="C222" s="22">
        <v>11.31</v>
      </c>
      <c r="D222" s="22">
        <v>10.17</v>
      </c>
      <c r="E222" s="22">
        <v>11.27</v>
      </c>
      <c r="F222" s="22">
        <v>11.27</v>
      </c>
      <c r="G222" s="22">
        <v>0</v>
      </c>
    </row>
    <row r="223" spans="1:7" x14ac:dyDescent="0.25">
      <c r="A223" s="23">
        <v>43322</v>
      </c>
      <c r="B223" s="22">
        <v>12.34</v>
      </c>
      <c r="C223" s="22">
        <v>13.82</v>
      </c>
      <c r="D223" s="22">
        <v>12.3</v>
      </c>
      <c r="E223" s="22">
        <v>13.16</v>
      </c>
      <c r="F223" s="22">
        <v>13.16</v>
      </c>
      <c r="G223" s="22">
        <v>0</v>
      </c>
    </row>
    <row r="224" spans="1:7" x14ac:dyDescent="0.25">
      <c r="A224" s="23">
        <v>43325</v>
      </c>
      <c r="B224" s="22">
        <v>14.5</v>
      </c>
      <c r="C224" s="22">
        <v>15.02</v>
      </c>
      <c r="D224" s="22">
        <v>12.95</v>
      </c>
      <c r="E224" s="22">
        <v>14.78</v>
      </c>
      <c r="F224" s="22">
        <v>14.78</v>
      </c>
      <c r="G224" s="22">
        <v>0</v>
      </c>
    </row>
    <row r="225" spans="1:7" x14ac:dyDescent="0.25">
      <c r="A225" s="23">
        <v>43326</v>
      </c>
      <c r="B225" s="22">
        <v>13.93</v>
      </c>
      <c r="C225" s="22">
        <v>14.22</v>
      </c>
      <c r="D225" s="22">
        <v>13.11</v>
      </c>
      <c r="E225" s="22">
        <v>13.31</v>
      </c>
      <c r="F225" s="22">
        <v>13.31</v>
      </c>
      <c r="G225" s="22">
        <v>0</v>
      </c>
    </row>
    <row r="226" spans="1:7" x14ac:dyDescent="0.25">
      <c r="A226" s="23">
        <v>43327</v>
      </c>
      <c r="B226" s="22">
        <v>13.52</v>
      </c>
      <c r="C226" s="22">
        <v>16.860001</v>
      </c>
      <c r="D226" s="22">
        <v>13.44</v>
      </c>
      <c r="E226" s="22">
        <v>14.64</v>
      </c>
      <c r="F226" s="22">
        <v>14.64</v>
      </c>
      <c r="G226" s="22">
        <v>0</v>
      </c>
    </row>
    <row r="227" spans="1:7" x14ac:dyDescent="0.25">
      <c r="A227" s="23">
        <v>43328</v>
      </c>
      <c r="B227" s="22">
        <v>14.18</v>
      </c>
      <c r="C227" s="22">
        <v>14.36</v>
      </c>
      <c r="D227" s="22">
        <v>12.82</v>
      </c>
      <c r="E227" s="22">
        <v>13.45</v>
      </c>
      <c r="F227" s="22">
        <v>13.45</v>
      </c>
      <c r="G227" s="22">
        <v>0</v>
      </c>
    </row>
    <row r="228" spans="1:7" x14ac:dyDescent="0.25">
      <c r="A228" s="23">
        <v>43329</v>
      </c>
      <c r="B228" s="22">
        <v>13.18</v>
      </c>
      <c r="C228" s="22">
        <v>13.96</v>
      </c>
      <c r="D228" s="22">
        <v>12.4</v>
      </c>
      <c r="E228" s="22">
        <v>12.64</v>
      </c>
      <c r="F228" s="22">
        <v>12.64</v>
      </c>
      <c r="G228" s="22">
        <v>0</v>
      </c>
    </row>
    <row r="229" spans="1:7" x14ac:dyDescent="0.25">
      <c r="A229" s="23">
        <v>43332</v>
      </c>
      <c r="B229" s="22">
        <v>12.57</v>
      </c>
      <c r="C229" s="22">
        <v>12.79</v>
      </c>
      <c r="D229" s="22">
        <v>12.26</v>
      </c>
      <c r="E229" s="22">
        <v>12.49</v>
      </c>
      <c r="F229" s="22">
        <v>12.49</v>
      </c>
      <c r="G229" s="22">
        <v>0</v>
      </c>
    </row>
    <row r="230" spans="1:7" x14ac:dyDescent="0.25">
      <c r="A230" s="23">
        <v>43333</v>
      </c>
      <c r="B230" s="22">
        <v>12.47</v>
      </c>
      <c r="C230" s="22">
        <v>12.89</v>
      </c>
      <c r="D230" s="22">
        <v>12.09</v>
      </c>
      <c r="E230" s="22">
        <v>12.86</v>
      </c>
      <c r="F230" s="22">
        <v>12.86</v>
      </c>
      <c r="G230" s="22">
        <v>0</v>
      </c>
    </row>
    <row r="231" spans="1:7" x14ac:dyDescent="0.25">
      <c r="A231" s="23">
        <v>43334</v>
      </c>
      <c r="B231" s="22">
        <v>13.09</v>
      </c>
      <c r="C231" s="22">
        <v>13.29</v>
      </c>
      <c r="D231" s="22">
        <v>11.97</v>
      </c>
      <c r="E231" s="22">
        <v>12.25</v>
      </c>
      <c r="F231" s="22">
        <v>12.25</v>
      </c>
      <c r="G231" s="22">
        <v>0</v>
      </c>
    </row>
    <row r="232" spans="1:7" x14ac:dyDescent="0.25">
      <c r="A232" s="23">
        <v>43335</v>
      </c>
      <c r="B232" s="22">
        <v>12.03</v>
      </c>
      <c r="C232" s="22">
        <v>12.68</v>
      </c>
      <c r="D232" s="22">
        <v>11.65</v>
      </c>
      <c r="E232" s="22">
        <v>12.41</v>
      </c>
      <c r="F232" s="22">
        <v>12.41</v>
      </c>
      <c r="G232" s="22">
        <v>0</v>
      </c>
    </row>
    <row r="233" spans="1:7" x14ac:dyDescent="0.25">
      <c r="A233" s="23">
        <v>43336</v>
      </c>
      <c r="B233" s="22">
        <v>12.13</v>
      </c>
      <c r="C233" s="22">
        <v>12.17</v>
      </c>
      <c r="D233" s="22">
        <v>11.83</v>
      </c>
      <c r="E233" s="22">
        <v>11.99</v>
      </c>
      <c r="F233" s="22">
        <v>11.99</v>
      </c>
      <c r="G233" s="22">
        <v>0</v>
      </c>
    </row>
    <row r="234" spans="1:7" x14ac:dyDescent="0.25">
      <c r="A234" s="23">
        <v>43339</v>
      </c>
      <c r="B234" s="22">
        <v>12.37</v>
      </c>
      <c r="C234" s="22">
        <v>12.48</v>
      </c>
      <c r="D234" s="22">
        <v>12.02</v>
      </c>
      <c r="E234" s="22">
        <v>12.16</v>
      </c>
      <c r="F234" s="22">
        <v>12.16</v>
      </c>
      <c r="G234" s="22">
        <v>0</v>
      </c>
    </row>
    <row r="235" spans="1:7" x14ac:dyDescent="0.25">
      <c r="A235" s="23">
        <v>43340</v>
      </c>
      <c r="B235" s="22">
        <v>12.01</v>
      </c>
      <c r="C235" s="22">
        <v>12.5</v>
      </c>
      <c r="D235" s="22">
        <v>11.87</v>
      </c>
      <c r="E235" s="22">
        <v>12.5</v>
      </c>
      <c r="F235" s="22">
        <v>12.5</v>
      </c>
      <c r="G235" s="22">
        <v>0</v>
      </c>
    </row>
    <row r="236" spans="1:7" x14ac:dyDescent="0.25">
      <c r="A236" s="23">
        <v>43341</v>
      </c>
      <c r="B236" s="22">
        <v>12.34</v>
      </c>
      <c r="C236" s="22">
        <v>12.55</v>
      </c>
      <c r="D236" s="22">
        <v>12.09</v>
      </c>
      <c r="E236" s="22">
        <v>12.25</v>
      </c>
      <c r="F236" s="22">
        <v>12.25</v>
      </c>
      <c r="G236" s="22">
        <v>0</v>
      </c>
    </row>
    <row r="237" spans="1:7" x14ac:dyDescent="0.25">
      <c r="A237" s="23">
        <v>43342</v>
      </c>
      <c r="B237" s="22">
        <v>12.25</v>
      </c>
      <c r="C237" s="22">
        <v>13.95</v>
      </c>
      <c r="D237" s="22">
        <v>12.24</v>
      </c>
      <c r="E237" s="22">
        <v>13.53</v>
      </c>
      <c r="F237" s="22">
        <v>13.53</v>
      </c>
      <c r="G237" s="22">
        <v>0</v>
      </c>
    </row>
    <row r="238" spans="1:7" x14ac:dyDescent="0.25">
      <c r="A238" s="23">
        <v>43343</v>
      </c>
      <c r="B238" s="22">
        <v>13.54</v>
      </c>
      <c r="C238" s="22">
        <v>14.03</v>
      </c>
      <c r="D238" s="22">
        <v>12.82</v>
      </c>
      <c r="E238" s="22">
        <v>12.86</v>
      </c>
      <c r="F238" s="22">
        <v>12.86</v>
      </c>
      <c r="G238" s="22">
        <v>0</v>
      </c>
    </row>
    <row r="239" spans="1:7" x14ac:dyDescent="0.25">
      <c r="A239" s="23">
        <v>43347</v>
      </c>
      <c r="B239" s="22">
        <v>13.13</v>
      </c>
      <c r="C239" s="22">
        <v>14.35</v>
      </c>
      <c r="D239" s="22">
        <v>13.12</v>
      </c>
      <c r="E239" s="22">
        <v>13.16</v>
      </c>
      <c r="F239" s="22">
        <v>13.16</v>
      </c>
      <c r="G239" s="22">
        <v>0</v>
      </c>
    </row>
    <row r="240" spans="1:7" x14ac:dyDescent="0.25">
      <c r="A240" s="23">
        <v>43348</v>
      </c>
      <c r="B240" s="22">
        <v>13.69</v>
      </c>
      <c r="C240" s="22">
        <v>14.3</v>
      </c>
      <c r="D240" s="22">
        <v>13.23</v>
      </c>
      <c r="E240" s="22">
        <v>13.91</v>
      </c>
      <c r="F240" s="22">
        <v>13.91</v>
      </c>
      <c r="G240" s="22">
        <v>0</v>
      </c>
    </row>
    <row r="241" spans="1:7" x14ac:dyDescent="0.25">
      <c r="A241" s="23">
        <v>43349</v>
      </c>
      <c r="B241" s="22">
        <v>14.21</v>
      </c>
      <c r="C241" s="22">
        <v>15.41</v>
      </c>
      <c r="D241" s="22">
        <v>13.72</v>
      </c>
      <c r="E241" s="22">
        <v>14.65</v>
      </c>
      <c r="F241" s="22">
        <v>14.65</v>
      </c>
      <c r="G241" s="22">
        <v>0</v>
      </c>
    </row>
    <row r="242" spans="1:7" x14ac:dyDescent="0.25">
      <c r="A242" s="23">
        <v>43350</v>
      </c>
      <c r="B242" s="22">
        <v>14.72</v>
      </c>
      <c r="C242" s="22">
        <v>15.63</v>
      </c>
      <c r="D242" s="22">
        <v>14.31</v>
      </c>
      <c r="E242" s="22">
        <v>14.88</v>
      </c>
      <c r="F242" s="22">
        <v>14.88</v>
      </c>
      <c r="G242" s="22">
        <v>0</v>
      </c>
    </row>
    <row r="243" spans="1:7" x14ac:dyDescent="0.25">
      <c r="A243" s="23">
        <v>43353</v>
      </c>
      <c r="B243" s="22">
        <v>15.09</v>
      </c>
      <c r="C243" s="22">
        <v>15.2</v>
      </c>
      <c r="D243" s="22">
        <v>13.93</v>
      </c>
      <c r="E243" s="22">
        <v>14.16</v>
      </c>
      <c r="F243" s="22">
        <v>14.16</v>
      </c>
      <c r="G243" s="22">
        <v>0</v>
      </c>
    </row>
    <row r="244" spans="1:7" x14ac:dyDescent="0.25">
      <c r="A244" s="23">
        <v>43354</v>
      </c>
      <c r="B244" s="22">
        <v>13.96</v>
      </c>
      <c r="C244" s="22">
        <v>14.92</v>
      </c>
      <c r="D244" s="22">
        <v>13.21</v>
      </c>
      <c r="E244" s="22">
        <v>13.22</v>
      </c>
      <c r="F244" s="22">
        <v>13.22</v>
      </c>
      <c r="G244" s="22">
        <v>0</v>
      </c>
    </row>
    <row r="245" spans="1:7" x14ac:dyDescent="0.25">
      <c r="A245" s="23">
        <v>43355</v>
      </c>
      <c r="B245" s="22">
        <v>13.07</v>
      </c>
      <c r="C245" s="22">
        <v>13.86</v>
      </c>
      <c r="D245" s="22">
        <v>12.91</v>
      </c>
      <c r="E245" s="22">
        <v>13.14</v>
      </c>
      <c r="F245" s="22">
        <v>13.14</v>
      </c>
      <c r="G245" s="22">
        <v>0</v>
      </c>
    </row>
    <row r="246" spans="1:7" x14ac:dyDescent="0.25">
      <c r="A246" s="23">
        <v>43356</v>
      </c>
      <c r="B246" s="22">
        <v>12.91</v>
      </c>
      <c r="C246" s="22">
        <v>12.91</v>
      </c>
      <c r="D246" s="22">
        <v>12.3</v>
      </c>
      <c r="E246" s="22">
        <v>12.37</v>
      </c>
      <c r="F246" s="22">
        <v>12.37</v>
      </c>
      <c r="G246" s="22">
        <v>0</v>
      </c>
    </row>
    <row r="247" spans="1:7" x14ac:dyDescent="0.25">
      <c r="A247" s="23">
        <v>43357</v>
      </c>
      <c r="B247" s="22">
        <v>12.13</v>
      </c>
      <c r="C247" s="22">
        <v>13.15</v>
      </c>
      <c r="D247" s="22">
        <v>11.93</v>
      </c>
      <c r="E247" s="22">
        <v>12.07</v>
      </c>
      <c r="F247" s="22">
        <v>12.07</v>
      </c>
      <c r="G247" s="22">
        <v>0</v>
      </c>
    </row>
    <row r="248" spans="1:7" x14ac:dyDescent="0.25">
      <c r="A248" s="23">
        <v>43360</v>
      </c>
      <c r="B248" s="22">
        <v>12.72</v>
      </c>
      <c r="C248" s="22">
        <v>13.75</v>
      </c>
      <c r="D248" s="22">
        <v>12.32</v>
      </c>
      <c r="E248" s="22">
        <v>13.68</v>
      </c>
      <c r="F248" s="22">
        <v>13.68</v>
      </c>
      <c r="G248" s="22">
        <v>0</v>
      </c>
    </row>
    <row r="249" spans="1:7" x14ac:dyDescent="0.25">
      <c r="A249" s="23">
        <v>43361</v>
      </c>
      <c r="B249" s="22">
        <v>13.48</v>
      </c>
      <c r="C249" s="22">
        <v>13.48</v>
      </c>
      <c r="D249" s="22">
        <v>12.56</v>
      </c>
      <c r="E249" s="22">
        <v>12.79</v>
      </c>
      <c r="F249" s="22">
        <v>12.79</v>
      </c>
      <c r="G249" s="22">
        <v>0</v>
      </c>
    </row>
    <row r="250" spans="1:7" x14ac:dyDescent="0.25">
      <c r="A250" s="23">
        <v>43362</v>
      </c>
      <c r="B250" s="22">
        <v>12.61</v>
      </c>
      <c r="C250" s="22">
        <v>12.77</v>
      </c>
      <c r="D250" s="22">
        <v>11.66</v>
      </c>
      <c r="E250" s="22">
        <v>11.75</v>
      </c>
      <c r="F250" s="22">
        <v>11.75</v>
      </c>
      <c r="G250" s="22">
        <v>0</v>
      </c>
    </row>
    <row r="251" spans="1:7" x14ac:dyDescent="0.25">
      <c r="A251" s="23">
        <v>43363</v>
      </c>
      <c r="B251" s="22">
        <v>11.82</v>
      </c>
      <c r="C251" s="22">
        <v>11.96</v>
      </c>
      <c r="D251" s="22">
        <v>11.31</v>
      </c>
      <c r="E251" s="22">
        <v>11.8</v>
      </c>
      <c r="F251" s="22">
        <v>11.8</v>
      </c>
      <c r="G251" s="22">
        <v>0</v>
      </c>
    </row>
    <row r="252" spans="1:7" x14ac:dyDescent="0.25">
      <c r="A252" s="23">
        <v>43364</v>
      </c>
      <c r="B252" s="22">
        <v>11.76</v>
      </c>
      <c r="C252" s="22">
        <v>12.03</v>
      </c>
      <c r="D252" s="22">
        <v>11.1</v>
      </c>
      <c r="E252" s="22">
        <v>11.68</v>
      </c>
      <c r="F252" s="22">
        <v>11.68</v>
      </c>
      <c r="G252" s="22">
        <v>0</v>
      </c>
    </row>
    <row r="253" spans="1:7" x14ac:dyDescent="0.25">
      <c r="A253"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252"/>
  <sheetViews>
    <sheetView workbookViewId="0">
      <selection activeCell="G51" sqref="G51"/>
    </sheetView>
  </sheetViews>
  <sheetFormatPr defaultRowHeight="15" x14ac:dyDescent="0.25"/>
  <cols>
    <col min="1" max="1" width="10.7109375" bestFit="1" customWidth="1"/>
  </cols>
  <sheetData>
    <row r="1" spans="1:7" x14ac:dyDescent="0.25">
      <c r="A1" s="1" t="s">
        <v>0</v>
      </c>
      <c r="B1" t="s">
        <v>8</v>
      </c>
      <c r="C1" t="s">
        <v>7</v>
      </c>
      <c r="D1" t="s">
        <v>6</v>
      </c>
      <c r="E1" t="s">
        <v>5</v>
      </c>
      <c r="F1" t="s">
        <v>4</v>
      </c>
      <c r="G1" t="s">
        <v>3</v>
      </c>
    </row>
    <row r="2" spans="1:7" x14ac:dyDescent="0.25">
      <c r="A2" s="1">
        <v>43003</v>
      </c>
      <c r="B2">
        <v>122.779999</v>
      </c>
      <c r="C2">
        <v>124.660004</v>
      </c>
      <c r="D2">
        <v>122.709999</v>
      </c>
      <c r="E2">
        <v>124.529999</v>
      </c>
      <c r="F2">
        <v>124.529999</v>
      </c>
      <c r="G2">
        <v>10257200</v>
      </c>
    </row>
    <row r="3" spans="1:7" x14ac:dyDescent="0.25">
      <c r="A3" s="1">
        <v>43004</v>
      </c>
      <c r="B3">
        <v>123.57</v>
      </c>
      <c r="C3">
        <v>123.80999799999999</v>
      </c>
      <c r="D3">
        <v>122.900002</v>
      </c>
      <c r="E3">
        <v>123.139999</v>
      </c>
      <c r="F3">
        <v>123.139999</v>
      </c>
      <c r="G3">
        <v>8673600</v>
      </c>
    </row>
    <row r="4" spans="1:7" x14ac:dyDescent="0.25">
      <c r="A4" s="1">
        <v>43005</v>
      </c>
      <c r="B4">
        <v>122.040001</v>
      </c>
      <c r="C4">
        <v>122.510002</v>
      </c>
      <c r="D4">
        <v>121.879997</v>
      </c>
      <c r="E4">
        <v>121.980003</v>
      </c>
      <c r="F4">
        <v>121.980003</v>
      </c>
      <c r="G4">
        <v>6903900</v>
      </c>
    </row>
    <row r="5" spans="1:7" x14ac:dyDescent="0.25">
      <c r="A5" s="1">
        <v>43006</v>
      </c>
      <c r="B5">
        <v>122.040001</v>
      </c>
      <c r="C5">
        <v>122.480003</v>
      </c>
      <c r="D5">
        <v>121.83000199999999</v>
      </c>
      <c r="E5">
        <v>122.209999</v>
      </c>
      <c r="F5">
        <v>122.209999</v>
      </c>
      <c r="G5">
        <v>5968200</v>
      </c>
    </row>
    <row r="6" spans="1:7" x14ac:dyDescent="0.25">
      <c r="A6" s="1">
        <v>43007</v>
      </c>
      <c r="B6">
        <v>122.290001</v>
      </c>
      <c r="C6">
        <v>122.300003</v>
      </c>
      <c r="D6">
        <v>121.550003</v>
      </c>
      <c r="E6">
        <v>121.58000199999999</v>
      </c>
      <c r="F6">
        <v>121.58000199999999</v>
      </c>
      <c r="G6">
        <v>10208000</v>
      </c>
    </row>
    <row r="7" spans="1:7" x14ac:dyDescent="0.25">
      <c r="A7" s="1">
        <v>43010</v>
      </c>
      <c r="B7">
        <v>121.16999800000001</v>
      </c>
      <c r="C7">
        <v>121.339996</v>
      </c>
      <c r="D7">
        <v>120.739998</v>
      </c>
      <c r="E7">
        <v>120.769997</v>
      </c>
      <c r="F7">
        <v>120.769997</v>
      </c>
      <c r="G7">
        <v>11755400</v>
      </c>
    </row>
    <row r="8" spans="1:7" x14ac:dyDescent="0.25">
      <c r="A8" s="1">
        <v>43011</v>
      </c>
      <c r="B8">
        <v>120.720001</v>
      </c>
      <c r="C8">
        <v>121.099998</v>
      </c>
      <c r="D8">
        <v>120.699997</v>
      </c>
      <c r="E8">
        <v>120.83000199999999</v>
      </c>
      <c r="F8">
        <v>120.83000199999999</v>
      </c>
      <c r="G8">
        <v>3728700</v>
      </c>
    </row>
    <row r="9" spans="1:7" x14ac:dyDescent="0.25">
      <c r="A9" s="1">
        <v>43012</v>
      </c>
      <c r="B9">
        <v>121.209999</v>
      </c>
      <c r="C9">
        <v>121.269997</v>
      </c>
      <c r="D9">
        <v>120.709999</v>
      </c>
      <c r="E9">
        <v>121.16999800000001</v>
      </c>
      <c r="F9">
        <v>121.16999800000001</v>
      </c>
      <c r="G9">
        <v>6475200</v>
      </c>
    </row>
    <row r="10" spans="1:7" x14ac:dyDescent="0.25">
      <c r="A10" s="1">
        <v>43013</v>
      </c>
      <c r="B10">
        <v>121.150002</v>
      </c>
      <c r="C10">
        <v>121.239998</v>
      </c>
      <c r="D10">
        <v>120.400002</v>
      </c>
      <c r="E10">
        <v>120.519997</v>
      </c>
      <c r="F10">
        <v>120.519997</v>
      </c>
      <c r="G10">
        <v>6205400</v>
      </c>
    </row>
    <row r="11" spans="1:7" x14ac:dyDescent="0.25">
      <c r="A11" s="1">
        <v>43014</v>
      </c>
      <c r="B11">
        <v>120.260002</v>
      </c>
      <c r="C11">
        <v>121.209999</v>
      </c>
      <c r="D11">
        <v>119.779999</v>
      </c>
      <c r="E11">
        <v>121.089996</v>
      </c>
      <c r="F11">
        <v>121.089996</v>
      </c>
      <c r="G11">
        <v>10013300</v>
      </c>
    </row>
    <row r="12" spans="1:7" x14ac:dyDescent="0.25">
      <c r="A12" s="1">
        <v>43017</v>
      </c>
      <c r="B12">
        <v>121.639999</v>
      </c>
      <c r="C12">
        <v>122.110001</v>
      </c>
      <c r="D12">
        <v>121.550003</v>
      </c>
      <c r="E12">
        <v>122.08000199999999</v>
      </c>
      <c r="F12">
        <v>122.08000199999999</v>
      </c>
      <c r="G12">
        <v>5264100</v>
      </c>
    </row>
    <row r="13" spans="1:7" x14ac:dyDescent="0.25">
      <c r="A13" s="1">
        <v>43018</v>
      </c>
      <c r="B13">
        <v>122.620003</v>
      </c>
      <c r="C13">
        <v>122.970001</v>
      </c>
      <c r="D13">
        <v>122.360001</v>
      </c>
      <c r="E13">
        <v>122.400002</v>
      </c>
      <c r="F13">
        <v>122.400002</v>
      </c>
      <c r="G13">
        <v>9315500</v>
      </c>
    </row>
    <row r="14" spans="1:7" x14ac:dyDescent="0.25">
      <c r="A14" s="1">
        <v>43019</v>
      </c>
      <c r="B14">
        <v>122.57</v>
      </c>
      <c r="C14">
        <v>122.879997</v>
      </c>
      <c r="D14">
        <v>122.029999</v>
      </c>
      <c r="E14">
        <v>122.790001</v>
      </c>
      <c r="F14">
        <v>122.790001</v>
      </c>
      <c r="G14">
        <v>5649400</v>
      </c>
    </row>
    <row r="15" spans="1:7" x14ac:dyDescent="0.25">
      <c r="A15" s="1">
        <v>43020</v>
      </c>
      <c r="B15">
        <v>122.839996</v>
      </c>
      <c r="C15">
        <v>123.040001</v>
      </c>
      <c r="D15">
        <v>122.5</v>
      </c>
      <c r="E15">
        <v>122.889999</v>
      </c>
      <c r="F15">
        <v>122.889999</v>
      </c>
      <c r="G15">
        <v>3037600</v>
      </c>
    </row>
    <row r="16" spans="1:7" x14ac:dyDescent="0.25">
      <c r="A16" s="1">
        <v>43021</v>
      </c>
      <c r="B16">
        <v>123.660004</v>
      </c>
      <c r="C16">
        <v>123.860001</v>
      </c>
      <c r="D16">
        <v>123.339996</v>
      </c>
      <c r="E16">
        <v>123.82</v>
      </c>
      <c r="F16">
        <v>123.82</v>
      </c>
      <c r="G16">
        <v>6820300</v>
      </c>
    </row>
    <row r="17" spans="1:7" x14ac:dyDescent="0.25">
      <c r="A17" s="1">
        <v>43024</v>
      </c>
      <c r="B17">
        <v>123.82</v>
      </c>
      <c r="C17">
        <v>123.970001</v>
      </c>
      <c r="D17">
        <v>122.57</v>
      </c>
      <c r="E17">
        <v>122.970001</v>
      </c>
      <c r="F17">
        <v>122.970001</v>
      </c>
      <c r="G17">
        <v>8202000</v>
      </c>
    </row>
    <row r="18" spans="1:7" x14ac:dyDescent="0.25">
      <c r="A18" s="1">
        <v>43025</v>
      </c>
      <c r="B18">
        <v>122.029999</v>
      </c>
      <c r="C18">
        <v>122.32</v>
      </c>
      <c r="D18">
        <v>121.730003</v>
      </c>
      <c r="E18">
        <v>122.129997</v>
      </c>
      <c r="F18">
        <v>122.129997</v>
      </c>
      <c r="G18">
        <v>7041300</v>
      </c>
    </row>
    <row r="19" spans="1:7" x14ac:dyDescent="0.25">
      <c r="A19" s="1">
        <v>43026</v>
      </c>
      <c r="B19">
        <v>121.709999</v>
      </c>
      <c r="C19">
        <v>121.94000200000001</v>
      </c>
      <c r="D19">
        <v>121.550003</v>
      </c>
      <c r="E19">
        <v>121.66999800000001</v>
      </c>
      <c r="F19">
        <v>121.66999800000001</v>
      </c>
      <c r="G19">
        <v>3666400</v>
      </c>
    </row>
    <row r="20" spans="1:7" x14ac:dyDescent="0.25">
      <c r="A20" s="1">
        <v>43027</v>
      </c>
      <c r="B20">
        <v>122.199997</v>
      </c>
      <c r="C20">
        <v>122.550003</v>
      </c>
      <c r="D20">
        <v>122.110001</v>
      </c>
      <c r="E20">
        <v>122.389999</v>
      </c>
      <c r="F20">
        <v>122.389999</v>
      </c>
      <c r="G20">
        <v>5567300</v>
      </c>
    </row>
    <row r="21" spans="1:7" x14ac:dyDescent="0.25">
      <c r="A21" s="1">
        <v>43028</v>
      </c>
      <c r="B21">
        <v>121.68</v>
      </c>
      <c r="C21">
        <v>121.980003</v>
      </c>
      <c r="D21">
        <v>121.389999</v>
      </c>
      <c r="E21">
        <v>121.610001</v>
      </c>
      <c r="F21">
        <v>121.610001</v>
      </c>
      <c r="G21">
        <v>8481100</v>
      </c>
    </row>
    <row r="22" spans="1:7" x14ac:dyDescent="0.25">
      <c r="A22" s="1">
        <v>43031</v>
      </c>
      <c r="B22">
        <v>120.980003</v>
      </c>
      <c r="C22">
        <v>121.900002</v>
      </c>
      <c r="D22">
        <v>120.959999</v>
      </c>
      <c r="E22">
        <v>121.800003</v>
      </c>
      <c r="F22">
        <v>121.800003</v>
      </c>
      <c r="G22">
        <v>5069700</v>
      </c>
    </row>
    <row r="23" spans="1:7" x14ac:dyDescent="0.25">
      <c r="A23" s="1">
        <v>43032</v>
      </c>
      <c r="B23">
        <v>121.260002</v>
      </c>
      <c r="C23">
        <v>121.709999</v>
      </c>
      <c r="D23">
        <v>120.980003</v>
      </c>
      <c r="E23">
        <v>121.33000199999999</v>
      </c>
      <c r="F23">
        <v>121.33000199999999</v>
      </c>
      <c r="G23">
        <v>5114100</v>
      </c>
    </row>
    <row r="24" spans="1:7" x14ac:dyDescent="0.25">
      <c r="A24" s="1">
        <v>43033</v>
      </c>
      <c r="B24">
        <v>121.30999799999999</v>
      </c>
      <c r="C24">
        <v>121.589996</v>
      </c>
      <c r="D24">
        <v>120.839996</v>
      </c>
      <c r="E24">
        <v>121.349998</v>
      </c>
      <c r="F24">
        <v>121.349998</v>
      </c>
      <c r="G24">
        <v>4282400</v>
      </c>
    </row>
    <row r="25" spans="1:7" x14ac:dyDescent="0.25">
      <c r="A25" s="1">
        <v>43034</v>
      </c>
      <c r="B25">
        <v>121.160004</v>
      </c>
      <c r="C25">
        <v>121.160004</v>
      </c>
      <c r="D25">
        <v>120.220001</v>
      </c>
      <c r="E25">
        <v>120.33000199999999</v>
      </c>
      <c r="F25">
        <v>120.33000199999999</v>
      </c>
      <c r="G25">
        <v>6438800</v>
      </c>
    </row>
    <row r="26" spans="1:7" x14ac:dyDescent="0.25">
      <c r="A26" s="1">
        <v>43035</v>
      </c>
      <c r="B26">
        <v>120.379997</v>
      </c>
      <c r="C26">
        <v>120.989998</v>
      </c>
      <c r="D26">
        <v>120.209999</v>
      </c>
      <c r="E26">
        <v>120.900002</v>
      </c>
      <c r="F26">
        <v>120.900002</v>
      </c>
      <c r="G26">
        <v>6664200</v>
      </c>
    </row>
    <row r="27" spans="1:7" x14ac:dyDescent="0.25">
      <c r="A27" s="1">
        <v>43038</v>
      </c>
      <c r="B27">
        <v>120.379997</v>
      </c>
      <c r="C27">
        <v>121.470001</v>
      </c>
      <c r="D27">
        <v>120.379997</v>
      </c>
      <c r="E27">
        <v>121.129997</v>
      </c>
      <c r="F27">
        <v>121.129997</v>
      </c>
      <c r="G27">
        <v>5119200</v>
      </c>
    </row>
    <row r="28" spans="1:7" x14ac:dyDescent="0.25">
      <c r="A28" s="1">
        <v>43039</v>
      </c>
      <c r="B28">
        <v>120.82</v>
      </c>
      <c r="C28">
        <v>120.839996</v>
      </c>
      <c r="D28">
        <v>120.379997</v>
      </c>
      <c r="E28">
        <v>120.66999800000001</v>
      </c>
      <c r="F28">
        <v>120.66999800000001</v>
      </c>
      <c r="G28">
        <v>3910500</v>
      </c>
    </row>
    <row r="29" spans="1:7" x14ac:dyDescent="0.25">
      <c r="A29" s="1">
        <v>43040</v>
      </c>
      <c r="B29">
        <v>120.980003</v>
      </c>
      <c r="C29">
        <v>121.550003</v>
      </c>
      <c r="D29">
        <v>120.839996</v>
      </c>
      <c r="E29">
        <v>121.110001</v>
      </c>
      <c r="F29">
        <v>121.110001</v>
      </c>
      <c r="G29">
        <v>4647800</v>
      </c>
    </row>
    <row r="30" spans="1:7" x14ac:dyDescent="0.25">
      <c r="A30" s="1">
        <v>43041</v>
      </c>
      <c r="B30">
        <v>121.290001</v>
      </c>
      <c r="C30">
        <v>121.959999</v>
      </c>
      <c r="D30">
        <v>121.050003</v>
      </c>
      <c r="E30">
        <v>121.19000200000001</v>
      </c>
      <c r="F30">
        <v>121.19000200000001</v>
      </c>
      <c r="G30">
        <v>5369500</v>
      </c>
    </row>
    <row r="31" spans="1:7" x14ac:dyDescent="0.25">
      <c r="A31" s="1">
        <v>43042</v>
      </c>
      <c r="B31">
        <v>121.360001</v>
      </c>
      <c r="C31">
        <v>121.43</v>
      </c>
      <c r="D31">
        <v>120.18</v>
      </c>
      <c r="E31">
        <v>120.620003</v>
      </c>
      <c r="F31">
        <v>120.620003</v>
      </c>
      <c r="G31">
        <v>6330600</v>
      </c>
    </row>
    <row r="32" spans="1:7" x14ac:dyDescent="0.25">
      <c r="A32" s="1">
        <v>43045</v>
      </c>
      <c r="B32">
        <v>120.720001</v>
      </c>
      <c r="C32">
        <v>121.849998</v>
      </c>
      <c r="D32">
        <v>120.68</v>
      </c>
      <c r="E32">
        <v>121.650002</v>
      </c>
      <c r="F32">
        <v>121.650002</v>
      </c>
      <c r="G32">
        <v>6953800</v>
      </c>
    </row>
    <row r="33" spans="1:7" x14ac:dyDescent="0.25">
      <c r="A33" s="1">
        <v>43046</v>
      </c>
      <c r="B33">
        <v>121.510002</v>
      </c>
      <c r="C33">
        <v>121.55999799999999</v>
      </c>
      <c r="D33">
        <v>120.779999</v>
      </c>
      <c r="E33">
        <v>121.209999</v>
      </c>
      <c r="F33">
        <v>121.209999</v>
      </c>
      <c r="G33">
        <v>4165900</v>
      </c>
    </row>
    <row r="34" spans="1:7" x14ac:dyDescent="0.25">
      <c r="A34" s="1">
        <v>43047</v>
      </c>
      <c r="B34">
        <v>121.949997</v>
      </c>
      <c r="C34">
        <v>122.25</v>
      </c>
      <c r="D34">
        <v>121.589996</v>
      </c>
      <c r="E34">
        <v>121.629997</v>
      </c>
      <c r="F34">
        <v>121.629997</v>
      </c>
      <c r="G34">
        <v>5565200</v>
      </c>
    </row>
    <row r="35" spans="1:7" x14ac:dyDescent="0.25">
      <c r="A35" s="1">
        <v>43048</v>
      </c>
      <c r="B35">
        <v>121.849998</v>
      </c>
      <c r="C35">
        <v>122.410004</v>
      </c>
      <c r="D35">
        <v>121.730003</v>
      </c>
      <c r="E35">
        <v>122.129997</v>
      </c>
      <c r="F35">
        <v>122.129997</v>
      </c>
      <c r="G35">
        <v>6072400</v>
      </c>
    </row>
    <row r="36" spans="1:7" x14ac:dyDescent="0.25">
      <c r="A36" s="1">
        <v>43049</v>
      </c>
      <c r="B36">
        <v>121.989998</v>
      </c>
      <c r="C36">
        <v>122.110001</v>
      </c>
      <c r="D36">
        <v>120.94000200000001</v>
      </c>
      <c r="E36">
        <v>121.129997</v>
      </c>
      <c r="F36">
        <v>121.129997</v>
      </c>
      <c r="G36">
        <v>7116200</v>
      </c>
    </row>
    <row r="37" spans="1:7" x14ac:dyDescent="0.25">
      <c r="A37" s="1">
        <v>43052</v>
      </c>
      <c r="B37">
        <v>121.43</v>
      </c>
      <c r="C37">
        <v>121.550003</v>
      </c>
      <c r="D37">
        <v>121.269997</v>
      </c>
      <c r="E37">
        <v>121.30999799999999</v>
      </c>
      <c r="F37">
        <v>121.30999799999999</v>
      </c>
      <c r="G37">
        <v>6249300</v>
      </c>
    </row>
    <row r="38" spans="1:7" x14ac:dyDescent="0.25">
      <c r="A38" s="1">
        <v>43053</v>
      </c>
      <c r="B38">
        <v>120.900002</v>
      </c>
      <c r="C38">
        <v>121.910004</v>
      </c>
      <c r="D38">
        <v>120.769997</v>
      </c>
      <c r="E38">
        <v>121.55999799999999</v>
      </c>
      <c r="F38">
        <v>121.55999799999999</v>
      </c>
      <c r="G38">
        <v>6189000</v>
      </c>
    </row>
    <row r="39" spans="1:7" x14ac:dyDescent="0.25">
      <c r="A39" s="1">
        <v>43054</v>
      </c>
      <c r="B39">
        <v>122.129997</v>
      </c>
      <c r="C39">
        <v>122.360001</v>
      </c>
      <c r="D39">
        <v>121.25</v>
      </c>
      <c r="E39">
        <v>121.410004</v>
      </c>
      <c r="F39">
        <v>121.410004</v>
      </c>
      <c r="G39">
        <v>4984800</v>
      </c>
    </row>
    <row r="40" spans="1:7" x14ac:dyDescent="0.25">
      <c r="A40" s="1">
        <v>43055</v>
      </c>
      <c r="B40">
        <v>121.449997</v>
      </c>
      <c r="C40">
        <v>121.709999</v>
      </c>
      <c r="D40">
        <v>121.290001</v>
      </c>
      <c r="E40">
        <v>121.400002</v>
      </c>
      <c r="F40">
        <v>121.400002</v>
      </c>
      <c r="G40">
        <v>2796500</v>
      </c>
    </row>
    <row r="41" spans="1:7" x14ac:dyDescent="0.25">
      <c r="A41" s="1">
        <v>43056</v>
      </c>
      <c r="B41">
        <v>122.150002</v>
      </c>
      <c r="C41">
        <v>123.16999800000001</v>
      </c>
      <c r="D41">
        <v>121.949997</v>
      </c>
      <c r="E41">
        <v>122.860001</v>
      </c>
      <c r="F41">
        <v>122.860001</v>
      </c>
      <c r="G41">
        <v>10614000</v>
      </c>
    </row>
    <row r="42" spans="1:7" x14ac:dyDescent="0.25">
      <c r="A42" s="1">
        <v>43059</v>
      </c>
      <c r="B42">
        <v>122.300003</v>
      </c>
      <c r="C42">
        <v>122.410004</v>
      </c>
      <c r="D42">
        <v>121.040001</v>
      </c>
      <c r="E42">
        <v>121.30999799999999</v>
      </c>
      <c r="F42">
        <v>121.30999799999999</v>
      </c>
      <c r="G42">
        <v>8356700</v>
      </c>
    </row>
    <row r="43" spans="1:7" x14ac:dyDescent="0.25">
      <c r="A43" s="1">
        <v>43060</v>
      </c>
      <c r="B43">
        <v>121.66999800000001</v>
      </c>
      <c r="C43">
        <v>122</v>
      </c>
      <c r="D43">
        <v>121.5</v>
      </c>
      <c r="E43">
        <v>121.510002</v>
      </c>
      <c r="F43">
        <v>121.510002</v>
      </c>
      <c r="G43">
        <v>4956500</v>
      </c>
    </row>
    <row r="44" spans="1:7" x14ac:dyDescent="0.25">
      <c r="A44" s="1">
        <v>43061</v>
      </c>
      <c r="B44">
        <v>122.260002</v>
      </c>
      <c r="C44">
        <v>122.949997</v>
      </c>
      <c r="D44">
        <v>122.16999800000001</v>
      </c>
      <c r="E44">
        <v>122.629997</v>
      </c>
      <c r="F44">
        <v>122.629997</v>
      </c>
      <c r="G44">
        <v>5211800</v>
      </c>
    </row>
    <row r="45" spans="1:7" x14ac:dyDescent="0.25">
      <c r="A45" s="1">
        <v>43063</v>
      </c>
      <c r="B45">
        <v>122.360001</v>
      </c>
      <c r="C45">
        <v>122.610001</v>
      </c>
      <c r="D45">
        <v>122.220001</v>
      </c>
      <c r="E45">
        <v>122.32</v>
      </c>
      <c r="F45">
        <v>122.32</v>
      </c>
      <c r="G45">
        <v>1779700</v>
      </c>
    </row>
    <row r="46" spans="1:7" x14ac:dyDescent="0.25">
      <c r="A46" s="1">
        <v>43066</v>
      </c>
      <c r="B46">
        <v>123.260002</v>
      </c>
      <c r="C46">
        <v>123.33000199999999</v>
      </c>
      <c r="D46">
        <v>122.66999800000001</v>
      </c>
      <c r="E46">
        <v>122.83000199999999</v>
      </c>
      <c r="F46">
        <v>122.83000199999999</v>
      </c>
      <c r="G46">
        <v>4961200</v>
      </c>
    </row>
    <row r="47" spans="1:7" x14ac:dyDescent="0.25">
      <c r="A47" s="1">
        <v>43067</v>
      </c>
      <c r="B47">
        <v>123.050003</v>
      </c>
      <c r="C47">
        <v>123.16999800000001</v>
      </c>
      <c r="D47">
        <v>122.529999</v>
      </c>
      <c r="E47">
        <v>122.80999799999999</v>
      </c>
      <c r="F47">
        <v>122.80999799999999</v>
      </c>
      <c r="G47">
        <v>5603100</v>
      </c>
    </row>
    <row r="48" spans="1:7" x14ac:dyDescent="0.25">
      <c r="A48" s="1">
        <v>43068</v>
      </c>
      <c r="B48">
        <v>122.239998</v>
      </c>
      <c r="C48">
        <v>122.33000199999999</v>
      </c>
      <c r="D48">
        <v>121.739998</v>
      </c>
      <c r="E48">
        <v>122.040001</v>
      </c>
      <c r="F48">
        <v>122.040001</v>
      </c>
      <c r="G48">
        <v>6138900</v>
      </c>
    </row>
    <row r="49" spans="1:7" x14ac:dyDescent="0.25">
      <c r="A49" s="1">
        <v>43069</v>
      </c>
      <c r="B49">
        <v>121.44000200000001</v>
      </c>
      <c r="C49">
        <v>121.699997</v>
      </c>
      <c r="D49">
        <v>120.639999</v>
      </c>
      <c r="E49">
        <v>121.099998</v>
      </c>
      <c r="F49">
        <v>121.099998</v>
      </c>
      <c r="G49">
        <v>7936300</v>
      </c>
    </row>
    <row r="50" spans="1:7" x14ac:dyDescent="0.25">
      <c r="A50" s="1">
        <v>43070</v>
      </c>
      <c r="B50">
        <v>120.94000200000001</v>
      </c>
      <c r="C50">
        <v>122.43</v>
      </c>
      <c r="D50">
        <v>120.739998</v>
      </c>
      <c r="E50">
        <v>121.589996</v>
      </c>
      <c r="F50">
        <v>121.589996</v>
      </c>
      <c r="G50">
        <v>13080100</v>
      </c>
    </row>
    <row r="51" spans="1:7" x14ac:dyDescent="0.25">
      <c r="A51" s="1">
        <v>43073</v>
      </c>
      <c r="B51">
        <v>121.150002</v>
      </c>
      <c r="C51">
        <v>121.199997</v>
      </c>
      <c r="D51">
        <v>120.839996</v>
      </c>
      <c r="E51">
        <v>121.18</v>
      </c>
      <c r="F51">
        <v>121.18</v>
      </c>
      <c r="G51">
        <v>6943700</v>
      </c>
    </row>
    <row r="52" spans="1:7" x14ac:dyDescent="0.25">
      <c r="A52" s="1">
        <v>43074</v>
      </c>
      <c r="B52">
        <v>120.099998</v>
      </c>
      <c r="C52">
        <v>120.510002</v>
      </c>
      <c r="D52">
        <v>119.720001</v>
      </c>
      <c r="E52">
        <v>120.32</v>
      </c>
      <c r="F52">
        <v>120.32</v>
      </c>
      <c r="G52">
        <v>10041200</v>
      </c>
    </row>
    <row r="53" spans="1:7" x14ac:dyDescent="0.25">
      <c r="A53" s="1">
        <v>43075</v>
      </c>
      <c r="B53">
        <v>120.040001</v>
      </c>
      <c r="C53">
        <v>120.44000200000001</v>
      </c>
      <c r="D53">
        <v>119.870003</v>
      </c>
      <c r="E53">
        <v>120.07</v>
      </c>
      <c r="F53">
        <v>120.07</v>
      </c>
      <c r="G53">
        <v>6643000</v>
      </c>
    </row>
    <row r="54" spans="1:7" x14ac:dyDescent="0.25">
      <c r="A54" s="1">
        <v>43076</v>
      </c>
      <c r="B54">
        <v>119.010002</v>
      </c>
      <c r="C54">
        <v>119.239998</v>
      </c>
      <c r="D54">
        <v>118.099998</v>
      </c>
      <c r="E54">
        <v>118.489998</v>
      </c>
      <c r="F54">
        <v>118.489998</v>
      </c>
      <c r="G54">
        <v>12900200</v>
      </c>
    </row>
    <row r="55" spans="1:7" x14ac:dyDescent="0.25">
      <c r="A55" s="1">
        <v>43077</v>
      </c>
      <c r="B55">
        <v>118.489998</v>
      </c>
      <c r="C55">
        <v>118.91999800000001</v>
      </c>
      <c r="D55">
        <v>118.33000199999999</v>
      </c>
      <c r="E55">
        <v>118.480003</v>
      </c>
      <c r="F55">
        <v>118.480003</v>
      </c>
      <c r="G55">
        <v>5231300</v>
      </c>
    </row>
    <row r="56" spans="1:7" x14ac:dyDescent="0.25">
      <c r="A56" s="1">
        <v>43080</v>
      </c>
      <c r="B56">
        <v>118.370003</v>
      </c>
      <c r="C56">
        <v>118.540001</v>
      </c>
      <c r="D56">
        <v>117.800003</v>
      </c>
      <c r="E56">
        <v>118.010002</v>
      </c>
      <c r="F56">
        <v>118.010002</v>
      </c>
      <c r="G56">
        <v>4522200</v>
      </c>
    </row>
    <row r="57" spans="1:7" x14ac:dyDescent="0.25">
      <c r="A57" s="1">
        <v>43081</v>
      </c>
      <c r="B57">
        <v>117.650002</v>
      </c>
      <c r="C57">
        <v>118.16999800000001</v>
      </c>
      <c r="D57">
        <v>117.400002</v>
      </c>
      <c r="E57">
        <v>118.150002</v>
      </c>
      <c r="F57">
        <v>118.150002</v>
      </c>
      <c r="G57">
        <v>8020100</v>
      </c>
    </row>
    <row r="58" spans="1:7" x14ac:dyDescent="0.25">
      <c r="A58" s="1">
        <v>43082</v>
      </c>
      <c r="B58">
        <v>118.19000200000001</v>
      </c>
      <c r="C58">
        <v>119.349998</v>
      </c>
      <c r="D58">
        <v>118.010002</v>
      </c>
      <c r="E58">
        <v>119.16999800000001</v>
      </c>
      <c r="F58">
        <v>119.16999800000001</v>
      </c>
      <c r="G58">
        <v>10086700</v>
      </c>
    </row>
    <row r="59" spans="1:7" x14ac:dyDescent="0.25">
      <c r="A59" s="1">
        <v>43083</v>
      </c>
      <c r="B59">
        <v>119.099998</v>
      </c>
      <c r="C59">
        <v>119.290001</v>
      </c>
      <c r="D59">
        <v>118.709999</v>
      </c>
      <c r="E59">
        <v>118.93</v>
      </c>
      <c r="F59">
        <v>118.93</v>
      </c>
      <c r="G59">
        <v>6993600</v>
      </c>
    </row>
    <row r="60" spans="1:7" x14ac:dyDescent="0.25">
      <c r="A60" s="1">
        <v>43084</v>
      </c>
      <c r="B60">
        <v>119.410004</v>
      </c>
      <c r="C60">
        <v>119.5</v>
      </c>
      <c r="D60">
        <v>118.970001</v>
      </c>
      <c r="E60">
        <v>119.18</v>
      </c>
      <c r="F60">
        <v>119.18</v>
      </c>
      <c r="G60">
        <v>7532000</v>
      </c>
    </row>
    <row r="61" spans="1:7" x14ac:dyDescent="0.25">
      <c r="A61" s="1">
        <v>43087</v>
      </c>
      <c r="B61">
        <v>119.629997</v>
      </c>
      <c r="C61">
        <v>119.989998</v>
      </c>
      <c r="D61">
        <v>119.599998</v>
      </c>
      <c r="E61">
        <v>119.730003</v>
      </c>
      <c r="F61">
        <v>119.730003</v>
      </c>
      <c r="G61">
        <v>5452200</v>
      </c>
    </row>
    <row r="62" spans="1:7" x14ac:dyDescent="0.25">
      <c r="A62" s="1">
        <v>43088</v>
      </c>
      <c r="B62">
        <v>119.66999800000001</v>
      </c>
      <c r="C62">
        <v>119.900002</v>
      </c>
      <c r="D62">
        <v>119.529999</v>
      </c>
      <c r="E62">
        <v>119.82</v>
      </c>
      <c r="F62">
        <v>119.82</v>
      </c>
      <c r="G62">
        <v>4018900</v>
      </c>
    </row>
    <row r="63" spans="1:7" x14ac:dyDescent="0.25">
      <c r="A63" s="1">
        <v>43089</v>
      </c>
      <c r="B63">
        <v>119.980003</v>
      </c>
      <c r="C63">
        <v>120.360001</v>
      </c>
      <c r="D63">
        <v>119.80999799999999</v>
      </c>
      <c r="E63">
        <v>120.139999</v>
      </c>
      <c r="F63">
        <v>120.139999</v>
      </c>
      <c r="G63">
        <v>5734600</v>
      </c>
    </row>
    <row r="64" spans="1:7" x14ac:dyDescent="0.25">
      <c r="A64" s="1">
        <v>43090</v>
      </c>
      <c r="B64">
        <v>120.07</v>
      </c>
      <c r="C64">
        <v>120.449997</v>
      </c>
      <c r="D64">
        <v>120</v>
      </c>
      <c r="E64">
        <v>120.30999799999999</v>
      </c>
      <c r="F64">
        <v>120.30999799999999</v>
      </c>
      <c r="G64">
        <v>4823700</v>
      </c>
    </row>
    <row r="65" spans="1:7" x14ac:dyDescent="0.25">
      <c r="A65" s="1">
        <v>43091</v>
      </c>
      <c r="B65">
        <v>120.66999800000001</v>
      </c>
      <c r="C65">
        <v>121.139999</v>
      </c>
      <c r="D65">
        <v>120.57</v>
      </c>
      <c r="E65">
        <v>120.94000200000001</v>
      </c>
      <c r="F65">
        <v>120.94000200000001</v>
      </c>
      <c r="G65">
        <v>5791300</v>
      </c>
    </row>
    <row r="66" spans="1:7" x14ac:dyDescent="0.25">
      <c r="A66" s="1">
        <v>43095</v>
      </c>
      <c r="B66">
        <v>121.550003</v>
      </c>
      <c r="C66">
        <v>121.870003</v>
      </c>
      <c r="D66">
        <v>121.510002</v>
      </c>
      <c r="E66">
        <v>121.769997</v>
      </c>
      <c r="F66">
        <v>121.769997</v>
      </c>
      <c r="G66">
        <v>8224400</v>
      </c>
    </row>
    <row r="67" spans="1:7" x14ac:dyDescent="0.25">
      <c r="A67" s="1">
        <v>43096</v>
      </c>
      <c r="B67">
        <v>122</v>
      </c>
      <c r="C67">
        <v>122.339996</v>
      </c>
      <c r="D67">
        <v>121.879997</v>
      </c>
      <c r="E67">
        <v>122.230003</v>
      </c>
      <c r="F67">
        <v>122.230003</v>
      </c>
      <c r="G67">
        <v>6232700</v>
      </c>
    </row>
    <row r="68" spans="1:7" x14ac:dyDescent="0.25">
      <c r="A68" s="1">
        <v>43097</v>
      </c>
      <c r="B68">
        <v>122.82</v>
      </c>
      <c r="C68">
        <v>122.91999800000001</v>
      </c>
      <c r="D68">
        <v>122.55999799999999</v>
      </c>
      <c r="E68">
        <v>122.849998</v>
      </c>
      <c r="F68">
        <v>122.849998</v>
      </c>
      <c r="G68">
        <v>5732700</v>
      </c>
    </row>
    <row r="69" spans="1:7" x14ac:dyDescent="0.25">
      <c r="A69" s="1">
        <v>43098</v>
      </c>
      <c r="B69">
        <v>123.699997</v>
      </c>
      <c r="C69">
        <v>124.089996</v>
      </c>
      <c r="D69">
        <v>123.459999</v>
      </c>
      <c r="E69">
        <v>123.650002</v>
      </c>
      <c r="F69">
        <v>123.650002</v>
      </c>
      <c r="G69">
        <v>7852100</v>
      </c>
    </row>
    <row r="70" spans="1:7" x14ac:dyDescent="0.25">
      <c r="A70" s="1">
        <v>43102</v>
      </c>
      <c r="B70">
        <v>124.660004</v>
      </c>
      <c r="C70">
        <v>125.18</v>
      </c>
      <c r="D70">
        <v>124.389999</v>
      </c>
      <c r="E70">
        <v>125.150002</v>
      </c>
      <c r="F70">
        <v>125.150002</v>
      </c>
      <c r="G70">
        <v>11762500</v>
      </c>
    </row>
    <row r="71" spans="1:7" x14ac:dyDescent="0.25">
      <c r="A71" s="1">
        <v>43103</v>
      </c>
      <c r="B71">
        <v>125.050003</v>
      </c>
      <c r="C71">
        <v>125.089996</v>
      </c>
      <c r="D71">
        <v>124.099998</v>
      </c>
      <c r="E71">
        <v>124.82</v>
      </c>
      <c r="F71">
        <v>124.82</v>
      </c>
      <c r="G71">
        <v>7904300</v>
      </c>
    </row>
    <row r="72" spans="1:7" x14ac:dyDescent="0.25">
      <c r="A72" s="1">
        <v>43104</v>
      </c>
      <c r="B72">
        <v>124.889999</v>
      </c>
      <c r="C72">
        <v>125.849998</v>
      </c>
      <c r="D72">
        <v>124.739998</v>
      </c>
      <c r="E72">
        <v>125.459999</v>
      </c>
      <c r="F72">
        <v>125.459999</v>
      </c>
      <c r="G72">
        <v>7329700</v>
      </c>
    </row>
    <row r="73" spans="1:7" x14ac:dyDescent="0.25">
      <c r="A73" s="1">
        <v>43105</v>
      </c>
      <c r="B73">
        <v>124.93</v>
      </c>
      <c r="C73">
        <v>125.480003</v>
      </c>
      <c r="D73">
        <v>124.83000199999999</v>
      </c>
      <c r="E73">
        <v>125.33000199999999</v>
      </c>
      <c r="F73">
        <v>125.33000199999999</v>
      </c>
      <c r="G73">
        <v>5739900</v>
      </c>
    </row>
    <row r="74" spans="1:7" x14ac:dyDescent="0.25">
      <c r="A74" s="1">
        <v>43108</v>
      </c>
      <c r="B74">
        <v>125.199997</v>
      </c>
      <c r="C74">
        <v>125.32</v>
      </c>
      <c r="D74">
        <v>124.900002</v>
      </c>
      <c r="E74">
        <v>125.30999799999999</v>
      </c>
      <c r="F74">
        <v>125.30999799999999</v>
      </c>
      <c r="G74">
        <v>3566700</v>
      </c>
    </row>
    <row r="75" spans="1:7" x14ac:dyDescent="0.25">
      <c r="A75" s="1">
        <v>43109</v>
      </c>
      <c r="B75">
        <v>124.489998</v>
      </c>
      <c r="C75">
        <v>124.860001</v>
      </c>
      <c r="D75">
        <v>124.230003</v>
      </c>
      <c r="E75">
        <v>124.730003</v>
      </c>
      <c r="F75">
        <v>124.730003</v>
      </c>
      <c r="G75">
        <v>9153600</v>
      </c>
    </row>
    <row r="76" spans="1:7" x14ac:dyDescent="0.25">
      <c r="A76" s="1">
        <v>43110</v>
      </c>
      <c r="B76">
        <v>125.16999800000001</v>
      </c>
      <c r="C76">
        <v>125.30999799999999</v>
      </c>
      <c r="D76">
        <v>124.720001</v>
      </c>
      <c r="E76">
        <v>125.029999</v>
      </c>
      <c r="F76">
        <v>125.029999</v>
      </c>
      <c r="G76">
        <v>14809300</v>
      </c>
    </row>
    <row r="77" spans="1:7" x14ac:dyDescent="0.25">
      <c r="A77" s="1">
        <v>43111</v>
      </c>
      <c r="B77">
        <v>125.370003</v>
      </c>
      <c r="C77">
        <v>125.660004</v>
      </c>
      <c r="D77">
        <v>125.25</v>
      </c>
      <c r="E77">
        <v>125.44000200000001</v>
      </c>
      <c r="F77">
        <v>125.44000200000001</v>
      </c>
      <c r="G77">
        <v>5994700</v>
      </c>
    </row>
    <row r="78" spans="1:7" x14ac:dyDescent="0.25">
      <c r="A78" s="1">
        <v>43112</v>
      </c>
      <c r="B78">
        <v>126.010002</v>
      </c>
      <c r="C78">
        <v>127.129997</v>
      </c>
      <c r="D78">
        <v>125.80999799999999</v>
      </c>
      <c r="E78">
        <v>126.959999</v>
      </c>
      <c r="F78">
        <v>126.959999</v>
      </c>
      <c r="G78">
        <v>9258600</v>
      </c>
    </row>
    <row r="79" spans="1:7" x14ac:dyDescent="0.25">
      <c r="A79" s="1">
        <v>43116</v>
      </c>
      <c r="B79">
        <v>126.599998</v>
      </c>
      <c r="C79">
        <v>127.18</v>
      </c>
      <c r="D79">
        <v>126.400002</v>
      </c>
      <c r="E79">
        <v>127.16999800000001</v>
      </c>
      <c r="F79">
        <v>127.16999800000001</v>
      </c>
      <c r="G79">
        <v>8083900</v>
      </c>
    </row>
    <row r="80" spans="1:7" x14ac:dyDescent="0.25">
      <c r="A80" s="1">
        <v>43117</v>
      </c>
      <c r="B80">
        <v>126.769997</v>
      </c>
      <c r="C80">
        <v>127.220001</v>
      </c>
      <c r="D80">
        <v>125.900002</v>
      </c>
      <c r="E80">
        <v>126.139999</v>
      </c>
      <c r="F80">
        <v>126.139999</v>
      </c>
      <c r="G80">
        <v>10095000</v>
      </c>
    </row>
    <row r="81" spans="1:7" x14ac:dyDescent="0.25">
      <c r="A81" s="1">
        <v>43118</v>
      </c>
      <c r="B81">
        <v>126.129997</v>
      </c>
      <c r="C81">
        <v>126.519997</v>
      </c>
      <c r="D81">
        <v>125.800003</v>
      </c>
      <c r="E81">
        <v>125.860001</v>
      </c>
      <c r="F81">
        <v>125.860001</v>
      </c>
      <c r="G81">
        <v>6289300</v>
      </c>
    </row>
    <row r="82" spans="1:7" x14ac:dyDescent="0.25">
      <c r="A82" s="1">
        <v>43119</v>
      </c>
      <c r="B82">
        <v>126.57</v>
      </c>
      <c r="C82">
        <v>126.730003</v>
      </c>
      <c r="D82">
        <v>126.410004</v>
      </c>
      <c r="E82">
        <v>126.41999800000001</v>
      </c>
      <c r="F82">
        <v>126.41999800000001</v>
      </c>
      <c r="G82">
        <v>8773800</v>
      </c>
    </row>
    <row r="83" spans="1:7" x14ac:dyDescent="0.25">
      <c r="A83" s="1">
        <v>43122</v>
      </c>
      <c r="B83">
        <v>126.510002</v>
      </c>
      <c r="C83">
        <v>126.75</v>
      </c>
      <c r="D83">
        <v>126.279999</v>
      </c>
      <c r="E83">
        <v>126.650002</v>
      </c>
      <c r="F83">
        <v>126.650002</v>
      </c>
      <c r="G83">
        <v>4893500</v>
      </c>
    </row>
    <row r="84" spans="1:7" x14ac:dyDescent="0.25">
      <c r="A84" s="1">
        <v>43123</v>
      </c>
      <c r="B84">
        <v>126.529999</v>
      </c>
      <c r="C84">
        <v>127.349998</v>
      </c>
      <c r="D84">
        <v>126.339996</v>
      </c>
      <c r="E84">
        <v>127.279999</v>
      </c>
      <c r="F84">
        <v>127.279999</v>
      </c>
      <c r="G84">
        <v>6190400</v>
      </c>
    </row>
    <row r="85" spans="1:7" x14ac:dyDescent="0.25">
      <c r="A85" s="1">
        <v>43124</v>
      </c>
      <c r="B85">
        <v>128.38999899999999</v>
      </c>
      <c r="C85">
        <v>129.259995</v>
      </c>
      <c r="D85">
        <v>128.229996</v>
      </c>
      <c r="E85">
        <v>128.83000200000001</v>
      </c>
      <c r="F85">
        <v>128.83000200000001</v>
      </c>
      <c r="G85">
        <v>11827600</v>
      </c>
    </row>
    <row r="86" spans="1:7" x14ac:dyDescent="0.25">
      <c r="A86" s="1">
        <v>43125</v>
      </c>
      <c r="B86">
        <v>128.69000199999999</v>
      </c>
      <c r="C86">
        <v>129.509995</v>
      </c>
      <c r="D86">
        <v>127.360001</v>
      </c>
      <c r="E86">
        <v>127.970001</v>
      </c>
      <c r="F86">
        <v>127.970001</v>
      </c>
      <c r="G86">
        <v>15219700</v>
      </c>
    </row>
    <row r="87" spans="1:7" x14ac:dyDescent="0.25">
      <c r="A87" s="1">
        <v>43126</v>
      </c>
      <c r="B87">
        <v>128.240005</v>
      </c>
      <c r="C87">
        <v>128.520004</v>
      </c>
      <c r="D87">
        <v>127.970001</v>
      </c>
      <c r="E87">
        <v>128.070007</v>
      </c>
      <c r="F87">
        <v>128.070007</v>
      </c>
      <c r="G87">
        <v>7828700</v>
      </c>
    </row>
    <row r="88" spans="1:7" x14ac:dyDescent="0.25">
      <c r="A88" s="1">
        <v>43129</v>
      </c>
      <c r="B88">
        <v>127.58000199999999</v>
      </c>
      <c r="C88">
        <v>127.629997</v>
      </c>
      <c r="D88">
        <v>126.91999800000001</v>
      </c>
      <c r="E88">
        <v>127.349998</v>
      </c>
      <c r="F88">
        <v>127.349998</v>
      </c>
      <c r="G88">
        <v>6956400</v>
      </c>
    </row>
    <row r="89" spans="1:7" x14ac:dyDescent="0.25">
      <c r="A89" s="1">
        <v>43130</v>
      </c>
      <c r="B89">
        <v>127.910004</v>
      </c>
      <c r="C89">
        <v>127.91999800000001</v>
      </c>
      <c r="D89">
        <v>126.739998</v>
      </c>
      <c r="E89">
        <v>126.800003</v>
      </c>
      <c r="F89">
        <v>126.800003</v>
      </c>
      <c r="G89">
        <v>9736100</v>
      </c>
    </row>
    <row r="90" spans="1:7" x14ac:dyDescent="0.25">
      <c r="A90" s="1">
        <v>43131</v>
      </c>
      <c r="B90">
        <v>127.449997</v>
      </c>
      <c r="C90">
        <v>127.849998</v>
      </c>
      <c r="D90">
        <v>126.400002</v>
      </c>
      <c r="E90">
        <v>127.650002</v>
      </c>
      <c r="F90">
        <v>127.650002</v>
      </c>
      <c r="G90">
        <v>13418900</v>
      </c>
    </row>
    <row r="91" spans="1:7" x14ac:dyDescent="0.25">
      <c r="A91" s="1">
        <v>43132</v>
      </c>
      <c r="B91">
        <v>127.18</v>
      </c>
      <c r="C91">
        <v>128.14999399999999</v>
      </c>
      <c r="D91">
        <v>127.08000199999999</v>
      </c>
      <c r="E91">
        <v>128.070007</v>
      </c>
      <c r="F91">
        <v>128.070007</v>
      </c>
      <c r="G91">
        <v>10854600</v>
      </c>
    </row>
    <row r="92" spans="1:7" x14ac:dyDescent="0.25">
      <c r="A92" s="1">
        <v>43133</v>
      </c>
      <c r="B92">
        <v>126.80999799999999</v>
      </c>
      <c r="C92">
        <v>126.849998</v>
      </c>
      <c r="D92">
        <v>125.959999</v>
      </c>
      <c r="E92">
        <v>126.389999</v>
      </c>
      <c r="F92">
        <v>126.389999</v>
      </c>
      <c r="G92">
        <v>16789200</v>
      </c>
    </row>
    <row r="93" spans="1:7" x14ac:dyDescent="0.25">
      <c r="A93" s="1">
        <v>43136</v>
      </c>
      <c r="B93">
        <v>126.82</v>
      </c>
      <c r="C93">
        <v>127.30999799999999</v>
      </c>
      <c r="D93">
        <v>126.44000200000001</v>
      </c>
      <c r="E93">
        <v>126.709999</v>
      </c>
      <c r="F93">
        <v>126.709999</v>
      </c>
      <c r="G93">
        <v>13596300</v>
      </c>
    </row>
    <row r="94" spans="1:7" x14ac:dyDescent="0.25">
      <c r="A94" s="1">
        <v>43137</v>
      </c>
      <c r="B94">
        <v>126.540001</v>
      </c>
      <c r="C94">
        <v>126.550003</v>
      </c>
      <c r="D94">
        <v>125.220001</v>
      </c>
      <c r="E94">
        <v>125.379997</v>
      </c>
      <c r="F94">
        <v>125.379997</v>
      </c>
      <c r="G94">
        <v>17672500</v>
      </c>
    </row>
    <row r="95" spans="1:7" x14ac:dyDescent="0.25">
      <c r="A95" s="1">
        <v>43138</v>
      </c>
      <c r="B95">
        <v>125.480003</v>
      </c>
      <c r="C95">
        <v>125.769997</v>
      </c>
      <c r="D95">
        <v>124.410004</v>
      </c>
      <c r="E95">
        <v>124.790001</v>
      </c>
      <c r="F95">
        <v>124.790001</v>
      </c>
      <c r="G95">
        <v>8558500</v>
      </c>
    </row>
    <row r="96" spans="1:7" x14ac:dyDescent="0.25">
      <c r="A96" s="1">
        <v>43139</v>
      </c>
      <c r="B96">
        <v>124.91999800000001</v>
      </c>
      <c r="C96">
        <v>125.44000200000001</v>
      </c>
      <c r="D96">
        <v>124.510002</v>
      </c>
      <c r="E96">
        <v>124.980003</v>
      </c>
      <c r="F96">
        <v>124.980003</v>
      </c>
      <c r="G96">
        <v>7343600</v>
      </c>
    </row>
    <row r="97" spans="1:7" x14ac:dyDescent="0.25">
      <c r="A97" s="1">
        <v>43140</v>
      </c>
      <c r="B97">
        <v>124.650002</v>
      </c>
      <c r="C97">
        <v>125.139999</v>
      </c>
      <c r="D97">
        <v>124.389999</v>
      </c>
      <c r="E97">
        <v>124.769997</v>
      </c>
      <c r="F97">
        <v>124.769997</v>
      </c>
      <c r="G97">
        <v>14140700</v>
      </c>
    </row>
    <row r="98" spans="1:7" x14ac:dyDescent="0.25">
      <c r="A98" s="1">
        <v>43143</v>
      </c>
      <c r="B98">
        <v>125.19000200000001</v>
      </c>
      <c r="C98">
        <v>125.82</v>
      </c>
      <c r="D98">
        <v>125.110001</v>
      </c>
      <c r="E98">
        <v>125.370003</v>
      </c>
      <c r="F98">
        <v>125.370003</v>
      </c>
      <c r="G98">
        <v>6984900</v>
      </c>
    </row>
    <row r="99" spans="1:7" x14ac:dyDescent="0.25">
      <c r="A99" s="1">
        <v>43144</v>
      </c>
      <c r="B99">
        <v>125.66999800000001</v>
      </c>
      <c r="C99">
        <v>126.18</v>
      </c>
      <c r="D99">
        <v>125.519997</v>
      </c>
      <c r="E99">
        <v>126.08000199999999</v>
      </c>
      <c r="F99">
        <v>126.08000199999999</v>
      </c>
      <c r="G99">
        <v>5321300</v>
      </c>
    </row>
    <row r="100" spans="1:7" x14ac:dyDescent="0.25">
      <c r="A100" s="1">
        <v>43145</v>
      </c>
      <c r="B100">
        <v>126.470001</v>
      </c>
      <c r="C100">
        <v>128.58999600000001</v>
      </c>
      <c r="D100">
        <v>126.290001</v>
      </c>
      <c r="E100">
        <v>128.229996</v>
      </c>
      <c r="F100">
        <v>128.229996</v>
      </c>
      <c r="G100">
        <v>16416400</v>
      </c>
    </row>
    <row r="101" spans="1:7" x14ac:dyDescent="0.25">
      <c r="A101" s="1">
        <v>43146</v>
      </c>
      <c r="B101">
        <v>128.429993</v>
      </c>
      <c r="C101">
        <v>128.570007</v>
      </c>
      <c r="D101">
        <v>127.94000200000001</v>
      </c>
      <c r="E101">
        <v>128.38000500000001</v>
      </c>
      <c r="F101">
        <v>128.38000500000001</v>
      </c>
      <c r="G101">
        <v>7276500</v>
      </c>
    </row>
    <row r="102" spans="1:7" x14ac:dyDescent="0.25">
      <c r="A102" s="1">
        <v>43147</v>
      </c>
      <c r="B102">
        <v>128.300003</v>
      </c>
      <c r="C102">
        <v>128.699997</v>
      </c>
      <c r="D102">
        <v>127.57</v>
      </c>
      <c r="E102">
        <v>127.959999</v>
      </c>
      <c r="F102">
        <v>127.959999</v>
      </c>
      <c r="G102">
        <v>7956900</v>
      </c>
    </row>
    <row r="103" spans="1:7" x14ac:dyDescent="0.25">
      <c r="A103" s="1">
        <v>43151</v>
      </c>
      <c r="B103">
        <v>127.279999</v>
      </c>
      <c r="C103">
        <v>127.400002</v>
      </c>
      <c r="D103">
        <v>126.040001</v>
      </c>
      <c r="E103">
        <v>126.239998</v>
      </c>
      <c r="F103">
        <v>126.239998</v>
      </c>
      <c r="G103">
        <v>11148700</v>
      </c>
    </row>
    <row r="104" spans="1:7" x14ac:dyDescent="0.25">
      <c r="A104" s="1">
        <v>43152</v>
      </c>
      <c r="B104">
        <v>126.360001</v>
      </c>
      <c r="C104">
        <v>126.760002</v>
      </c>
      <c r="D104">
        <v>125.44000200000001</v>
      </c>
      <c r="E104">
        <v>125.660004</v>
      </c>
      <c r="F104">
        <v>125.660004</v>
      </c>
      <c r="G104">
        <v>7908800</v>
      </c>
    </row>
    <row r="105" spans="1:7" x14ac:dyDescent="0.25">
      <c r="A105" s="1">
        <v>43153</v>
      </c>
      <c r="B105">
        <v>125.91999800000001</v>
      </c>
      <c r="C105">
        <v>126.370003</v>
      </c>
      <c r="D105">
        <v>125.879997</v>
      </c>
      <c r="E105">
        <v>126.300003</v>
      </c>
      <c r="F105">
        <v>126.300003</v>
      </c>
      <c r="G105">
        <v>5346300</v>
      </c>
    </row>
    <row r="106" spans="1:7" x14ac:dyDescent="0.25">
      <c r="A106" s="1">
        <v>43154</v>
      </c>
      <c r="B106">
        <v>126.05999799999999</v>
      </c>
      <c r="C106">
        <v>126.300003</v>
      </c>
      <c r="D106">
        <v>125.849998</v>
      </c>
      <c r="E106">
        <v>126.139999</v>
      </c>
      <c r="F106">
        <v>126.139999</v>
      </c>
      <c r="G106">
        <v>4239700</v>
      </c>
    </row>
    <row r="107" spans="1:7" x14ac:dyDescent="0.25">
      <c r="A107" s="1">
        <v>43157</v>
      </c>
      <c r="B107">
        <v>126.449997</v>
      </c>
      <c r="C107">
        <v>126.620003</v>
      </c>
      <c r="D107">
        <v>126.18</v>
      </c>
      <c r="E107">
        <v>126.449997</v>
      </c>
      <c r="F107">
        <v>126.449997</v>
      </c>
      <c r="G107">
        <v>3194300</v>
      </c>
    </row>
    <row r="108" spans="1:7" x14ac:dyDescent="0.25">
      <c r="A108" s="1">
        <v>43158</v>
      </c>
      <c r="B108">
        <v>126.05999799999999</v>
      </c>
      <c r="C108">
        <v>126.150002</v>
      </c>
      <c r="D108">
        <v>124.589996</v>
      </c>
      <c r="E108">
        <v>125.129997</v>
      </c>
      <c r="F108">
        <v>125.129997</v>
      </c>
      <c r="G108">
        <v>7082300</v>
      </c>
    </row>
    <row r="109" spans="1:7" x14ac:dyDescent="0.25">
      <c r="A109" s="1">
        <v>43159</v>
      </c>
      <c r="B109">
        <v>125.089996</v>
      </c>
      <c r="C109">
        <v>125.459999</v>
      </c>
      <c r="D109">
        <v>124.80999799999999</v>
      </c>
      <c r="E109">
        <v>125</v>
      </c>
      <c r="F109">
        <v>125</v>
      </c>
      <c r="G109">
        <v>4534900</v>
      </c>
    </row>
    <row r="110" spans="1:7" x14ac:dyDescent="0.25">
      <c r="A110" s="1">
        <v>43160</v>
      </c>
      <c r="B110">
        <v>124.150002</v>
      </c>
      <c r="C110">
        <v>125.30999799999999</v>
      </c>
      <c r="D110">
        <v>123.58000199999999</v>
      </c>
      <c r="E110">
        <v>124.720001</v>
      </c>
      <c r="F110">
        <v>124.720001</v>
      </c>
      <c r="G110">
        <v>12910100</v>
      </c>
    </row>
    <row r="111" spans="1:7" x14ac:dyDescent="0.25">
      <c r="A111" s="1">
        <v>43161</v>
      </c>
      <c r="B111">
        <v>125.66999800000001</v>
      </c>
      <c r="C111">
        <v>125.69000200000001</v>
      </c>
      <c r="D111">
        <v>124.970001</v>
      </c>
      <c r="E111">
        <v>125.389999</v>
      </c>
      <c r="F111">
        <v>125.389999</v>
      </c>
      <c r="G111">
        <v>9994300</v>
      </c>
    </row>
    <row r="112" spans="1:7" x14ac:dyDescent="0.25">
      <c r="A112" s="1">
        <v>43164</v>
      </c>
      <c r="B112">
        <v>125.349998</v>
      </c>
      <c r="C112">
        <v>125.480003</v>
      </c>
      <c r="D112">
        <v>124.959999</v>
      </c>
      <c r="E112">
        <v>125.18</v>
      </c>
      <c r="F112">
        <v>125.18</v>
      </c>
      <c r="G112">
        <v>5778300</v>
      </c>
    </row>
    <row r="113" spans="1:7" x14ac:dyDescent="0.25">
      <c r="A113" s="1">
        <v>43165</v>
      </c>
      <c r="B113">
        <v>126.199997</v>
      </c>
      <c r="C113">
        <v>126.959999</v>
      </c>
      <c r="D113">
        <v>126.129997</v>
      </c>
      <c r="E113">
        <v>126.529999</v>
      </c>
      <c r="F113">
        <v>126.529999</v>
      </c>
      <c r="G113">
        <v>8676800</v>
      </c>
    </row>
    <row r="114" spans="1:7" x14ac:dyDescent="0.25">
      <c r="A114" s="1">
        <v>43166</v>
      </c>
      <c r="B114">
        <v>126.220001</v>
      </c>
      <c r="C114">
        <v>126.290001</v>
      </c>
      <c r="D114">
        <v>125.41999800000001</v>
      </c>
      <c r="E114">
        <v>125.720001</v>
      </c>
      <c r="F114">
        <v>125.720001</v>
      </c>
      <c r="G114">
        <v>5158700</v>
      </c>
    </row>
    <row r="115" spans="1:7" x14ac:dyDescent="0.25">
      <c r="A115" s="1">
        <v>43167</v>
      </c>
      <c r="B115">
        <v>125.69000200000001</v>
      </c>
      <c r="C115">
        <v>125.699997</v>
      </c>
      <c r="D115">
        <v>125.129997</v>
      </c>
      <c r="E115">
        <v>125.41999800000001</v>
      </c>
      <c r="F115">
        <v>125.41999800000001</v>
      </c>
      <c r="G115">
        <v>3474900</v>
      </c>
    </row>
    <row r="116" spans="1:7" x14ac:dyDescent="0.25">
      <c r="A116" s="1">
        <v>43168</v>
      </c>
      <c r="B116">
        <v>124.94000200000001</v>
      </c>
      <c r="C116">
        <v>125.69000200000001</v>
      </c>
      <c r="D116">
        <v>124.779999</v>
      </c>
      <c r="E116">
        <v>125.540001</v>
      </c>
      <c r="F116">
        <v>125.540001</v>
      </c>
      <c r="G116">
        <v>5066800</v>
      </c>
    </row>
    <row r="117" spans="1:7" x14ac:dyDescent="0.25">
      <c r="A117" s="1">
        <v>43171</v>
      </c>
      <c r="B117">
        <v>125.040001</v>
      </c>
      <c r="C117">
        <v>125.57</v>
      </c>
      <c r="D117">
        <v>124.839996</v>
      </c>
      <c r="E117">
        <v>125.540001</v>
      </c>
      <c r="F117">
        <v>125.540001</v>
      </c>
      <c r="G117">
        <v>2884300</v>
      </c>
    </row>
    <row r="118" spans="1:7" x14ac:dyDescent="0.25">
      <c r="A118" s="1">
        <v>43172</v>
      </c>
      <c r="B118">
        <v>125.66999800000001</v>
      </c>
      <c r="C118">
        <v>125.989998</v>
      </c>
      <c r="D118">
        <v>125.050003</v>
      </c>
      <c r="E118">
        <v>125.779999</v>
      </c>
      <c r="F118">
        <v>125.779999</v>
      </c>
      <c r="G118">
        <v>4798300</v>
      </c>
    </row>
    <row r="119" spans="1:7" x14ac:dyDescent="0.25">
      <c r="A119" s="1">
        <v>43173</v>
      </c>
      <c r="B119">
        <v>125.489998</v>
      </c>
      <c r="C119">
        <v>125.760002</v>
      </c>
      <c r="D119">
        <v>125.339996</v>
      </c>
      <c r="E119">
        <v>125.699997</v>
      </c>
      <c r="F119">
        <v>125.699997</v>
      </c>
      <c r="G119">
        <v>3777000</v>
      </c>
    </row>
    <row r="120" spans="1:7" x14ac:dyDescent="0.25">
      <c r="A120" s="1">
        <v>43174</v>
      </c>
      <c r="B120">
        <v>125.120003</v>
      </c>
      <c r="C120">
        <v>125.209999</v>
      </c>
      <c r="D120">
        <v>124.720001</v>
      </c>
      <c r="E120">
        <v>124.900002</v>
      </c>
      <c r="F120">
        <v>124.900002</v>
      </c>
      <c r="G120">
        <v>6130100</v>
      </c>
    </row>
    <row r="121" spans="1:7" x14ac:dyDescent="0.25">
      <c r="A121" s="1">
        <v>43175</v>
      </c>
      <c r="B121">
        <v>124.839996</v>
      </c>
      <c r="C121">
        <v>124.870003</v>
      </c>
      <c r="D121">
        <v>124.209999</v>
      </c>
      <c r="E121">
        <v>124.599998</v>
      </c>
      <c r="F121">
        <v>124.599998</v>
      </c>
      <c r="G121">
        <v>7402200</v>
      </c>
    </row>
    <row r="122" spans="1:7" x14ac:dyDescent="0.25">
      <c r="A122" s="1">
        <v>43178</v>
      </c>
      <c r="B122">
        <v>124.57</v>
      </c>
      <c r="C122">
        <v>125.160004</v>
      </c>
      <c r="D122">
        <v>124.41999800000001</v>
      </c>
      <c r="E122">
        <v>124.870003</v>
      </c>
      <c r="F122">
        <v>124.870003</v>
      </c>
      <c r="G122">
        <v>4335400</v>
      </c>
    </row>
    <row r="123" spans="1:7" x14ac:dyDescent="0.25">
      <c r="A123" s="1">
        <v>43179</v>
      </c>
      <c r="B123">
        <v>124.410004</v>
      </c>
      <c r="C123">
        <v>124.550003</v>
      </c>
      <c r="D123">
        <v>123.959999</v>
      </c>
      <c r="E123">
        <v>124.30999799999999</v>
      </c>
      <c r="F123">
        <v>124.30999799999999</v>
      </c>
      <c r="G123">
        <v>3399400</v>
      </c>
    </row>
    <row r="124" spans="1:7" x14ac:dyDescent="0.25">
      <c r="A124" s="1">
        <v>43180</v>
      </c>
      <c r="B124">
        <v>125.400002</v>
      </c>
      <c r="C124">
        <v>126.760002</v>
      </c>
      <c r="D124">
        <v>125.029999</v>
      </c>
      <c r="E124">
        <v>126.480003</v>
      </c>
      <c r="F124">
        <v>126.480003</v>
      </c>
      <c r="G124">
        <v>12532000</v>
      </c>
    </row>
    <row r="125" spans="1:7" x14ac:dyDescent="0.25">
      <c r="A125" s="1">
        <v>43181</v>
      </c>
      <c r="B125">
        <v>126.089996</v>
      </c>
      <c r="C125">
        <v>126.339996</v>
      </c>
      <c r="D125">
        <v>125.639999</v>
      </c>
      <c r="E125">
        <v>125.980003</v>
      </c>
      <c r="F125">
        <v>125.980003</v>
      </c>
      <c r="G125">
        <v>5298700</v>
      </c>
    </row>
    <row r="126" spans="1:7" x14ac:dyDescent="0.25">
      <c r="A126" s="1">
        <v>43182</v>
      </c>
      <c r="B126">
        <v>127.82</v>
      </c>
      <c r="C126">
        <v>128.05999800000001</v>
      </c>
      <c r="D126">
        <v>127.610001</v>
      </c>
      <c r="E126">
        <v>127.610001</v>
      </c>
      <c r="F126">
        <v>127.610001</v>
      </c>
      <c r="G126">
        <v>12025900</v>
      </c>
    </row>
    <row r="127" spans="1:7" x14ac:dyDescent="0.25">
      <c r="A127" s="1">
        <v>43185</v>
      </c>
      <c r="B127">
        <v>128.050003</v>
      </c>
      <c r="C127">
        <v>128.58000200000001</v>
      </c>
      <c r="D127">
        <v>128.009995</v>
      </c>
      <c r="E127">
        <v>128.279999</v>
      </c>
      <c r="F127">
        <v>128.279999</v>
      </c>
      <c r="G127">
        <v>6169800</v>
      </c>
    </row>
    <row r="128" spans="1:7" x14ac:dyDescent="0.25">
      <c r="A128" s="1">
        <v>43186</v>
      </c>
      <c r="B128">
        <v>127.230003</v>
      </c>
      <c r="C128">
        <v>127.620003</v>
      </c>
      <c r="D128">
        <v>127.050003</v>
      </c>
      <c r="E128">
        <v>127.489998</v>
      </c>
      <c r="F128">
        <v>127.489998</v>
      </c>
      <c r="G128">
        <v>6180700</v>
      </c>
    </row>
    <row r="129" spans="1:7" x14ac:dyDescent="0.25">
      <c r="A129" s="1">
        <v>43187</v>
      </c>
      <c r="B129">
        <v>126.480003</v>
      </c>
      <c r="C129">
        <v>126.610001</v>
      </c>
      <c r="D129">
        <v>125.510002</v>
      </c>
      <c r="E129">
        <v>125.730003</v>
      </c>
      <c r="F129">
        <v>125.730003</v>
      </c>
      <c r="G129">
        <v>10254900</v>
      </c>
    </row>
    <row r="130" spans="1:7" x14ac:dyDescent="0.25">
      <c r="A130" s="1">
        <v>43188</v>
      </c>
      <c r="B130">
        <v>125.41999800000001</v>
      </c>
      <c r="C130">
        <v>125.80999799999999</v>
      </c>
      <c r="D130">
        <v>125.30999799999999</v>
      </c>
      <c r="E130">
        <v>125.790001</v>
      </c>
      <c r="F130">
        <v>125.790001</v>
      </c>
      <c r="G130">
        <v>7102000</v>
      </c>
    </row>
    <row r="131" spans="1:7" x14ac:dyDescent="0.25">
      <c r="A131" s="1">
        <v>43192</v>
      </c>
      <c r="B131">
        <v>126.650002</v>
      </c>
      <c r="C131">
        <v>127.540001</v>
      </c>
      <c r="D131">
        <v>126.379997</v>
      </c>
      <c r="E131">
        <v>127.260002</v>
      </c>
      <c r="F131">
        <v>127.260002</v>
      </c>
      <c r="G131">
        <v>11421100</v>
      </c>
    </row>
    <row r="132" spans="1:7" x14ac:dyDescent="0.25">
      <c r="A132" s="1">
        <v>43193</v>
      </c>
      <c r="B132">
        <v>126.540001</v>
      </c>
      <c r="C132">
        <v>126.589996</v>
      </c>
      <c r="D132">
        <v>126.010002</v>
      </c>
      <c r="E132">
        <v>126.300003</v>
      </c>
      <c r="F132">
        <v>126.300003</v>
      </c>
      <c r="G132">
        <v>6083700</v>
      </c>
    </row>
    <row r="133" spans="1:7" x14ac:dyDescent="0.25">
      <c r="A133" s="1">
        <v>43194</v>
      </c>
      <c r="B133">
        <v>127.5</v>
      </c>
      <c r="C133">
        <v>127.529999</v>
      </c>
      <c r="D133">
        <v>126.32</v>
      </c>
      <c r="E133">
        <v>126.449997</v>
      </c>
      <c r="F133">
        <v>126.449997</v>
      </c>
      <c r="G133">
        <v>7488300</v>
      </c>
    </row>
    <row r="134" spans="1:7" x14ac:dyDescent="0.25">
      <c r="A134" s="1">
        <v>43195</v>
      </c>
      <c r="B134">
        <v>125.449997</v>
      </c>
      <c r="C134">
        <v>126.08000199999999</v>
      </c>
      <c r="D134">
        <v>125.43</v>
      </c>
      <c r="E134">
        <v>125.800003</v>
      </c>
      <c r="F134">
        <v>125.800003</v>
      </c>
      <c r="G134">
        <v>5333000</v>
      </c>
    </row>
    <row r="135" spans="1:7" x14ac:dyDescent="0.25">
      <c r="A135" s="1">
        <v>43196</v>
      </c>
      <c r="B135">
        <v>126.57</v>
      </c>
      <c r="C135">
        <v>126.599998</v>
      </c>
      <c r="D135">
        <v>126.129997</v>
      </c>
      <c r="E135">
        <v>126.389999</v>
      </c>
      <c r="F135">
        <v>126.389999</v>
      </c>
      <c r="G135">
        <v>6121200</v>
      </c>
    </row>
    <row r="136" spans="1:7" x14ac:dyDescent="0.25">
      <c r="A136" s="1">
        <v>43199</v>
      </c>
      <c r="B136">
        <v>126.449997</v>
      </c>
      <c r="C136">
        <v>126.860001</v>
      </c>
      <c r="D136">
        <v>126.230003</v>
      </c>
      <c r="E136">
        <v>126.82</v>
      </c>
      <c r="F136">
        <v>126.82</v>
      </c>
      <c r="G136">
        <v>4189900</v>
      </c>
    </row>
    <row r="137" spans="1:7" x14ac:dyDescent="0.25">
      <c r="A137" s="1">
        <v>43200</v>
      </c>
      <c r="B137">
        <v>127.019997</v>
      </c>
      <c r="C137">
        <v>127.30999799999999</v>
      </c>
      <c r="D137">
        <v>126.66999800000001</v>
      </c>
      <c r="E137">
        <v>127.120003</v>
      </c>
      <c r="F137">
        <v>127.120003</v>
      </c>
      <c r="G137">
        <v>5268800</v>
      </c>
    </row>
    <row r="138" spans="1:7" x14ac:dyDescent="0.25">
      <c r="A138" s="1">
        <v>43201</v>
      </c>
      <c r="B138">
        <v>128.08999600000001</v>
      </c>
      <c r="C138">
        <v>129.470001</v>
      </c>
      <c r="D138">
        <v>127.779999</v>
      </c>
      <c r="E138">
        <v>128.11000100000001</v>
      </c>
      <c r="F138">
        <v>128.11000100000001</v>
      </c>
      <c r="G138">
        <v>12348600</v>
      </c>
    </row>
    <row r="139" spans="1:7" x14ac:dyDescent="0.25">
      <c r="A139" s="1">
        <v>43202</v>
      </c>
      <c r="B139">
        <v>127.25</v>
      </c>
      <c r="C139">
        <v>127.339996</v>
      </c>
      <c r="D139">
        <v>126.470001</v>
      </c>
      <c r="E139">
        <v>126.620003</v>
      </c>
      <c r="F139">
        <v>126.620003</v>
      </c>
      <c r="G139">
        <v>8141300</v>
      </c>
    </row>
    <row r="140" spans="1:7" x14ac:dyDescent="0.25">
      <c r="A140" s="1">
        <v>43203</v>
      </c>
      <c r="B140">
        <v>127.07</v>
      </c>
      <c r="C140">
        <v>127.75</v>
      </c>
      <c r="D140">
        <v>127.029999</v>
      </c>
      <c r="E140">
        <v>127.449997</v>
      </c>
      <c r="F140">
        <v>127.449997</v>
      </c>
      <c r="G140">
        <v>6821300</v>
      </c>
    </row>
    <row r="141" spans="1:7" x14ac:dyDescent="0.25">
      <c r="A141" s="1">
        <v>43206</v>
      </c>
      <c r="B141">
        <v>127.739998</v>
      </c>
      <c r="C141">
        <v>128.050003</v>
      </c>
      <c r="D141">
        <v>127.57</v>
      </c>
      <c r="E141">
        <v>127.629997</v>
      </c>
      <c r="F141">
        <v>127.629997</v>
      </c>
      <c r="G141">
        <v>4600000</v>
      </c>
    </row>
    <row r="142" spans="1:7" x14ac:dyDescent="0.25">
      <c r="A142" s="1">
        <v>43207</v>
      </c>
      <c r="B142">
        <v>127.019997</v>
      </c>
      <c r="C142">
        <v>127.779999</v>
      </c>
      <c r="D142">
        <v>127</v>
      </c>
      <c r="E142">
        <v>127.75</v>
      </c>
      <c r="F142">
        <v>127.75</v>
      </c>
      <c r="G142">
        <v>4184100</v>
      </c>
    </row>
    <row r="143" spans="1:7" x14ac:dyDescent="0.25">
      <c r="A143" s="1">
        <v>43208</v>
      </c>
      <c r="B143">
        <v>128.320007</v>
      </c>
      <c r="C143">
        <v>128.53999300000001</v>
      </c>
      <c r="D143">
        <v>127.75</v>
      </c>
      <c r="E143">
        <v>127.849998</v>
      </c>
      <c r="F143">
        <v>127.849998</v>
      </c>
      <c r="G143">
        <v>6755600</v>
      </c>
    </row>
    <row r="144" spans="1:7" x14ac:dyDescent="0.25">
      <c r="A144" s="1">
        <v>43209</v>
      </c>
      <c r="B144">
        <v>127.80999799999999</v>
      </c>
      <c r="C144">
        <v>127.879997</v>
      </c>
      <c r="D144">
        <v>127.129997</v>
      </c>
      <c r="E144">
        <v>127.599998</v>
      </c>
      <c r="F144">
        <v>127.599998</v>
      </c>
      <c r="G144">
        <v>8736100</v>
      </c>
    </row>
    <row r="145" spans="1:7" x14ac:dyDescent="0.25">
      <c r="A145" s="1">
        <v>43210</v>
      </c>
      <c r="B145">
        <v>126.69000200000001</v>
      </c>
      <c r="C145">
        <v>126.970001</v>
      </c>
      <c r="D145">
        <v>126.550003</v>
      </c>
      <c r="E145">
        <v>126.629997</v>
      </c>
      <c r="F145">
        <v>126.629997</v>
      </c>
      <c r="G145">
        <v>10403100</v>
      </c>
    </row>
    <row r="146" spans="1:7" x14ac:dyDescent="0.25">
      <c r="A146" s="1">
        <v>43213</v>
      </c>
      <c r="B146">
        <v>125.620003</v>
      </c>
      <c r="C146">
        <v>125.760002</v>
      </c>
      <c r="D146">
        <v>125.339996</v>
      </c>
      <c r="E146">
        <v>125.620003</v>
      </c>
      <c r="F146">
        <v>125.620003</v>
      </c>
      <c r="G146">
        <v>6921500</v>
      </c>
    </row>
    <row r="147" spans="1:7" x14ac:dyDescent="0.25">
      <c r="A147" s="1">
        <v>43214</v>
      </c>
      <c r="B147">
        <v>125.779999</v>
      </c>
      <c r="C147">
        <v>126.339996</v>
      </c>
      <c r="D147">
        <v>125.66999800000001</v>
      </c>
      <c r="E147">
        <v>126.230003</v>
      </c>
      <c r="F147">
        <v>126.230003</v>
      </c>
      <c r="G147">
        <v>4733100</v>
      </c>
    </row>
    <row r="148" spans="1:7" x14ac:dyDescent="0.25">
      <c r="A148" s="1">
        <v>43215</v>
      </c>
      <c r="B148">
        <v>125.230003</v>
      </c>
      <c r="C148">
        <v>125.510002</v>
      </c>
      <c r="D148">
        <v>125.05999799999999</v>
      </c>
      <c r="E148">
        <v>125.410004</v>
      </c>
      <c r="F148">
        <v>125.410004</v>
      </c>
      <c r="G148">
        <v>5985700</v>
      </c>
    </row>
    <row r="149" spans="1:7" x14ac:dyDescent="0.25">
      <c r="A149" s="1">
        <v>43216</v>
      </c>
      <c r="B149">
        <v>125.540001</v>
      </c>
      <c r="C149">
        <v>125.57</v>
      </c>
      <c r="D149">
        <v>124.69000200000001</v>
      </c>
      <c r="E149">
        <v>124.970001</v>
      </c>
      <c r="F149">
        <v>124.970001</v>
      </c>
      <c r="G149">
        <v>7517100</v>
      </c>
    </row>
    <row r="150" spans="1:7" x14ac:dyDescent="0.25">
      <c r="A150" s="1">
        <v>43217</v>
      </c>
      <c r="B150">
        <v>125.199997</v>
      </c>
      <c r="C150">
        <v>125.620003</v>
      </c>
      <c r="D150">
        <v>125.16999800000001</v>
      </c>
      <c r="E150">
        <v>125.5</v>
      </c>
      <c r="F150">
        <v>125.5</v>
      </c>
      <c r="G150">
        <v>5654000</v>
      </c>
    </row>
    <row r="151" spans="1:7" x14ac:dyDescent="0.25">
      <c r="A151" s="1">
        <v>43220</v>
      </c>
      <c r="B151">
        <v>124.410004</v>
      </c>
      <c r="C151">
        <v>125.199997</v>
      </c>
      <c r="D151">
        <v>124.19000200000001</v>
      </c>
      <c r="E151">
        <v>124.589996</v>
      </c>
      <c r="F151">
        <v>124.589996</v>
      </c>
      <c r="G151">
        <v>9830600</v>
      </c>
    </row>
    <row r="152" spans="1:7" x14ac:dyDescent="0.25">
      <c r="A152" s="1">
        <v>43221</v>
      </c>
      <c r="B152">
        <v>123.900002</v>
      </c>
      <c r="C152">
        <v>123.980003</v>
      </c>
      <c r="D152">
        <v>123.389999</v>
      </c>
      <c r="E152">
        <v>123.709999</v>
      </c>
      <c r="F152">
        <v>123.709999</v>
      </c>
      <c r="G152">
        <v>7551600</v>
      </c>
    </row>
    <row r="153" spans="1:7" x14ac:dyDescent="0.25">
      <c r="A153" s="1">
        <v>43222</v>
      </c>
      <c r="B153">
        <v>123.900002</v>
      </c>
      <c r="C153">
        <v>124.540001</v>
      </c>
      <c r="D153">
        <v>123.58000199999999</v>
      </c>
      <c r="E153">
        <v>123.650002</v>
      </c>
      <c r="F153">
        <v>123.650002</v>
      </c>
      <c r="G153">
        <v>7614000</v>
      </c>
    </row>
    <row r="154" spans="1:7" x14ac:dyDescent="0.25">
      <c r="A154" s="1">
        <v>43223</v>
      </c>
      <c r="B154">
        <v>124.660004</v>
      </c>
      <c r="C154">
        <v>124.760002</v>
      </c>
      <c r="D154">
        <v>124.239998</v>
      </c>
      <c r="E154">
        <v>124.279999</v>
      </c>
      <c r="F154">
        <v>124.279999</v>
      </c>
      <c r="G154">
        <v>4857400</v>
      </c>
    </row>
    <row r="155" spans="1:7" x14ac:dyDescent="0.25">
      <c r="A155" s="1">
        <v>43224</v>
      </c>
      <c r="B155">
        <v>124.099998</v>
      </c>
      <c r="C155">
        <v>124.650002</v>
      </c>
      <c r="D155">
        <v>124</v>
      </c>
      <c r="E155">
        <v>124.540001</v>
      </c>
      <c r="F155">
        <v>124.540001</v>
      </c>
      <c r="G155">
        <v>5883600</v>
      </c>
    </row>
    <row r="156" spans="1:7" x14ac:dyDescent="0.25">
      <c r="A156" s="1">
        <v>43227</v>
      </c>
      <c r="B156">
        <v>124.5</v>
      </c>
      <c r="C156">
        <v>124.699997</v>
      </c>
      <c r="D156">
        <v>124.300003</v>
      </c>
      <c r="E156">
        <v>124.57</v>
      </c>
      <c r="F156">
        <v>124.57</v>
      </c>
      <c r="G156">
        <v>3397500</v>
      </c>
    </row>
    <row r="157" spans="1:7" x14ac:dyDescent="0.25">
      <c r="A157" s="1">
        <v>43228</v>
      </c>
      <c r="B157">
        <v>124.139999</v>
      </c>
      <c r="C157">
        <v>124.949997</v>
      </c>
      <c r="D157">
        <v>123.790001</v>
      </c>
      <c r="E157">
        <v>124.589996</v>
      </c>
      <c r="F157">
        <v>124.589996</v>
      </c>
      <c r="G157">
        <v>5551100</v>
      </c>
    </row>
    <row r="158" spans="1:7" x14ac:dyDescent="0.25">
      <c r="A158" s="1">
        <v>43229</v>
      </c>
      <c r="B158">
        <v>124.449997</v>
      </c>
      <c r="C158">
        <v>124.870003</v>
      </c>
      <c r="D158">
        <v>124.239998</v>
      </c>
      <c r="E158">
        <v>124.33000199999999</v>
      </c>
      <c r="F158">
        <v>124.33000199999999</v>
      </c>
      <c r="G158">
        <v>4405600</v>
      </c>
    </row>
    <row r="159" spans="1:7" x14ac:dyDescent="0.25">
      <c r="A159" s="1">
        <v>43230</v>
      </c>
      <c r="B159">
        <v>125.220001</v>
      </c>
      <c r="C159">
        <v>125.370003</v>
      </c>
      <c r="D159">
        <v>124.75</v>
      </c>
      <c r="E159">
        <v>125.18</v>
      </c>
      <c r="F159">
        <v>125.18</v>
      </c>
      <c r="G159">
        <v>5218400</v>
      </c>
    </row>
    <row r="160" spans="1:7" x14ac:dyDescent="0.25">
      <c r="A160" s="1">
        <v>43231</v>
      </c>
      <c r="B160">
        <v>125.57</v>
      </c>
      <c r="C160">
        <v>125.589996</v>
      </c>
      <c r="D160">
        <v>124.94000200000001</v>
      </c>
      <c r="E160">
        <v>125</v>
      </c>
      <c r="F160">
        <v>125</v>
      </c>
      <c r="G160">
        <v>4299200</v>
      </c>
    </row>
    <row r="161" spans="1:7" x14ac:dyDescent="0.25">
      <c r="A161" s="1">
        <v>43234</v>
      </c>
      <c r="B161">
        <v>125.160004</v>
      </c>
      <c r="C161">
        <v>125.209999</v>
      </c>
      <c r="D161">
        <v>124.44000200000001</v>
      </c>
      <c r="E161">
        <v>124.489998</v>
      </c>
      <c r="F161">
        <v>124.489998</v>
      </c>
      <c r="G161">
        <v>3753200</v>
      </c>
    </row>
    <row r="162" spans="1:7" x14ac:dyDescent="0.25">
      <c r="A162" s="1">
        <v>43235</v>
      </c>
      <c r="B162">
        <v>122.82</v>
      </c>
      <c r="C162">
        <v>122.82</v>
      </c>
      <c r="D162">
        <v>122.129997</v>
      </c>
      <c r="E162">
        <v>122.480003</v>
      </c>
      <c r="F162">
        <v>122.480003</v>
      </c>
      <c r="G162">
        <v>10911900</v>
      </c>
    </row>
    <row r="163" spans="1:7" x14ac:dyDescent="0.25">
      <c r="A163" s="1">
        <v>43236</v>
      </c>
      <c r="B163">
        <v>122.379997</v>
      </c>
      <c r="C163">
        <v>122.610001</v>
      </c>
      <c r="D163">
        <v>122.029999</v>
      </c>
      <c r="E163">
        <v>122.290001</v>
      </c>
      <c r="F163">
        <v>122.290001</v>
      </c>
      <c r="G163">
        <v>4943300</v>
      </c>
    </row>
    <row r="164" spans="1:7" x14ac:dyDescent="0.25">
      <c r="A164" s="1">
        <v>43237</v>
      </c>
      <c r="B164">
        <v>122.230003</v>
      </c>
      <c r="C164">
        <v>122.43</v>
      </c>
      <c r="D164">
        <v>122.040001</v>
      </c>
      <c r="E164">
        <v>122.360001</v>
      </c>
      <c r="F164">
        <v>122.360001</v>
      </c>
      <c r="G164">
        <v>7781300</v>
      </c>
    </row>
    <row r="165" spans="1:7" x14ac:dyDescent="0.25">
      <c r="A165" s="1">
        <v>43238</v>
      </c>
      <c r="B165">
        <v>122.050003</v>
      </c>
      <c r="C165">
        <v>122.650002</v>
      </c>
      <c r="D165">
        <v>122.010002</v>
      </c>
      <c r="E165">
        <v>122.410004</v>
      </c>
      <c r="F165">
        <v>122.410004</v>
      </c>
      <c r="G165">
        <v>6837100</v>
      </c>
    </row>
    <row r="166" spans="1:7" x14ac:dyDescent="0.25">
      <c r="A166" s="1">
        <v>43241</v>
      </c>
      <c r="B166">
        <v>122.160004</v>
      </c>
      <c r="C166">
        <v>122.529999</v>
      </c>
      <c r="D166">
        <v>121.970001</v>
      </c>
      <c r="E166">
        <v>122.480003</v>
      </c>
      <c r="F166">
        <v>122.480003</v>
      </c>
      <c r="G166">
        <v>4126700</v>
      </c>
    </row>
    <row r="167" spans="1:7" x14ac:dyDescent="0.25">
      <c r="A167" s="1">
        <v>43242</v>
      </c>
      <c r="B167">
        <v>122.699997</v>
      </c>
      <c r="C167">
        <v>122.739998</v>
      </c>
      <c r="D167">
        <v>122.339996</v>
      </c>
      <c r="E167">
        <v>122.410004</v>
      </c>
      <c r="F167">
        <v>122.410004</v>
      </c>
      <c r="G167">
        <v>4579600</v>
      </c>
    </row>
    <row r="168" spans="1:7" x14ac:dyDescent="0.25">
      <c r="A168" s="1">
        <v>43243</v>
      </c>
      <c r="B168">
        <v>122.139999</v>
      </c>
      <c r="C168">
        <v>122.739998</v>
      </c>
      <c r="D168">
        <v>122.110001</v>
      </c>
      <c r="E168">
        <v>122.540001</v>
      </c>
      <c r="F168">
        <v>122.540001</v>
      </c>
      <c r="G168">
        <v>6974600</v>
      </c>
    </row>
    <row r="169" spans="1:7" x14ac:dyDescent="0.25">
      <c r="A169" s="1">
        <v>43244</v>
      </c>
      <c r="B169">
        <v>123.099998</v>
      </c>
      <c r="C169">
        <v>123.82</v>
      </c>
      <c r="D169">
        <v>123.08000199999999</v>
      </c>
      <c r="E169">
        <v>123.589996</v>
      </c>
      <c r="F169">
        <v>123.589996</v>
      </c>
      <c r="G169">
        <v>8798000</v>
      </c>
    </row>
    <row r="170" spans="1:7" x14ac:dyDescent="0.25">
      <c r="A170" s="1">
        <v>43245</v>
      </c>
      <c r="B170">
        <v>123.660004</v>
      </c>
      <c r="C170">
        <v>123.699997</v>
      </c>
      <c r="D170">
        <v>123.209999</v>
      </c>
      <c r="E170">
        <v>123.209999</v>
      </c>
      <c r="F170">
        <v>123.209999</v>
      </c>
      <c r="G170">
        <v>7920700</v>
      </c>
    </row>
    <row r="171" spans="1:7" x14ac:dyDescent="0.25">
      <c r="A171" s="1">
        <v>43249</v>
      </c>
      <c r="B171">
        <v>122.839996</v>
      </c>
      <c r="C171">
        <v>123.639999</v>
      </c>
      <c r="D171">
        <v>122.660004</v>
      </c>
      <c r="E171">
        <v>123.19000200000001</v>
      </c>
      <c r="F171">
        <v>123.19000200000001</v>
      </c>
      <c r="G171">
        <v>8952000</v>
      </c>
    </row>
    <row r="172" spans="1:7" x14ac:dyDescent="0.25">
      <c r="A172" s="1">
        <v>43250</v>
      </c>
      <c r="B172">
        <v>123.16999800000001</v>
      </c>
      <c r="C172">
        <v>123.610001</v>
      </c>
      <c r="D172">
        <v>123.16999800000001</v>
      </c>
      <c r="E172">
        <v>123.370003</v>
      </c>
      <c r="F172">
        <v>123.370003</v>
      </c>
      <c r="G172">
        <v>4573700</v>
      </c>
    </row>
    <row r="173" spans="1:7" x14ac:dyDescent="0.25">
      <c r="A173" s="1">
        <v>43251</v>
      </c>
      <c r="B173">
        <v>123.260002</v>
      </c>
      <c r="C173">
        <v>123.779999</v>
      </c>
      <c r="D173">
        <v>123.099998</v>
      </c>
      <c r="E173">
        <v>123.099998</v>
      </c>
      <c r="F173">
        <v>123.099998</v>
      </c>
      <c r="G173">
        <v>7862500</v>
      </c>
    </row>
    <row r="174" spans="1:7" x14ac:dyDescent="0.25">
      <c r="A174" s="1">
        <v>43252</v>
      </c>
      <c r="B174">
        <v>122.58000199999999</v>
      </c>
      <c r="C174">
        <v>123.089996</v>
      </c>
      <c r="D174">
        <v>122.44000200000001</v>
      </c>
      <c r="E174">
        <v>122.489998</v>
      </c>
      <c r="F174">
        <v>122.489998</v>
      </c>
      <c r="G174">
        <v>7870800</v>
      </c>
    </row>
    <row r="175" spans="1:7" x14ac:dyDescent="0.25">
      <c r="A175" s="1">
        <v>43255</v>
      </c>
      <c r="B175">
        <v>122.849998</v>
      </c>
      <c r="C175">
        <v>122.93</v>
      </c>
      <c r="D175">
        <v>122.370003</v>
      </c>
      <c r="E175">
        <v>122.370003</v>
      </c>
      <c r="F175">
        <v>122.370003</v>
      </c>
      <c r="G175">
        <v>4327700</v>
      </c>
    </row>
    <row r="176" spans="1:7" x14ac:dyDescent="0.25">
      <c r="A176" s="1">
        <v>43256</v>
      </c>
      <c r="B176">
        <v>122.550003</v>
      </c>
      <c r="C176">
        <v>123.230003</v>
      </c>
      <c r="D176">
        <v>122.279999</v>
      </c>
      <c r="E176">
        <v>122.849998</v>
      </c>
      <c r="F176">
        <v>122.849998</v>
      </c>
      <c r="G176">
        <v>6864200</v>
      </c>
    </row>
    <row r="177" spans="1:7" x14ac:dyDescent="0.25">
      <c r="A177" s="1">
        <v>43257</v>
      </c>
      <c r="B177">
        <v>123.08000199999999</v>
      </c>
      <c r="C177">
        <v>123.349998</v>
      </c>
      <c r="D177">
        <v>122.629997</v>
      </c>
      <c r="E177">
        <v>122.91999800000001</v>
      </c>
      <c r="F177">
        <v>122.91999800000001</v>
      </c>
      <c r="G177">
        <v>4083700</v>
      </c>
    </row>
    <row r="178" spans="1:7" x14ac:dyDescent="0.25">
      <c r="A178" s="1">
        <v>43258</v>
      </c>
      <c r="B178">
        <v>122.959999</v>
      </c>
      <c r="C178">
        <v>123.150002</v>
      </c>
      <c r="D178">
        <v>122.69000200000001</v>
      </c>
      <c r="E178">
        <v>122.860001</v>
      </c>
      <c r="F178">
        <v>122.860001</v>
      </c>
      <c r="G178">
        <v>3700700</v>
      </c>
    </row>
    <row r="179" spans="1:7" x14ac:dyDescent="0.25">
      <c r="A179" s="1">
        <v>43259</v>
      </c>
      <c r="B179">
        <v>123.08000199999999</v>
      </c>
      <c r="C179">
        <v>123.120003</v>
      </c>
      <c r="D179">
        <v>122.910004</v>
      </c>
      <c r="E179">
        <v>123.010002</v>
      </c>
      <c r="F179">
        <v>123.010002</v>
      </c>
      <c r="G179">
        <v>3865700</v>
      </c>
    </row>
    <row r="180" spans="1:7" x14ac:dyDescent="0.25">
      <c r="A180" s="1">
        <v>43262</v>
      </c>
      <c r="B180">
        <v>123.099998</v>
      </c>
      <c r="C180">
        <v>123.41999800000001</v>
      </c>
      <c r="D180">
        <v>123.019997</v>
      </c>
      <c r="E180">
        <v>123.230003</v>
      </c>
      <c r="F180">
        <v>123.230003</v>
      </c>
      <c r="G180">
        <v>3201200</v>
      </c>
    </row>
    <row r="181" spans="1:7" x14ac:dyDescent="0.25">
      <c r="A181" s="1">
        <v>43263</v>
      </c>
      <c r="B181">
        <v>122.949997</v>
      </c>
      <c r="C181">
        <v>123.18</v>
      </c>
      <c r="D181">
        <v>122.639999</v>
      </c>
      <c r="E181">
        <v>122.82</v>
      </c>
      <c r="F181">
        <v>122.82</v>
      </c>
      <c r="G181">
        <v>7279600</v>
      </c>
    </row>
    <row r="182" spans="1:7" x14ac:dyDescent="0.25">
      <c r="A182" s="1">
        <v>43264</v>
      </c>
      <c r="B182">
        <v>122.839996</v>
      </c>
      <c r="C182">
        <v>123.339996</v>
      </c>
      <c r="D182">
        <v>122.470001</v>
      </c>
      <c r="E182">
        <v>123.19000200000001</v>
      </c>
      <c r="F182">
        <v>123.19000200000001</v>
      </c>
      <c r="G182">
        <v>5867700</v>
      </c>
    </row>
    <row r="183" spans="1:7" x14ac:dyDescent="0.25">
      <c r="A183" s="1">
        <v>43265</v>
      </c>
      <c r="B183">
        <v>123.629997</v>
      </c>
      <c r="C183">
        <v>123.860001</v>
      </c>
      <c r="D183">
        <v>123.32</v>
      </c>
      <c r="E183">
        <v>123.379997</v>
      </c>
      <c r="F183">
        <v>123.379997</v>
      </c>
      <c r="G183">
        <v>8015400</v>
      </c>
    </row>
    <row r="184" spans="1:7" x14ac:dyDescent="0.25">
      <c r="A184" s="1">
        <v>43266</v>
      </c>
      <c r="B184">
        <v>122.18</v>
      </c>
      <c r="C184">
        <v>122.199997</v>
      </c>
      <c r="D184">
        <v>120.83000199999999</v>
      </c>
      <c r="E184">
        <v>121.339996</v>
      </c>
      <c r="F184">
        <v>121.339996</v>
      </c>
      <c r="G184">
        <v>14537000</v>
      </c>
    </row>
    <row r="185" spans="1:7" x14ac:dyDescent="0.25">
      <c r="A185" s="1">
        <v>43269</v>
      </c>
      <c r="B185">
        <v>121.349998</v>
      </c>
      <c r="C185">
        <v>121.44000200000001</v>
      </c>
      <c r="D185">
        <v>120.989998</v>
      </c>
      <c r="E185">
        <v>121.110001</v>
      </c>
      <c r="F185">
        <v>121.110001</v>
      </c>
      <c r="G185">
        <v>3846000</v>
      </c>
    </row>
    <row r="186" spans="1:7" x14ac:dyDescent="0.25">
      <c r="A186" s="1">
        <v>43270</v>
      </c>
      <c r="B186">
        <v>120.80999799999999</v>
      </c>
      <c r="C186">
        <v>121.029999</v>
      </c>
      <c r="D186">
        <v>120.58000199999999</v>
      </c>
      <c r="E186">
        <v>120.800003</v>
      </c>
      <c r="F186">
        <v>120.800003</v>
      </c>
      <c r="G186">
        <v>4925800</v>
      </c>
    </row>
    <row r="187" spans="1:7" x14ac:dyDescent="0.25">
      <c r="A187" s="1">
        <v>43271</v>
      </c>
      <c r="B187">
        <v>120.790001</v>
      </c>
      <c r="C187">
        <v>120.80999799999999</v>
      </c>
      <c r="D187">
        <v>120.160004</v>
      </c>
      <c r="E187">
        <v>120.260002</v>
      </c>
      <c r="F187">
        <v>120.260002</v>
      </c>
      <c r="G187">
        <v>4548500</v>
      </c>
    </row>
    <row r="188" spans="1:7" x14ac:dyDescent="0.25">
      <c r="A188" s="1">
        <v>43272</v>
      </c>
      <c r="B188">
        <v>119.91999800000001</v>
      </c>
      <c r="C188">
        <v>120.32</v>
      </c>
      <c r="D188">
        <v>119.82</v>
      </c>
      <c r="E188">
        <v>120.050003</v>
      </c>
      <c r="F188">
        <v>120.050003</v>
      </c>
      <c r="G188">
        <v>5681900</v>
      </c>
    </row>
    <row r="189" spans="1:7" x14ac:dyDescent="0.25">
      <c r="A189" s="1">
        <v>43273</v>
      </c>
      <c r="B189">
        <v>120.209999</v>
      </c>
      <c r="C189">
        <v>120.400002</v>
      </c>
      <c r="D189">
        <v>120.099998</v>
      </c>
      <c r="E189">
        <v>120.339996</v>
      </c>
      <c r="F189">
        <v>120.339996</v>
      </c>
      <c r="G189">
        <v>4489400</v>
      </c>
    </row>
    <row r="190" spans="1:7" x14ac:dyDescent="0.25">
      <c r="A190" s="1">
        <v>43276</v>
      </c>
      <c r="B190">
        <v>120</v>
      </c>
      <c r="C190">
        <v>120.230003</v>
      </c>
      <c r="D190">
        <v>119.83000199999999</v>
      </c>
      <c r="E190">
        <v>119.889999</v>
      </c>
      <c r="F190">
        <v>119.889999</v>
      </c>
      <c r="G190">
        <v>9300200</v>
      </c>
    </row>
    <row r="191" spans="1:7" x14ac:dyDescent="0.25">
      <c r="A191" s="1">
        <v>43277</v>
      </c>
      <c r="B191">
        <v>119.279999</v>
      </c>
      <c r="C191">
        <v>119.589996</v>
      </c>
      <c r="D191">
        <v>119.089996</v>
      </c>
      <c r="E191">
        <v>119.260002</v>
      </c>
      <c r="F191">
        <v>119.260002</v>
      </c>
      <c r="G191">
        <v>8674500</v>
      </c>
    </row>
    <row r="192" spans="1:7" x14ac:dyDescent="0.25">
      <c r="A192" s="1">
        <v>43278</v>
      </c>
      <c r="B192">
        <v>118.959999</v>
      </c>
      <c r="C192">
        <v>119.050003</v>
      </c>
      <c r="D192">
        <v>118.480003</v>
      </c>
      <c r="E192">
        <v>118.58000199999999</v>
      </c>
      <c r="F192">
        <v>118.58000199999999</v>
      </c>
      <c r="G192">
        <v>6480100</v>
      </c>
    </row>
    <row r="193" spans="1:7" x14ac:dyDescent="0.25">
      <c r="A193" s="1">
        <v>43279</v>
      </c>
      <c r="B193">
        <v>118.589996</v>
      </c>
      <c r="C193">
        <v>118.66999800000001</v>
      </c>
      <c r="D193">
        <v>118.010002</v>
      </c>
      <c r="E193">
        <v>118.220001</v>
      </c>
      <c r="F193">
        <v>118.220001</v>
      </c>
      <c r="G193">
        <v>7760500</v>
      </c>
    </row>
    <row r="194" spans="1:7" x14ac:dyDescent="0.25">
      <c r="A194" s="1">
        <v>43280</v>
      </c>
      <c r="B194">
        <v>118.43</v>
      </c>
      <c r="C194">
        <v>118.94000200000001</v>
      </c>
      <c r="D194">
        <v>118.260002</v>
      </c>
      <c r="E194">
        <v>118.650002</v>
      </c>
      <c r="F194">
        <v>118.650002</v>
      </c>
      <c r="G194">
        <v>8002800</v>
      </c>
    </row>
    <row r="195" spans="1:7" x14ac:dyDescent="0.25">
      <c r="A195" s="1">
        <v>43283</v>
      </c>
      <c r="B195">
        <v>118.18</v>
      </c>
      <c r="C195">
        <v>118.209999</v>
      </c>
      <c r="D195">
        <v>117.400002</v>
      </c>
      <c r="E195">
        <v>117.459999</v>
      </c>
      <c r="F195">
        <v>117.459999</v>
      </c>
      <c r="G195">
        <v>12021900</v>
      </c>
    </row>
    <row r="196" spans="1:7" x14ac:dyDescent="0.25">
      <c r="A196" s="1">
        <v>43284</v>
      </c>
      <c r="B196">
        <v>118.410004</v>
      </c>
      <c r="C196">
        <v>119.08000199999999</v>
      </c>
      <c r="D196">
        <v>118.379997</v>
      </c>
      <c r="E196">
        <v>118.650002</v>
      </c>
      <c r="F196">
        <v>118.650002</v>
      </c>
      <c r="G196">
        <v>8901000</v>
      </c>
    </row>
    <row r="197" spans="1:7" x14ac:dyDescent="0.25">
      <c r="A197" s="1">
        <v>43286</v>
      </c>
      <c r="B197">
        <v>118.91999800000001</v>
      </c>
      <c r="C197">
        <v>119.33000199999999</v>
      </c>
      <c r="D197">
        <v>118.769997</v>
      </c>
      <c r="E197">
        <v>119.050003</v>
      </c>
      <c r="F197">
        <v>119.050003</v>
      </c>
      <c r="G197">
        <v>4951900</v>
      </c>
    </row>
    <row r="198" spans="1:7" x14ac:dyDescent="0.25">
      <c r="A198" s="1">
        <v>43287</v>
      </c>
      <c r="B198">
        <v>118.970001</v>
      </c>
      <c r="C198">
        <v>119.029999</v>
      </c>
      <c r="D198">
        <v>118.730003</v>
      </c>
      <c r="E198">
        <v>118.860001</v>
      </c>
      <c r="F198">
        <v>118.860001</v>
      </c>
      <c r="G198">
        <v>2946900</v>
      </c>
    </row>
    <row r="199" spans="1:7" x14ac:dyDescent="0.25">
      <c r="A199" s="1">
        <v>43290</v>
      </c>
      <c r="B199">
        <v>119.650002</v>
      </c>
      <c r="C199">
        <v>119.730003</v>
      </c>
      <c r="D199">
        <v>119.139999</v>
      </c>
      <c r="E199">
        <v>119.150002</v>
      </c>
      <c r="F199">
        <v>119.150002</v>
      </c>
      <c r="G199">
        <v>4074900</v>
      </c>
    </row>
    <row r="200" spans="1:7" x14ac:dyDescent="0.25">
      <c r="A200" s="1">
        <v>43291</v>
      </c>
      <c r="B200">
        <v>118.889999</v>
      </c>
      <c r="C200">
        <v>119</v>
      </c>
      <c r="D200">
        <v>118.610001</v>
      </c>
      <c r="E200">
        <v>118.93</v>
      </c>
      <c r="F200">
        <v>118.93</v>
      </c>
      <c r="G200">
        <v>3754800</v>
      </c>
    </row>
    <row r="201" spans="1:7" x14ac:dyDescent="0.25">
      <c r="A201" s="1">
        <v>43292</v>
      </c>
      <c r="B201">
        <v>118.449997</v>
      </c>
      <c r="C201">
        <v>118.529999</v>
      </c>
      <c r="D201">
        <v>117.620003</v>
      </c>
      <c r="E201">
        <v>117.639999</v>
      </c>
      <c r="F201">
        <v>117.639999</v>
      </c>
      <c r="G201">
        <v>6974500</v>
      </c>
    </row>
    <row r="202" spans="1:7" x14ac:dyDescent="0.25">
      <c r="A202" s="1">
        <v>43293</v>
      </c>
      <c r="B202">
        <v>118</v>
      </c>
      <c r="C202">
        <v>118.260002</v>
      </c>
      <c r="D202">
        <v>117.94000200000001</v>
      </c>
      <c r="E202">
        <v>118.129997</v>
      </c>
      <c r="F202">
        <v>118.129997</v>
      </c>
      <c r="G202">
        <v>4585300</v>
      </c>
    </row>
    <row r="203" spans="1:7" x14ac:dyDescent="0.25">
      <c r="A203" s="1">
        <v>43294</v>
      </c>
      <c r="B203">
        <v>117.620003</v>
      </c>
      <c r="C203">
        <v>117.75</v>
      </c>
      <c r="D203">
        <v>117.449997</v>
      </c>
      <c r="E203">
        <v>117.610001</v>
      </c>
      <c r="F203">
        <v>117.610001</v>
      </c>
      <c r="G203">
        <v>5444300</v>
      </c>
    </row>
    <row r="204" spans="1:7" x14ac:dyDescent="0.25">
      <c r="A204" s="1">
        <v>43297</v>
      </c>
      <c r="B204">
        <v>117.510002</v>
      </c>
      <c r="C204">
        <v>117.629997</v>
      </c>
      <c r="D204">
        <v>117.279999</v>
      </c>
      <c r="E204">
        <v>117.550003</v>
      </c>
      <c r="F204">
        <v>117.550003</v>
      </c>
      <c r="G204">
        <v>3670700</v>
      </c>
    </row>
    <row r="205" spans="1:7" x14ac:dyDescent="0.25">
      <c r="A205" s="1">
        <v>43298</v>
      </c>
      <c r="B205">
        <v>116.720001</v>
      </c>
      <c r="C205">
        <v>116.93</v>
      </c>
      <c r="D205">
        <v>116.120003</v>
      </c>
      <c r="E205">
        <v>116.279999</v>
      </c>
      <c r="F205">
        <v>116.279999</v>
      </c>
      <c r="G205">
        <v>7939600</v>
      </c>
    </row>
    <row r="206" spans="1:7" x14ac:dyDescent="0.25">
      <c r="A206" s="1">
        <v>43299</v>
      </c>
      <c r="B206">
        <v>116.029999</v>
      </c>
      <c r="C206">
        <v>116.349998</v>
      </c>
      <c r="D206">
        <v>115.83000199999999</v>
      </c>
      <c r="E206">
        <v>116.30999799999999</v>
      </c>
      <c r="F206">
        <v>116.30999799999999</v>
      </c>
      <c r="G206">
        <v>5391800</v>
      </c>
    </row>
    <row r="207" spans="1:7" x14ac:dyDescent="0.25">
      <c r="A207" s="1">
        <v>43300</v>
      </c>
      <c r="B207">
        <v>115.129997</v>
      </c>
      <c r="C207">
        <v>116.470001</v>
      </c>
      <c r="D207">
        <v>115.120003</v>
      </c>
      <c r="E207">
        <v>115.80999799999999</v>
      </c>
      <c r="F207">
        <v>115.80999799999999</v>
      </c>
      <c r="G207">
        <v>14227600</v>
      </c>
    </row>
    <row r="208" spans="1:7" x14ac:dyDescent="0.25">
      <c r="A208" s="1">
        <v>43301</v>
      </c>
      <c r="B208">
        <v>116.400002</v>
      </c>
      <c r="C208">
        <v>116.709999</v>
      </c>
      <c r="D208">
        <v>116.239998</v>
      </c>
      <c r="E208">
        <v>116.55999799999999</v>
      </c>
      <c r="F208">
        <v>116.55999799999999</v>
      </c>
      <c r="G208">
        <v>7892000</v>
      </c>
    </row>
    <row r="209" spans="1:7" x14ac:dyDescent="0.25">
      <c r="A209" s="1">
        <v>43304</v>
      </c>
      <c r="B209">
        <v>116.25</v>
      </c>
      <c r="C209">
        <v>116.30999799999999</v>
      </c>
      <c r="D209">
        <v>115.760002</v>
      </c>
      <c r="E209">
        <v>116</v>
      </c>
      <c r="F209">
        <v>116</v>
      </c>
      <c r="G209">
        <v>6247100</v>
      </c>
    </row>
    <row r="210" spans="1:7" x14ac:dyDescent="0.25">
      <c r="A210" s="1">
        <v>43305</v>
      </c>
      <c r="B210">
        <v>116.220001</v>
      </c>
      <c r="C210">
        <v>116.43</v>
      </c>
      <c r="D210">
        <v>115.910004</v>
      </c>
      <c r="E210">
        <v>116.040001</v>
      </c>
      <c r="F210">
        <v>116.040001</v>
      </c>
      <c r="G210">
        <v>4801000</v>
      </c>
    </row>
    <row r="211" spans="1:7" x14ac:dyDescent="0.25">
      <c r="A211" s="1">
        <v>43306</v>
      </c>
      <c r="B211">
        <v>116.790001</v>
      </c>
      <c r="C211">
        <v>116.839996</v>
      </c>
      <c r="D211">
        <v>116.269997</v>
      </c>
      <c r="E211">
        <v>116.68</v>
      </c>
      <c r="F211">
        <v>116.68</v>
      </c>
      <c r="G211">
        <v>5479600</v>
      </c>
    </row>
    <row r="212" spans="1:7" x14ac:dyDescent="0.25">
      <c r="A212" s="1">
        <v>43307</v>
      </c>
      <c r="B212">
        <v>116.239998</v>
      </c>
      <c r="C212">
        <v>116.510002</v>
      </c>
      <c r="D212">
        <v>115.769997</v>
      </c>
      <c r="E212">
        <v>115.769997</v>
      </c>
      <c r="F212">
        <v>115.769997</v>
      </c>
      <c r="G212">
        <v>6382700</v>
      </c>
    </row>
    <row r="213" spans="1:7" x14ac:dyDescent="0.25">
      <c r="A213" s="1">
        <v>43308</v>
      </c>
      <c r="B213">
        <v>115.91999800000001</v>
      </c>
      <c r="C213">
        <v>116.239998</v>
      </c>
      <c r="D213">
        <v>115.769997</v>
      </c>
      <c r="E213">
        <v>115.83000199999999</v>
      </c>
      <c r="F213">
        <v>115.83000199999999</v>
      </c>
      <c r="G213">
        <v>5242000</v>
      </c>
    </row>
    <row r="214" spans="1:7" x14ac:dyDescent="0.25">
      <c r="A214" s="1">
        <v>43311</v>
      </c>
      <c r="B214">
        <v>115.800003</v>
      </c>
      <c r="C214">
        <v>116.019997</v>
      </c>
      <c r="D214">
        <v>115.639999</v>
      </c>
      <c r="E214">
        <v>115.650002</v>
      </c>
      <c r="F214">
        <v>115.650002</v>
      </c>
      <c r="G214">
        <v>4157400</v>
      </c>
    </row>
    <row r="215" spans="1:7" x14ac:dyDescent="0.25">
      <c r="A215" s="1">
        <v>43312</v>
      </c>
      <c r="B215">
        <v>115.470001</v>
      </c>
      <c r="C215">
        <v>116.349998</v>
      </c>
      <c r="D215">
        <v>115.389999</v>
      </c>
      <c r="E215">
        <v>115.989998</v>
      </c>
      <c r="F215">
        <v>115.989998</v>
      </c>
      <c r="G215">
        <v>5508500</v>
      </c>
    </row>
    <row r="216" spans="1:7" x14ac:dyDescent="0.25">
      <c r="A216" s="1">
        <v>43313</v>
      </c>
      <c r="B216">
        <v>115.629997</v>
      </c>
      <c r="C216">
        <v>115.699997</v>
      </c>
      <c r="D216">
        <v>115.129997</v>
      </c>
      <c r="E216">
        <v>115.139999</v>
      </c>
      <c r="F216">
        <v>115.139999</v>
      </c>
      <c r="G216">
        <v>7941700</v>
      </c>
    </row>
    <row r="217" spans="1:7" x14ac:dyDescent="0.25">
      <c r="A217" s="1">
        <v>43314</v>
      </c>
      <c r="B217">
        <v>115.16999800000001</v>
      </c>
      <c r="C217">
        <v>115.230003</v>
      </c>
      <c r="D217">
        <v>114.41999800000001</v>
      </c>
      <c r="E217">
        <v>114.519997</v>
      </c>
      <c r="F217">
        <v>114.519997</v>
      </c>
      <c r="G217">
        <v>6204200</v>
      </c>
    </row>
    <row r="218" spans="1:7" x14ac:dyDescent="0.25">
      <c r="A218" s="1">
        <v>43315</v>
      </c>
      <c r="B218">
        <v>115.089996</v>
      </c>
      <c r="C218">
        <v>115.529999</v>
      </c>
      <c r="D218">
        <v>114.860001</v>
      </c>
      <c r="E218">
        <v>114.91999800000001</v>
      </c>
      <c r="F218">
        <v>114.91999800000001</v>
      </c>
      <c r="G218">
        <v>5953200</v>
      </c>
    </row>
    <row r="219" spans="1:7" x14ac:dyDescent="0.25">
      <c r="A219" s="1">
        <v>43318</v>
      </c>
      <c r="B219">
        <v>114.55999799999999</v>
      </c>
      <c r="C219">
        <v>114.720001</v>
      </c>
      <c r="D219">
        <v>114.30999799999999</v>
      </c>
      <c r="E219">
        <v>114.33000199999999</v>
      </c>
      <c r="F219">
        <v>114.33000199999999</v>
      </c>
      <c r="G219">
        <v>5811600</v>
      </c>
    </row>
    <row r="220" spans="1:7" x14ac:dyDescent="0.25">
      <c r="A220" s="1">
        <v>43319</v>
      </c>
      <c r="B220">
        <v>114.849998</v>
      </c>
      <c r="C220">
        <v>114.94000200000001</v>
      </c>
      <c r="D220">
        <v>114.41999800000001</v>
      </c>
      <c r="E220">
        <v>114.589996</v>
      </c>
      <c r="F220">
        <v>114.589996</v>
      </c>
      <c r="G220">
        <v>5188000</v>
      </c>
    </row>
    <row r="221" spans="1:7" x14ac:dyDescent="0.25">
      <c r="A221" s="1">
        <v>43320</v>
      </c>
      <c r="B221">
        <v>114.75</v>
      </c>
      <c r="C221">
        <v>114.949997</v>
      </c>
      <c r="D221">
        <v>114.410004</v>
      </c>
      <c r="E221">
        <v>114.910004</v>
      </c>
      <c r="F221">
        <v>114.910004</v>
      </c>
      <c r="G221">
        <v>3808000</v>
      </c>
    </row>
    <row r="222" spans="1:7" x14ac:dyDescent="0.25">
      <c r="A222" s="1">
        <v>43321</v>
      </c>
      <c r="B222">
        <v>115.019997</v>
      </c>
      <c r="C222">
        <v>115.120003</v>
      </c>
      <c r="D222">
        <v>114.69000200000001</v>
      </c>
      <c r="E222">
        <v>114.739998</v>
      </c>
      <c r="F222">
        <v>114.739998</v>
      </c>
      <c r="G222">
        <v>4252300</v>
      </c>
    </row>
    <row r="223" spans="1:7" x14ac:dyDescent="0.25">
      <c r="A223" s="1">
        <v>43322</v>
      </c>
      <c r="B223">
        <v>114.80999799999999</v>
      </c>
      <c r="C223">
        <v>115.230003</v>
      </c>
      <c r="D223">
        <v>114.610001</v>
      </c>
      <c r="E223">
        <v>114.69000200000001</v>
      </c>
      <c r="F223">
        <v>114.69000200000001</v>
      </c>
      <c r="G223">
        <v>6757900</v>
      </c>
    </row>
    <row r="224" spans="1:7" x14ac:dyDescent="0.25">
      <c r="A224" s="1">
        <v>43325</v>
      </c>
      <c r="B224">
        <v>113.80999799999999</v>
      </c>
      <c r="C224">
        <v>113.80999799999999</v>
      </c>
      <c r="D224">
        <v>112.83000199999999</v>
      </c>
      <c r="E224">
        <v>112.959999</v>
      </c>
      <c r="F224">
        <v>112.959999</v>
      </c>
      <c r="G224">
        <v>9130800</v>
      </c>
    </row>
    <row r="225" spans="1:7" x14ac:dyDescent="0.25">
      <c r="A225" s="1">
        <v>43326</v>
      </c>
      <c r="B225">
        <v>113.25</v>
      </c>
      <c r="C225">
        <v>113.480003</v>
      </c>
      <c r="D225">
        <v>112.839996</v>
      </c>
      <c r="E225">
        <v>113.07</v>
      </c>
      <c r="F225">
        <v>113.07</v>
      </c>
      <c r="G225">
        <v>7085900</v>
      </c>
    </row>
    <row r="226" spans="1:7" x14ac:dyDescent="0.25">
      <c r="A226" s="1">
        <v>43327</v>
      </c>
      <c r="B226">
        <v>112.16999800000001</v>
      </c>
      <c r="C226">
        <v>112.18</v>
      </c>
      <c r="D226">
        <v>111.05999799999999</v>
      </c>
      <c r="E226">
        <v>111.19000200000001</v>
      </c>
      <c r="F226">
        <v>111.19000200000001</v>
      </c>
      <c r="G226">
        <v>12398400</v>
      </c>
    </row>
    <row r="227" spans="1:7" x14ac:dyDescent="0.25">
      <c r="A227" s="1">
        <v>43328</v>
      </c>
      <c r="B227">
        <v>111.459999</v>
      </c>
      <c r="C227">
        <v>111.879997</v>
      </c>
      <c r="D227">
        <v>111.099998</v>
      </c>
      <c r="E227">
        <v>111.099998</v>
      </c>
      <c r="F227">
        <v>111.099998</v>
      </c>
      <c r="G227">
        <v>7484600</v>
      </c>
    </row>
    <row r="228" spans="1:7" x14ac:dyDescent="0.25">
      <c r="A228" s="1">
        <v>43329</v>
      </c>
      <c r="B228">
        <v>111.69000200000001</v>
      </c>
      <c r="C228">
        <v>112.150002</v>
      </c>
      <c r="D228">
        <v>111.379997</v>
      </c>
      <c r="E228">
        <v>112.129997</v>
      </c>
      <c r="F228">
        <v>112.129997</v>
      </c>
      <c r="G228">
        <v>8471000</v>
      </c>
    </row>
    <row r="229" spans="1:7" x14ac:dyDescent="0.25">
      <c r="A229" s="1">
        <v>43332</v>
      </c>
      <c r="B229">
        <v>112.379997</v>
      </c>
      <c r="C229">
        <v>112.739998</v>
      </c>
      <c r="D229">
        <v>112.160004</v>
      </c>
      <c r="E229">
        <v>112.69000200000001</v>
      </c>
      <c r="F229">
        <v>112.69000200000001</v>
      </c>
      <c r="G229">
        <v>5313400</v>
      </c>
    </row>
    <row r="230" spans="1:7" x14ac:dyDescent="0.25">
      <c r="A230" s="1">
        <v>43333</v>
      </c>
      <c r="B230">
        <v>112.769997</v>
      </c>
      <c r="C230">
        <v>113.099998</v>
      </c>
      <c r="D230">
        <v>112.44000200000001</v>
      </c>
      <c r="E230">
        <v>113.019997</v>
      </c>
      <c r="F230">
        <v>113.019997</v>
      </c>
      <c r="G230">
        <v>5042400</v>
      </c>
    </row>
    <row r="231" spans="1:7" x14ac:dyDescent="0.25">
      <c r="A231" s="1">
        <v>43334</v>
      </c>
      <c r="B231">
        <v>113.389999</v>
      </c>
      <c r="C231">
        <v>113.489998</v>
      </c>
      <c r="D231">
        <v>113.07</v>
      </c>
      <c r="E231">
        <v>113.269997</v>
      </c>
      <c r="F231">
        <v>113.269997</v>
      </c>
      <c r="G231">
        <v>6215600</v>
      </c>
    </row>
    <row r="232" spans="1:7" x14ac:dyDescent="0.25">
      <c r="A232" s="1">
        <v>43335</v>
      </c>
      <c r="B232">
        <v>112.68</v>
      </c>
      <c r="C232">
        <v>112.879997</v>
      </c>
      <c r="D232">
        <v>112.05999799999999</v>
      </c>
      <c r="E232">
        <v>112.199997</v>
      </c>
      <c r="F232">
        <v>112.199997</v>
      </c>
      <c r="G232">
        <v>5500100</v>
      </c>
    </row>
    <row r="233" spans="1:7" x14ac:dyDescent="0.25">
      <c r="A233" s="1">
        <v>43336</v>
      </c>
      <c r="B233">
        <v>113.25</v>
      </c>
      <c r="C233">
        <v>114.41999800000001</v>
      </c>
      <c r="D233">
        <v>113.209999</v>
      </c>
      <c r="E233">
        <v>114.160004</v>
      </c>
      <c r="F233">
        <v>114.160004</v>
      </c>
      <c r="G233">
        <v>9214700</v>
      </c>
    </row>
    <row r="234" spans="1:7" x14ac:dyDescent="0.25">
      <c r="A234" s="1">
        <v>43339</v>
      </c>
      <c r="B234">
        <v>114.120003</v>
      </c>
      <c r="C234">
        <v>114.779999</v>
      </c>
      <c r="D234">
        <v>114.120003</v>
      </c>
      <c r="E234">
        <v>114.589996</v>
      </c>
      <c r="F234">
        <v>114.589996</v>
      </c>
      <c r="G234">
        <v>4364000</v>
      </c>
    </row>
    <row r="235" spans="1:7" x14ac:dyDescent="0.25">
      <c r="A235" s="1">
        <v>43340</v>
      </c>
      <c r="B235">
        <v>114.760002</v>
      </c>
      <c r="C235">
        <v>114.870003</v>
      </c>
      <c r="D235">
        <v>113.550003</v>
      </c>
      <c r="E235">
        <v>113.68</v>
      </c>
      <c r="F235">
        <v>113.68</v>
      </c>
      <c r="G235">
        <v>6101400</v>
      </c>
    </row>
    <row r="236" spans="1:7" x14ac:dyDescent="0.25">
      <c r="A236" s="1">
        <v>43341</v>
      </c>
      <c r="B236">
        <v>114.160004</v>
      </c>
      <c r="C236">
        <v>114.209999</v>
      </c>
      <c r="D236">
        <v>113.849998</v>
      </c>
      <c r="E236">
        <v>114.199997</v>
      </c>
      <c r="F236">
        <v>114.199997</v>
      </c>
      <c r="G236">
        <v>5616300</v>
      </c>
    </row>
    <row r="237" spans="1:7" x14ac:dyDescent="0.25">
      <c r="A237" s="1">
        <v>43342</v>
      </c>
      <c r="B237">
        <v>113.91999800000001</v>
      </c>
      <c r="C237">
        <v>113.93</v>
      </c>
      <c r="D237">
        <v>113.239998</v>
      </c>
      <c r="E237">
        <v>113.639999</v>
      </c>
      <c r="F237">
        <v>113.639999</v>
      </c>
      <c r="G237">
        <v>5431600</v>
      </c>
    </row>
    <row r="238" spans="1:7" x14ac:dyDescent="0.25">
      <c r="A238" s="1">
        <v>43343</v>
      </c>
      <c r="B238">
        <v>113.720001</v>
      </c>
      <c r="C238">
        <v>114.05999799999999</v>
      </c>
      <c r="D238">
        <v>113.44000200000001</v>
      </c>
      <c r="E238">
        <v>113.510002</v>
      </c>
      <c r="F238">
        <v>113.510002</v>
      </c>
      <c r="G238">
        <v>5048700</v>
      </c>
    </row>
    <row r="239" spans="1:7" x14ac:dyDescent="0.25">
      <c r="A239" s="1">
        <v>43347</v>
      </c>
      <c r="B239">
        <v>112.75</v>
      </c>
      <c r="C239">
        <v>113.07</v>
      </c>
      <c r="D239">
        <v>112.610001</v>
      </c>
      <c r="E239">
        <v>112.93</v>
      </c>
      <c r="F239">
        <v>112.93</v>
      </c>
      <c r="G239">
        <v>6617500</v>
      </c>
    </row>
    <row r="240" spans="1:7" x14ac:dyDescent="0.25">
      <c r="A240" s="1">
        <v>43348</v>
      </c>
      <c r="B240">
        <v>113.360001</v>
      </c>
      <c r="C240">
        <v>113.44000200000001</v>
      </c>
      <c r="D240">
        <v>113.120003</v>
      </c>
      <c r="E240">
        <v>113.32</v>
      </c>
      <c r="F240">
        <v>113.32</v>
      </c>
      <c r="G240">
        <v>4459200</v>
      </c>
    </row>
    <row r="241" spans="1:7" x14ac:dyDescent="0.25">
      <c r="A241" s="1">
        <v>43349</v>
      </c>
      <c r="B241">
        <v>113.889999</v>
      </c>
      <c r="C241">
        <v>114.260002</v>
      </c>
      <c r="D241">
        <v>113.279999</v>
      </c>
      <c r="E241">
        <v>113.540001</v>
      </c>
      <c r="F241">
        <v>113.540001</v>
      </c>
      <c r="G241">
        <v>4784700</v>
      </c>
    </row>
    <row r="242" spans="1:7" x14ac:dyDescent="0.25">
      <c r="A242" s="1">
        <v>43350</v>
      </c>
      <c r="B242">
        <v>113.260002</v>
      </c>
      <c r="C242">
        <v>113.599998</v>
      </c>
      <c r="D242">
        <v>112.970001</v>
      </c>
      <c r="E242">
        <v>113.230003</v>
      </c>
      <c r="F242">
        <v>113.230003</v>
      </c>
      <c r="G242">
        <v>3714000</v>
      </c>
    </row>
    <row r="243" spans="1:7" x14ac:dyDescent="0.25">
      <c r="A243" s="1">
        <v>43353</v>
      </c>
      <c r="B243">
        <v>113.260002</v>
      </c>
      <c r="C243">
        <v>113.43</v>
      </c>
      <c r="D243">
        <v>113</v>
      </c>
      <c r="E243">
        <v>113.150002</v>
      </c>
      <c r="F243">
        <v>113.150002</v>
      </c>
      <c r="G243">
        <v>2316500</v>
      </c>
    </row>
    <row r="244" spans="1:7" x14ac:dyDescent="0.25">
      <c r="A244" s="1">
        <v>43354</v>
      </c>
      <c r="B244">
        <v>112.650002</v>
      </c>
      <c r="C244">
        <v>113.370003</v>
      </c>
      <c r="D244">
        <v>112.41999800000001</v>
      </c>
      <c r="E244">
        <v>113.220001</v>
      </c>
      <c r="F244">
        <v>113.220001</v>
      </c>
      <c r="G244">
        <v>3791300</v>
      </c>
    </row>
    <row r="245" spans="1:7" x14ac:dyDescent="0.25">
      <c r="A245" s="1">
        <v>43355</v>
      </c>
      <c r="B245">
        <v>113.120003</v>
      </c>
      <c r="C245">
        <v>114.389999</v>
      </c>
      <c r="D245">
        <v>113.05999799999999</v>
      </c>
      <c r="E245">
        <v>114.16999800000001</v>
      </c>
      <c r="F245">
        <v>114.16999800000001</v>
      </c>
      <c r="G245">
        <v>6315900</v>
      </c>
    </row>
    <row r="246" spans="1:7" x14ac:dyDescent="0.25">
      <c r="A246" s="1">
        <v>43356</v>
      </c>
      <c r="B246">
        <v>114.720001</v>
      </c>
      <c r="C246">
        <v>114.779999</v>
      </c>
      <c r="D246">
        <v>113.58000199999999</v>
      </c>
      <c r="E246">
        <v>113.760002</v>
      </c>
      <c r="F246">
        <v>113.760002</v>
      </c>
      <c r="G246">
        <v>5635900</v>
      </c>
    </row>
    <row r="247" spans="1:7" x14ac:dyDescent="0.25">
      <c r="A247" s="1">
        <v>43357</v>
      </c>
      <c r="B247">
        <v>113.790001</v>
      </c>
      <c r="C247">
        <v>113.900002</v>
      </c>
      <c r="D247">
        <v>112.910004</v>
      </c>
      <c r="E247">
        <v>113.019997</v>
      </c>
      <c r="F247">
        <v>113.019997</v>
      </c>
      <c r="G247">
        <v>5375600</v>
      </c>
    </row>
    <row r="248" spans="1:7" x14ac:dyDescent="0.25">
      <c r="A248" s="1">
        <v>43360</v>
      </c>
      <c r="B248">
        <v>113.599998</v>
      </c>
      <c r="C248">
        <v>114.029999</v>
      </c>
      <c r="D248">
        <v>113.550003</v>
      </c>
      <c r="E248">
        <v>113.610001</v>
      </c>
      <c r="F248">
        <v>113.610001</v>
      </c>
      <c r="G248">
        <v>4727300</v>
      </c>
    </row>
    <row r="249" spans="1:7" x14ac:dyDescent="0.25">
      <c r="A249" s="1">
        <v>43361</v>
      </c>
      <c r="B249">
        <v>113.790001</v>
      </c>
      <c r="C249">
        <v>113.910004</v>
      </c>
      <c r="D249">
        <v>113.279999</v>
      </c>
      <c r="E249">
        <v>113.44000200000001</v>
      </c>
      <c r="F249">
        <v>113.44000200000001</v>
      </c>
      <c r="G249">
        <v>4737800</v>
      </c>
    </row>
    <row r="250" spans="1:7" x14ac:dyDescent="0.25">
      <c r="A250" s="1">
        <v>43362</v>
      </c>
      <c r="B250">
        <v>113.94000200000001</v>
      </c>
      <c r="C250">
        <v>114.150002</v>
      </c>
      <c r="D250">
        <v>113.68</v>
      </c>
      <c r="E250">
        <v>113.879997</v>
      </c>
      <c r="F250">
        <v>113.879997</v>
      </c>
      <c r="G250">
        <v>4223200</v>
      </c>
    </row>
    <row r="251" spans="1:7" x14ac:dyDescent="0.25">
      <c r="A251" s="1">
        <v>43363</v>
      </c>
      <c r="B251">
        <v>114.209999</v>
      </c>
      <c r="C251">
        <v>114.370003</v>
      </c>
      <c r="D251">
        <v>113.860001</v>
      </c>
      <c r="E251">
        <v>114.269997</v>
      </c>
      <c r="F251">
        <v>114.269997</v>
      </c>
      <c r="G251">
        <v>4384200</v>
      </c>
    </row>
    <row r="252" spans="1:7" x14ac:dyDescent="0.25">
      <c r="A252" s="1">
        <v>43364</v>
      </c>
      <c r="B252">
        <v>112.870102</v>
      </c>
      <c r="C252">
        <v>113.68</v>
      </c>
      <c r="D252">
        <v>112.790001</v>
      </c>
      <c r="E252">
        <v>113.489998</v>
      </c>
      <c r="F252">
        <v>113.489998</v>
      </c>
      <c r="G252">
        <v>6831550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0DAB8-B9C1-4754-A8A9-68BABE0769BC}">
  <dimension ref="A1:I252"/>
  <sheetViews>
    <sheetView workbookViewId="0">
      <selection activeCell="G57" sqref="G57"/>
    </sheetView>
  </sheetViews>
  <sheetFormatPr defaultRowHeight="15" x14ac:dyDescent="0.25"/>
  <cols>
    <col min="1" max="1" width="10.7109375" bestFit="1" customWidth="1"/>
  </cols>
  <sheetData>
    <row r="1" spans="1:7" x14ac:dyDescent="0.25">
      <c r="A1" s="24" t="s">
        <v>0</v>
      </c>
      <c r="B1" s="24" t="s">
        <v>8</v>
      </c>
      <c r="C1" s="24" t="s">
        <v>7</v>
      </c>
      <c r="D1" s="24" t="s">
        <v>6</v>
      </c>
      <c r="E1" s="24" t="s">
        <v>5</v>
      </c>
      <c r="F1" s="24" t="s">
        <v>4</v>
      </c>
      <c r="G1" s="24" t="s">
        <v>3</v>
      </c>
    </row>
    <row r="2" spans="1:7" x14ac:dyDescent="0.25">
      <c r="A2" s="25">
        <v>43003</v>
      </c>
      <c r="B2" s="24">
        <v>12.37</v>
      </c>
      <c r="C2" s="24">
        <v>13.95</v>
      </c>
      <c r="D2" s="24">
        <v>12.37</v>
      </c>
      <c r="E2" s="24">
        <v>13.77</v>
      </c>
      <c r="F2" s="24">
        <v>13.77</v>
      </c>
      <c r="G2" s="24">
        <v>0</v>
      </c>
    </row>
    <row r="3" spans="1:7" x14ac:dyDescent="0.25">
      <c r="A3" s="25">
        <v>43004</v>
      </c>
      <c r="B3" s="24">
        <v>13.77</v>
      </c>
      <c r="C3" s="24">
        <v>13.77</v>
      </c>
      <c r="D3" s="24">
        <v>12.4</v>
      </c>
      <c r="E3" s="24">
        <v>13.32</v>
      </c>
      <c r="F3" s="24">
        <v>13.32</v>
      </c>
      <c r="G3" s="24">
        <v>0</v>
      </c>
    </row>
    <row r="4" spans="1:7" x14ac:dyDescent="0.25">
      <c r="A4" s="25">
        <v>43005</v>
      </c>
      <c r="B4" s="24">
        <v>13.13</v>
      </c>
      <c r="C4" s="24">
        <v>13.27</v>
      </c>
      <c r="D4" s="24">
        <v>12.62</v>
      </c>
      <c r="E4" s="24">
        <v>12.99</v>
      </c>
      <c r="F4" s="24">
        <v>12.99</v>
      </c>
      <c r="G4" s="24">
        <v>0</v>
      </c>
    </row>
    <row r="5" spans="1:7" x14ac:dyDescent="0.25">
      <c r="A5" s="25">
        <v>43006</v>
      </c>
      <c r="B5" s="24">
        <v>12.99</v>
      </c>
      <c r="C5" s="24">
        <v>12.99</v>
      </c>
      <c r="D5" s="24">
        <v>11.57</v>
      </c>
      <c r="E5" s="24">
        <v>11.75</v>
      </c>
      <c r="F5" s="24">
        <v>11.75</v>
      </c>
      <c r="G5" s="24">
        <v>0</v>
      </c>
    </row>
    <row r="6" spans="1:7" x14ac:dyDescent="0.25">
      <c r="A6" s="25">
        <v>43007</v>
      </c>
      <c r="B6" s="24">
        <v>11.75</v>
      </c>
      <c r="C6" s="24">
        <v>11.82</v>
      </c>
      <c r="D6" s="24">
        <v>11.27</v>
      </c>
      <c r="E6" s="24">
        <v>11.77</v>
      </c>
      <c r="F6" s="24">
        <v>11.77</v>
      </c>
      <c r="G6" s="24">
        <v>0</v>
      </c>
    </row>
    <row r="7" spans="1:7" x14ac:dyDescent="0.25">
      <c r="A7" s="25">
        <v>43010</v>
      </c>
      <c r="B7" s="24">
        <v>11.72</v>
      </c>
      <c r="C7" s="24">
        <v>12.02</v>
      </c>
      <c r="D7" s="24">
        <v>11.54</v>
      </c>
      <c r="E7" s="24">
        <v>11.72</v>
      </c>
      <c r="F7" s="24">
        <v>11.72</v>
      </c>
      <c r="G7" s="24">
        <v>0</v>
      </c>
    </row>
    <row r="8" spans="1:7" x14ac:dyDescent="0.25">
      <c r="A8" s="25">
        <v>43011</v>
      </c>
      <c r="B8" s="24">
        <v>11.72</v>
      </c>
      <c r="C8" s="24">
        <v>11.73</v>
      </c>
      <c r="D8" s="24">
        <v>11.36</v>
      </c>
      <c r="E8" s="24">
        <v>11.38</v>
      </c>
      <c r="F8" s="24">
        <v>11.38</v>
      </c>
      <c r="G8" s="24">
        <v>0</v>
      </c>
    </row>
    <row r="9" spans="1:7" x14ac:dyDescent="0.25">
      <c r="A9" s="25">
        <v>43012</v>
      </c>
      <c r="B9" s="24">
        <v>11.38</v>
      </c>
      <c r="C9" s="24">
        <v>11.78</v>
      </c>
      <c r="D9" s="24">
        <v>11.35</v>
      </c>
      <c r="E9" s="24">
        <v>11.41</v>
      </c>
      <c r="F9" s="24">
        <v>11.41</v>
      </c>
      <c r="G9" s="24">
        <v>0</v>
      </c>
    </row>
    <row r="10" spans="1:7" x14ac:dyDescent="0.25">
      <c r="A10" s="25">
        <v>43013</v>
      </c>
      <c r="B10" s="24">
        <v>11.37</v>
      </c>
      <c r="C10" s="24">
        <v>11.47</v>
      </c>
      <c r="D10" s="24">
        <v>11.12</v>
      </c>
      <c r="E10" s="24">
        <v>11.4</v>
      </c>
      <c r="F10" s="24">
        <v>11.4</v>
      </c>
      <c r="G10" s="24">
        <v>0</v>
      </c>
    </row>
    <row r="11" spans="1:7" x14ac:dyDescent="0.25">
      <c r="A11" s="25">
        <v>43014</v>
      </c>
      <c r="B11" s="24">
        <v>11.27</v>
      </c>
      <c r="C11" s="24">
        <v>11.88</v>
      </c>
      <c r="D11" s="24">
        <v>11.08</v>
      </c>
      <c r="E11" s="24">
        <v>11.53</v>
      </c>
      <c r="F11" s="24">
        <v>11.53</v>
      </c>
      <c r="G11" s="24">
        <v>0</v>
      </c>
    </row>
    <row r="12" spans="1:7" x14ac:dyDescent="0.25">
      <c r="A12" s="25">
        <v>43017</v>
      </c>
      <c r="B12" s="24">
        <v>11.53</v>
      </c>
      <c r="C12" s="24">
        <v>11.97</v>
      </c>
      <c r="D12" s="24">
        <v>11.53</v>
      </c>
      <c r="E12" s="24">
        <v>11.96</v>
      </c>
      <c r="F12" s="24">
        <v>11.96</v>
      </c>
      <c r="G12" s="24">
        <v>0</v>
      </c>
    </row>
    <row r="13" spans="1:7" x14ac:dyDescent="0.25">
      <c r="A13" s="25">
        <v>43018</v>
      </c>
      <c r="B13" s="24">
        <v>12.07</v>
      </c>
      <c r="C13" s="24">
        <v>12.24</v>
      </c>
      <c r="D13" s="24">
        <v>12</v>
      </c>
      <c r="E13" s="24">
        <v>12.22</v>
      </c>
      <c r="F13" s="24">
        <v>12.22</v>
      </c>
      <c r="G13" s="24">
        <v>0</v>
      </c>
    </row>
    <row r="14" spans="1:7" x14ac:dyDescent="0.25">
      <c r="A14" s="25">
        <v>43019</v>
      </c>
      <c r="B14" s="24">
        <v>12.22</v>
      </c>
      <c r="C14" s="24">
        <v>14.68</v>
      </c>
      <c r="D14" s="24">
        <v>11.81</v>
      </c>
      <c r="E14" s="24">
        <v>12.13</v>
      </c>
      <c r="F14" s="24">
        <v>12.13</v>
      </c>
      <c r="G14" s="24">
        <v>0</v>
      </c>
    </row>
    <row r="15" spans="1:7" x14ac:dyDescent="0.25">
      <c r="A15" s="25">
        <v>43020</v>
      </c>
      <c r="B15" s="24">
        <v>12.35</v>
      </c>
      <c r="C15" s="24">
        <v>12.47</v>
      </c>
      <c r="D15" s="24">
        <v>11.78</v>
      </c>
      <c r="E15" s="24">
        <v>11.82</v>
      </c>
      <c r="F15" s="24">
        <v>11.82</v>
      </c>
      <c r="G15" s="24">
        <v>0</v>
      </c>
    </row>
    <row r="16" spans="1:7" x14ac:dyDescent="0.25">
      <c r="A16" s="25">
        <v>43021</v>
      </c>
      <c r="B16" s="24">
        <v>11.82</v>
      </c>
      <c r="C16" s="24">
        <v>11.98</v>
      </c>
      <c r="D16" s="24">
        <v>11.54</v>
      </c>
      <c r="E16" s="24">
        <v>11.76</v>
      </c>
      <c r="F16" s="24">
        <v>11.76</v>
      </c>
      <c r="G16" s="24">
        <v>0</v>
      </c>
    </row>
    <row r="17" spans="1:9" x14ac:dyDescent="0.25">
      <c r="A17" s="25">
        <v>43024</v>
      </c>
      <c r="B17" s="24">
        <v>11.76</v>
      </c>
      <c r="C17" s="24">
        <v>12.2</v>
      </c>
      <c r="D17" s="24">
        <v>11.76</v>
      </c>
      <c r="E17" s="24">
        <v>12.13</v>
      </c>
      <c r="F17" s="24">
        <v>12.13</v>
      </c>
      <c r="G17" s="24">
        <v>0</v>
      </c>
    </row>
    <row r="18" spans="1:9" x14ac:dyDescent="0.25">
      <c r="A18" s="25">
        <v>43025</v>
      </c>
      <c r="B18" s="24">
        <v>12.16</v>
      </c>
      <c r="C18" s="24">
        <v>12.23</v>
      </c>
      <c r="D18" s="24">
        <v>11.49</v>
      </c>
      <c r="E18" s="24">
        <v>11.64</v>
      </c>
      <c r="F18" s="24">
        <v>11.64</v>
      </c>
      <c r="G18" s="24">
        <v>0</v>
      </c>
    </row>
    <row r="19" spans="1:9" x14ac:dyDescent="0.25">
      <c r="A19" s="25">
        <v>43026</v>
      </c>
      <c r="B19" s="24">
        <v>11.64</v>
      </c>
      <c r="C19" s="24">
        <v>11.97</v>
      </c>
      <c r="D19" s="24">
        <v>11.51</v>
      </c>
      <c r="E19" s="24">
        <v>11.88</v>
      </c>
      <c r="F19" s="24">
        <v>11.88</v>
      </c>
      <c r="G19" s="24">
        <v>0</v>
      </c>
    </row>
    <row r="20" spans="1:9" x14ac:dyDescent="0.25">
      <c r="A20" s="25">
        <v>43027</v>
      </c>
      <c r="B20" s="24">
        <v>12</v>
      </c>
      <c r="C20" s="24">
        <v>12.02</v>
      </c>
      <c r="D20" s="24">
        <v>11.76</v>
      </c>
      <c r="E20" s="24">
        <v>11.94</v>
      </c>
      <c r="F20" s="24">
        <v>11.94</v>
      </c>
      <c r="G20" s="24">
        <v>0</v>
      </c>
      <c r="I20" t="s">
        <v>220</v>
      </c>
    </row>
    <row r="21" spans="1:9" x14ac:dyDescent="0.25">
      <c r="A21" s="25">
        <v>43028</v>
      </c>
      <c r="B21" s="24">
        <v>11.73</v>
      </c>
      <c r="C21" s="24">
        <v>12.11</v>
      </c>
      <c r="D21" s="24">
        <v>11.46</v>
      </c>
      <c r="E21" s="24">
        <v>11.49</v>
      </c>
      <c r="F21" s="24">
        <v>11.49</v>
      </c>
      <c r="G21" s="24">
        <v>0</v>
      </c>
    </row>
    <row r="22" spans="1:9" x14ac:dyDescent="0.25">
      <c r="A22" s="25">
        <v>43031</v>
      </c>
      <c r="B22" s="24">
        <v>11.46</v>
      </c>
      <c r="C22" s="24">
        <v>11.72</v>
      </c>
      <c r="D22" s="24">
        <v>10.95</v>
      </c>
      <c r="E22" s="24">
        <v>11.69</v>
      </c>
      <c r="F22" s="24">
        <v>11.69</v>
      </c>
      <c r="G22" s="24">
        <v>0</v>
      </c>
    </row>
    <row r="23" spans="1:9" x14ac:dyDescent="0.25">
      <c r="A23" s="25">
        <v>43032</v>
      </c>
      <c r="B23" s="24">
        <v>11.38</v>
      </c>
      <c r="C23" s="24">
        <v>11.8</v>
      </c>
      <c r="D23" s="24">
        <v>11.31</v>
      </c>
      <c r="E23" s="24">
        <v>11.73</v>
      </c>
      <c r="F23" s="24">
        <v>11.73</v>
      </c>
      <c r="G23" s="24">
        <v>0</v>
      </c>
    </row>
    <row r="24" spans="1:9" x14ac:dyDescent="0.25">
      <c r="A24" s="25">
        <v>43033</v>
      </c>
      <c r="B24" s="24">
        <v>11.73</v>
      </c>
      <c r="C24" s="24">
        <v>12.17</v>
      </c>
      <c r="D24" s="24">
        <v>11.42</v>
      </c>
      <c r="E24" s="24">
        <v>12.02</v>
      </c>
      <c r="F24" s="24">
        <v>12.02</v>
      </c>
      <c r="G24" s="24">
        <v>0</v>
      </c>
    </row>
    <row r="25" spans="1:9" x14ac:dyDescent="0.25">
      <c r="A25" s="25">
        <v>43034</v>
      </c>
      <c r="B25" s="24">
        <v>11.48</v>
      </c>
      <c r="C25" s="24">
        <v>11.73</v>
      </c>
      <c r="D25" s="24">
        <v>11.4</v>
      </c>
      <c r="E25" s="24">
        <v>11.62</v>
      </c>
      <c r="F25" s="24">
        <v>11.62</v>
      </c>
      <c r="G25" s="24">
        <v>0</v>
      </c>
    </row>
    <row r="26" spans="1:9" x14ac:dyDescent="0.25">
      <c r="A26" s="25">
        <v>43035</v>
      </c>
      <c r="B26" s="24">
        <v>11.59</v>
      </c>
      <c r="C26" s="24">
        <v>11.73</v>
      </c>
      <c r="D26" s="24">
        <v>11.18</v>
      </c>
      <c r="E26" s="24">
        <v>11.48</v>
      </c>
      <c r="F26" s="24">
        <v>11.48</v>
      </c>
      <c r="G26" s="24">
        <v>0</v>
      </c>
    </row>
    <row r="27" spans="1:9" x14ac:dyDescent="0.25">
      <c r="A27" s="25">
        <v>43038</v>
      </c>
      <c r="B27" s="24">
        <v>11.48</v>
      </c>
      <c r="C27" s="24">
        <v>12.05</v>
      </c>
      <c r="D27" s="24">
        <v>11.48</v>
      </c>
      <c r="E27" s="24">
        <v>11.74</v>
      </c>
      <c r="F27" s="24">
        <v>11.74</v>
      </c>
      <c r="G27" s="24">
        <v>0</v>
      </c>
    </row>
    <row r="28" spans="1:9" x14ac:dyDescent="0.25">
      <c r="A28" s="25">
        <v>43039</v>
      </c>
      <c r="B28" s="24">
        <v>11.74</v>
      </c>
      <c r="C28" s="24">
        <v>11.85</v>
      </c>
      <c r="D28" s="24">
        <v>11.62</v>
      </c>
      <c r="E28" s="24">
        <v>11.81</v>
      </c>
      <c r="F28" s="24">
        <v>11.81</v>
      </c>
      <c r="G28" s="24">
        <v>0</v>
      </c>
    </row>
    <row r="29" spans="1:9" x14ac:dyDescent="0.25">
      <c r="A29" s="25">
        <v>43040</v>
      </c>
      <c r="B29" s="24">
        <v>11.81</v>
      </c>
      <c r="C29" s="24">
        <v>11.9</v>
      </c>
      <c r="D29" s="24">
        <v>11.32</v>
      </c>
      <c r="E29" s="24">
        <v>11.8</v>
      </c>
      <c r="F29" s="24">
        <v>11.8</v>
      </c>
      <c r="G29" s="24">
        <v>0</v>
      </c>
    </row>
    <row r="30" spans="1:9" x14ac:dyDescent="0.25">
      <c r="A30" s="25">
        <v>43041</v>
      </c>
      <c r="B30" s="24">
        <v>11.43</v>
      </c>
      <c r="C30" s="24">
        <v>11.46</v>
      </c>
      <c r="D30" s="24">
        <v>10.93</v>
      </c>
      <c r="E30" s="24">
        <v>10.95</v>
      </c>
      <c r="F30" s="24">
        <v>10.95</v>
      </c>
      <c r="G30" s="24">
        <v>0</v>
      </c>
    </row>
    <row r="31" spans="1:9" x14ac:dyDescent="0.25">
      <c r="A31" s="25">
        <v>43042</v>
      </c>
      <c r="B31" s="24">
        <v>10.95</v>
      </c>
      <c r="C31" s="24">
        <v>10.95</v>
      </c>
      <c r="D31" s="24">
        <v>10.24</v>
      </c>
      <c r="E31" s="24">
        <v>10.65</v>
      </c>
      <c r="F31" s="24">
        <v>10.65</v>
      </c>
      <c r="G31" s="24">
        <v>0</v>
      </c>
    </row>
    <row r="32" spans="1:9" x14ac:dyDescent="0.25">
      <c r="A32" s="25">
        <v>43045</v>
      </c>
      <c r="B32" s="24">
        <v>10.93</v>
      </c>
      <c r="C32" s="24">
        <v>11.45</v>
      </c>
      <c r="D32" s="24">
        <v>10.82</v>
      </c>
      <c r="E32" s="24">
        <v>10.94</v>
      </c>
      <c r="F32" s="24">
        <v>10.94</v>
      </c>
      <c r="G32" s="24">
        <v>0</v>
      </c>
    </row>
    <row r="33" spans="1:7" x14ac:dyDescent="0.25">
      <c r="A33" s="25">
        <v>43046</v>
      </c>
      <c r="B33" s="24">
        <v>11.18</v>
      </c>
      <c r="C33" s="24">
        <v>11.21</v>
      </c>
      <c r="D33" s="24">
        <v>10.94</v>
      </c>
      <c r="E33" s="24">
        <v>10.98</v>
      </c>
      <c r="F33" s="24">
        <v>10.98</v>
      </c>
      <c r="G33" s="24">
        <v>0</v>
      </c>
    </row>
    <row r="34" spans="1:7" x14ac:dyDescent="0.25">
      <c r="A34" s="25">
        <v>43047</v>
      </c>
      <c r="B34" s="24">
        <v>10.98</v>
      </c>
      <c r="C34" s="24">
        <v>11.36</v>
      </c>
      <c r="D34" s="24">
        <v>10.98</v>
      </c>
      <c r="E34" s="24">
        <v>11.32</v>
      </c>
      <c r="F34" s="24">
        <v>11.32</v>
      </c>
      <c r="G34" s="24">
        <v>0</v>
      </c>
    </row>
    <row r="35" spans="1:7" x14ac:dyDescent="0.25">
      <c r="A35" s="25">
        <v>43048</v>
      </c>
      <c r="B35" s="24">
        <v>11.37</v>
      </c>
      <c r="C35" s="24">
        <v>12.03</v>
      </c>
      <c r="D35" s="24">
        <v>11.36</v>
      </c>
      <c r="E35" s="24">
        <v>11.73</v>
      </c>
      <c r="F35" s="24">
        <v>11.73</v>
      </c>
      <c r="G35" s="24">
        <v>0</v>
      </c>
    </row>
    <row r="36" spans="1:7" x14ac:dyDescent="0.25">
      <c r="A36" s="25">
        <v>43049</v>
      </c>
      <c r="B36" s="24">
        <v>11.73</v>
      </c>
      <c r="C36" s="24">
        <v>12.06</v>
      </c>
      <c r="D36" s="24">
        <v>11.6</v>
      </c>
      <c r="E36" s="24">
        <v>11.68</v>
      </c>
      <c r="F36" s="24">
        <v>11.68</v>
      </c>
      <c r="G36" s="24">
        <v>0</v>
      </c>
    </row>
    <row r="37" spans="1:7" x14ac:dyDescent="0.25">
      <c r="A37" s="25">
        <v>43052</v>
      </c>
      <c r="B37" s="24">
        <v>11.62</v>
      </c>
      <c r="C37" s="24">
        <v>11.67</v>
      </c>
      <c r="D37" s="24">
        <v>11.33</v>
      </c>
      <c r="E37" s="24">
        <v>11.53</v>
      </c>
      <c r="F37" s="24">
        <v>11.53</v>
      </c>
      <c r="G37" s="24">
        <v>0</v>
      </c>
    </row>
    <row r="38" spans="1:7" x14ac:dyDescent="0.25">
      <c r="A38" s="25">
        <v>43053</v>
      </c>
      <c r="B38" s="24">
        <v>11.53</v>
      </c>
      <c r="C38" s="24">
        <v>11.88</v>
      </c>
      <c r="D38" s="24">
        <v>11.31</v>
      </c>
      <c r="E38" s="24">
        <v>11.61</v>
      </c>
      <c r="F38" s="24">
        <v>11.61</v>
      </c>
      <c r="G38" s="24">
        <v>0</v>
      </c>
    </row>
    <row r="39" spans="1:7" x14ac:dyDescent="0.25">
      <c r="A39" s="25">
        <v>43054</v>
      </c>
      <c r="B39" s="24">
        <v>11.67</v>
      </c>
      <c r="C39" s="24">
        <v>11.82</v>
      </c>
      <c r="D39" s="24">
        <v>11.42</v>
      </c>
      <c r="E39" s="24">
        <v>11.75</v>
      </c>
      <c r="F39" s="24">
        <v>11.75</v>
      </c>
      <c r="G39" s="24">
        <v>0</v>
      </c>
    </row>
    <row r="40" spans="1:7" x14ac:dyDescent="0.25">
      <c r="A40" s="25">
        <v>43055</v>
      </c>
      <c r="B40" s="24">
        <v>11.75</v>
      </c>
      <c r="C40" s="24">
        <v>11.75</v>
      </c>
      <c r="D40" s="24">
        <v>10.95</v>
      </c>
      <c r="E40" s="24">
        <v>11.02</v>
      </c>
      <c r="F40" s="24">
        <v>11.02</v>
      </c>
      <c r="G40" s="24">
        <v>0</v>
      </c>
    </row>
    <row r="41" spans="1:7" x14ac:dyDescent="0.25">
      <c r="A41" s="25">
        <v>43056</v>
      </c>
      <c r="B41" s="24">
        <v>11.02</v>
      </c>
      <c r="C41" s="24">
        <v>15.81</v>
      </c>
      <c r="D41" s="24">
        <v>10.6</v>
      </c>
      <c r="E41" s="24">
        <v>10.62</v>
      </c>
      <c r="F41" s="24">
        <v>10.62</v>
      </c>
      <c r="G41" s="24">
        <v>0</v>
      </c>
    </row>
    <row r="42" spans="1:7" x14ac:dyDescent="0.25">
      <c r="A42" s="25">
        <v>43059</v>
      </c>
      <c r="B42" s="24">
        <v>10.62</v>
      </c>
      <c r="C42" s="24">
        <v>11.3</v>
      </c>
      <c r="D42" s="24">
        <v>10.62</v>
      </c>
      <c r="E42" s="24">
        <v>11.18</v>
      </c>
      <c r="F42" s="24">
        <v>11.18</v>
      </c>
      <c r="G42" s="24">
        <v>0</v>
      </c>
    </row>
    <row r="43" spans="1:7" x14ac:dyDescent="0.25">
      <c r="A43" s="25">
        <v>43060</v>
      </c>
      <c r="B43" s="24">
        <v>10.93</v>
      </c>
      <c r="C43" s="24">
        <v>11.12</v>
      </c>
      <c r="D43" s="24">
        <v>10.83</v>
      </c>
      <c r="E43" s="24">
        <v>10.84</v>
      </c>
      <c r="F43" s="24">
        <v>10.84</v>
      </c>
      <c r="G43" s="24">
        <v>0</v>
      </c>
    </row>
    <row r="44" spans="1:7" x14ac:dyDescent="0.25">
      <c r="A44" s="25">
        <v>43061</v>
      </c>
      <c r="B44" s="24">
        <v>10.94</v>
      </c>
      <c r="C44" s="24">
        <v>11.11</v>
      </c>
      <c r="D44" s="24">
        <v>10.59</v>
      </c>
      <c r="E44" s="24">
        <v>10.75</v>
      </c>
      <c r="F44" s="24">
        <v>10.75</v>
      </c>
      <c r="G44" s="24">
        <v>0</v>
      </c>
    </row>
    <row r="45" spans="1:7" x14ac:dyDescent="0.25">
      <c r="A45" s="25">
        <v>43063</v>
      </c>
      <c r="B45" s="24">
        <v>10.72</v>
      </c>
      <c r="C45" s="24">
        <v>10.8</v>
      </c>
      <c r="D45" s="24">
        <v>10.57</v>
      </c>
      <c r="E45" s="24">
        <v>10.58</v>
      </c>
      <c r="F45" s="24">
        <v>10.58</v>
      </c>
      <c r="G45" s="24">
        <v>0</v>
      </c>
    </row>
    <row r="46" spans="1:7" x14ac:dyDescent="0.25">
      <c r="A46" s="25">
        <v>43066</v>
      </c>
      <c r="B46" s="24">
        <v>11.03</v>
      </c>
      <c r="C46" s="24">
        <v>11.08</v>
      </c>
      <c r="D46" s="24">
        <v>10.67</v>
      </c>
      <c r="E46" s="24">
        <v>10.72</v>
      </c>
      <c r="F46" s="24">
        <v>10.72</v>
      </c>
      <c r="G46" s="24">
        <v>0</v>
      </c>
    </row>
    <row r="47" spans="1:7" x14ac:dyDescent="0.25">
      <c r="A47" s="25">
        <v>43067</v>
      </c>
      <c r="B47" s="24">
        <v>10.57</v>
      </c>
      <c r="C47" s="24">
        <v>10.77</v>
      </c>
      <c r="D47" s="24">
        <v>10.25</v>
      </c>
      <c r="E47" s="24">
        <v>10.64</v>
      </c>
      <c r="F47" s="24">
        <v>10.64</v>
      </c>
      <c r="G47" s="24">
        <v>0</v>
      </c>
    </row>
    <row r="48" spans="1:7" x14ac:dyDescent="0.25">
      <c r="A48" s="25">
        <v>43068</v>
      </c>
      <c r="B48" s="24">
        <v>10.28</v>
      </c>
      <c r="C48" s="24">
        <v>11.06</v>
      </c>
      <c r="D48" s="24">
        <v>10.23</v>
      </c>
      <c r="E48" s="24">
        <v>11.02</v>
      </c>
      <c r="F48" s="24">
        <v>11.02</v>
      </c>
      <c r="G48" s="24">
        <v>0</v>
      </c>
    </row>
    <row r="49" spans="1:7" x14ac:dyDescent="0.25">
      <c r="A49" s="25">
        <v>43069</v>
      </c>
      <c r="B49" s="24">
        <v>11.02</v>
      </c>
      <c r="C49" s="24">
        <v>12.02</v>
      </c>
      <c r="D49" s="24">
        <v>10.53</v>
      </c>
      <c r="E49" s="24">
        <v>11.79</v>
      </c>
      <c r="F49" s="24">
        <v>11.79</v>
      </c>
      <c r="G49" s="24">
        <v>0</v>
      </c>
    </row>
    <row r="50" spans="1:7" x14ac:dyDescent="0.25">
      <c r="A50" s="25">
        <v>43070</v>
      </c>
      <c r="B50" s="24">
        <v>11.79</v>
      </c>
      <c r="C50" s="24">
        <v>12.76</v>
      </c>
      <c r="D50" s="24">
        <v>10.37</v>
      </c>
      <c r="E50" s="24">
        <v>11.39</v>
      </c>
      <c r="F50" s="24">
        <v>11.39</v>
      </c>
      <c r="G50" s="24">
        <v>0</v>
      </c>
    </row>
    <row r="51" spans="1:7" x14ac:dyDescent="0.25">
      <c r="A51" s="25">
        <v>43073</v>
      </c>
      <c r="B51" s="24">
        <v>11.21</v>
      </c>
      <c r="C51" s="24">
        <v>11.39</v>
      </c>
      <c r="D51" s="24">
        <v>10.71</v>
      </c>
      <c r="E51" s="24">
        <v>11.38</v>
      </c>
      <c r="F51" s="24">
        <v>11.38</v>
      </c>
      <c r="G51" s="24">
        <v>0</v>
      </c>
    </row>
    <row r="52" spans="1:7" x14ac:dyDescent="0.25">
      <c r="A52" s="25">
        <v>43074</v>
      </c>
      <c r="B52" s="24">
        <v>11.38</v>
      </c>
      <c r="C52" s="24">
        <v>12.3</v>
      </c>
      <c r="D52" s="24">
        <v>11.19</v>
      </c>
      <c r="E52" s="24">
        <v>12.28</v>
      </c>
      <c r="F52" s="24">
        <v>12.28</v>
      </c>
      <c r="G52" s="24">
        <v>0</v>
      </c>
    </row>
    <row r="53" spans="1:7" x14ac:dyDescent="0.25">
      <c r="A53" s="25">
        <v>43075</v>
      </c>
      <c r="B53" s="24">
        <v>12.28</v>
      </c>
      <c r="C53" s="24">
        <v>12.28</v>
      </c>
      <c r="D53" s="24">
        <v>11.65</v>
      </c>
      <c r="E53" s="24">
        <v>11.67</v>
      </c>
      <c r="F53" s="24">
        <v>11.67</v>
      </c>
      <c r="G53" s="24">
        <v>0</v>
      </c>
    </row>
    <row r="54" spans="1:7" x14ac:dyDescent="0.25">
      <c r="A54" s="25">
        <v>43076</v>
      </c>
      <c r="B54" s="24">
        <v>11.67</v>
      </c>
      <c r="C54" s="24">
        <v>13.39</v>
      </c>
      <c r="D54" s="24">
        <v>11.16</v>
      </c>
      <c r="E54" s="24">
        <v>12.99</v>
      </c>
      <c r="F54" s="24">
        <v>12.99</v>
      </c>
      <c r="G54" s="24">
        <v>0</v>
      </c>
    </row>
    <row r="55" spans="1:7" x14ac:dyDescent="0.25">
      <c r="A55" s="25">
        <v>43077</v>
      </c>
      <c r="B55" s="24">
        <v>12.99</v>
      </c>
      <c r="C55" s="24">
        <v>12.99</v>
      </c>
      <c r="D55" s="24">
        <v>11.09</v>
      </c>
      <c r="E55" s="24">
        <v>11.7</v>
      </c>
      <c r="F55" s="24">
        <v>11.7</v>
      </c>
      <c r="G55" s="24">
        <v>0</v>
      </c>
    </row>
    <row r="56" spans="1:7" x14ac:dyDescent="0.25">
      <c r="A56" s="25">
        <v>43080</v>
      </c>
      <c r="B56" s="24">
        <v>11.42</v>
      </c>
      <c r="C56" s="24">
        <v>12.8</v>
      </c>
      <c r="D56" s="24">
        <v>11.01</v>
      </c>
      <c r="E56" s="24">
        <v>11.46</v>
      </c>
      <c r="F56" s="24">
        <v>11.46</v>
      </c>
      <c r="G56" s="24">
        <v>0</v>
      </c>
    </row>
    <row r="57" spans="1:7" x14ac:dyDescent="0.25">
      <c r="A57" s="25">
        <v>43081</v>
      </c>
      <c r="B57" s="24">
        <v>11.4</v>
      </c>
      <c r="C57" s="24">
        <v>12.44</v>
      </c>
      <c r="D57" s="24">
        <v>10.89</v>
      </c>
      <c r="E57" s="24">
        <v>12.14</v>
      </c>
      <c r="F57" s="24">
        <v>12.14</v>
      </c>
      <c r="G57" s="24">
        <v>0</v>
      </c>
    </row>
    <row r="58" spans="1:7" x14ac:dyDescent="0.25">
      <c r="A58" s="25">
        <v>43082</v>
      </c>
      <c r="B58" s="24">
        <v>11.99</v>
      </c>
      <c r="C58" s="24">
        <v>12.59</v>
      </c>
      <c r="D58" s="24">
        <v>10.75</v>
      </c>
      <c r="E58" s="24">
        <v>10.87</v>
      </c>
      <c r="F58" s="24">
        <v>10.87</v>
      </c>
      <c r="G58" s="24">
        <v>0</v>
      </c>
    </row>
    <row r="59" spans="1:7" x14ac:dyDescent="0.25">
      <c r="A59" s="25">
        <v>43083</v>
      </c>
      <c r="B59" s="24">
        <v>10.87</v>
      </c>
      <c r="C59" s="24">
        <v>10.87</v>
      </c>
      <c r="D59" s="24">
        <v>10.11</v>
      </c>
      <c r="E59" s="24">
        <v>10.4</v>
      </c>
      <c r="F59" s="24">
        <v>10.4</v>
      </c>
      <c r="G59" s="24">
        <v>0</v>
      </c>
    </row>
    <row r="60" spans="1:7" x14ac:dyDescent="0.25">
      <c r="A60" s="25">
        <v>43084</v>
      </c>
      <c r="B60" s="24">
        <v>10.4</v>
      </c>
      <c r="C60" s="24">
        <v>10.4</v>
      </c>
      <c r="D60" s="24">
        <v>9.41</v>
      </c>
      <c r="E60" s="24">
        <v>9.43</v>
      </c>
      <c r="F60" s="24">
        <v>9.43</v>
      </c>
      <c r="G60" s="24">
        <v>0</v>
      </c>
    </row>
    <row r="61" spans="1:7" x14ac:dyDescent="0.25">
      <c r="A61" s="25">
        <v>43087</v>
      </c>
      <c r="B61" s="24">
        <v>9.43</v>
      </c>
      <c r="C61" s="24">
        <v>9.94</v>
      </c>
      <c r="D61" s="24">
        <v>9.43</v>
      </c>
      <c r="E61" s="24">
        <v>9.93</v>
      </c>
      <c r="F61" s="24">
        <v>9.93</v>
      </c>
      <c r="G61" s="24">
        <v>0</v>
      </c>
    </row>
    <row r="62" spans="1:7" x14ac:dyDescent="0.25">
      <c r="A62" s="25">
        <v>43088</v>
      </c>
      <c r="B62" s="24">
        <v>9.93</v>
      </c>
      <c r="C62" s="24">
        <v>10.33</v>
      </c>
      <c r="D62" s="24">
        <v>9.59</v>
      </c>
      <c r="E62" s="24">
        <v>10.32</v>
      </c>
      <c r="F62" s="24">
        <v>10.32</v>
      </c>
      <c r="G62" s="24">
        <v>0</v>
      </c>
    </row>
    <row r="63" spans="1:7" x14ac:dyDescent="0.25">
      <c r="A63" s="25">
        <v>43089</v>
      </c>
      <c r="B63" s="24">
        <v>10.050000000000001</v>
      </c>
      <c r="C63" s="24">
        <v>10.25</v>
      </c>
      <c r="D63" s="24">
        <v>9.58</v>
      </c>
      <c r="E63" s="24">
        <v>9.7899999999999991</v>
      </c>
      <c r="F63" s="24">
        <v>9.7899999999999991</v>
      </c>
      <c r="G63" s="24">
        <v>0</v>
      </c>
    </row>
    <row r="64" spans="1:7" x14ac:dyDescent="0.25">
      <c r="A64" s="25">
        <v>43090</v>
      </c>
      <c r="B64" s="24">
        <v>9.86</v>
      </c>
      <c r="C64" s="24">
        <v>9.86</v>
      </c>
      <c r="D64" s="24">
        <v>9.49</v>
      </c>
      <c r="E64" s="24">
        <v>9.64</v>
      </c>
      <c r="F64" s="24">
        <v>9.64</v>
      </c>
      <c r="G64" s="24">
        <v>0</v>
      </c>
    </row>
    <row r="65" spans="1:7" x14ac:dyDescent="0.25">
      <c r="A65" s="25">
        <v>43091</v>
      </c>
      <c r="B65" s="24">
        <v>9.41</v>
      </c>
      <c r="C65" s="24">
        <v>10.039999999999999</v>
      </c>
      <c r="D65" s="24">
        <v>9.3800000000000008</v>
      </c>
      <c r="E65" s="24">
        <v>10.01</v>
      </c>
      <c r="F65" s="24">
        <v>10.01</v>
      </c>
      <c r="G65" s="24">
        <v>0</v>
      </c>
    </row>
    <row r="66" spans="1:7" x14ac:dyDescent="0.25">
      <c r="A66" s="25">
        <v>43095</v>
      </c>
      <c r="B66" s="24">
        <v>10.84</v>
      </c>
      <c r="C66" s="24">
        <v>11.27</v>
      </c>
      <c r="D66" s="24">
        <v>10.84</v>
      </c>
      <c r="E66" s="24">
        <v>11.17</v>
      </c>
      <c r="F66" s="24">
        <v>11.17</v>
      </c>
      <c r="G66" s="24">
        <v>0</v>
      </c>
    </row>
    <row r="67" spans="1:7" x14ac:dyDescent="0.25">
      <c r="A67" s="25">
        <v>43096</v>
      </c>
      <c r="B67" s="24">
        <v>10.56</v>
      </c>
      <c r="C67" s="24">
        <v>10.97</v>
      </c>
      <c r="D67" s="24">
        <v>10.48</v>
      </c>
      <c r="E67" s="24">
        <v>10.73</v>
      </c>
      <c r="F67" s="24">
        <v>10.73</v>
      </c>
      <c r="G67" s="24">
        <v>0</v>
      </c>
    </row>
    <row r="68" spans="1:7" x14ac:dyDescent="0.25">
      <c r="A68" s="25">
        <v>43097</v>
      </c>
      <c r="B68" s="24">
        <v>10.73</v>
      </c>
      <c r="C68" s="24">
        <v>10.82</v>
      </c>
      <c r="D68" s="24">
        <v>10.41</v>
      </c>
      <c r="E68" s="24">
        <v>10.43</v>
      </c>
      <c r="F68" s="24">
        <v>10.43</v>
      </c>
      <c r="G68" s="24">
        <v>0</v>
      </c>
    </row>
    <row r="69" spans="1:7" x14ac:dyDescent="0.25">
      <c r="A69" s="25">
        <v>43098</v>
      </c>
      <c r="B69" s="24">
        <v>11.09</v>
      </c>
      <c r="C69" s="24">
        <v>11.39</v>
      </c>
      <c r="D69" s="24">
        <v>10.8</v>
      </c>
      <c r="E69" s="24">
        <v>10.96</v>
      </c>
      <c r="F69" s="24">
        <v>10.96</v>
      </c>
      <c r="G69" s="24">
        <v>0</v>
      </c>
    </row>
    <row r="70" spans="1:7" x14ac:dyDescent="0.25">
      <c r="A70" s="25">
        <v>43102</v>
      </c>
      <c r="B70" s="24">
        <v>11.66</v>
      </c>
      <c r="C70" s="24">
        <v>12</v>
      </c>
      <c r="D70" s="24">
        <v>11.6</v>
      </c>
      <c r="E70" s="24">
        <v>11.96</v>
      </c>
      <c r="F70" s="24">
        <v>11.96</v>
      </c>
      <c r="G70" s="24">
        <v>0</v>
      </c>
    </row>
    <row r="71" spans="1:7" x14ac:dyDescent="0.25">
      <c r="A71" s="25">
        <v>43103</v>
      </c>
      <c r="B71" s="24">
        <v>11.96</v>
      </c>
      <c r="C71" s="24">
        <v>11.96</v>
      </c>
      <c r="D71" s="24">
        <v>11.03</v>
      </c>
      <c r="E71" s="24">
        <v>11.56</v>
      </c>
      <c r="F71" s="24">
        <v>11.56</v>
      </c>
      <c r="G71" s="24">
        <v>0</v>
      </c>
    </row>
    <row r="72" spans="1:7" x14ac:dyDescent="0.25">
      <c r="A72" s="25">
        <v>43104</v>
      </c>
      <c r="B72" s="24">
        <v>11.39</v>
      </c>
      <c r="C72" s="24">
        <v>11.9</v>
      </c>
      <c r="D72" s="24">
        <v>11.25</v>
      </c>
      <c r="E72" s="24">
        <v>11.8</v>
      </c>
      <c r="F72" s="24">
        <v>11.8</v>
      </c>
      <c r="G72" s="24">
        <v>0</v>
      </c>
    </row>
    <row r="73" spans="1:7" x14ac:dyDescent="0.25">
      <c r="A73" s="25">
        <v>43105</v>
      </c>
      <c r="B73" s="24">
        <v>11.29</v>
      </c>
      <c r="C73" s="24">
        <v>11.36</v>
      </c>
      <c r="D73" s="24">
        <v>11.02</v>
      </c>
      <c r="E73" s="24">
        <v>11.26</v>
      </c>
      <c r="F73" s="24">
        <v>11.26</v>
      </c>
      <c r="G73" s="24">
        <v>0</v>
      </c>
    </row>
    <row r="74" spans="1:7" x14ac:dyDescent="0.25">
      <c r="A74" s="25">
        <v>43108</v>
      </c>
      <c r="B74" s="24">
        <v>11.43</v>
      </c>
      <c r="C74" s="24">
        <v>11.46</v>
      </c>
      <c r="D74" s="24">
        <v>11.14</v>
      </c>
      <c r="E74" s="24">
        <v>11.19</v>
      </c>
      <c r="F74" s="24">
        <v>11.19</v>
      </c>
      <c r="G74" s="24">
        <v>0</v>
      </c>
    </row>
    <row r="75" spans="1:7" x14ac:dyDescent="0.25">
      <c r="A75" s="25">
        <v>43109</v>
      </c>
      <c r="B75" s="24">
        <v>11.19</v>
      </c>
      <c r="C75" s="24">
        <v>11.58</v>
      </c>
      <c r="D75" s="24">
        <v>10.57</v>
      </c>
      <c r="E75" s="24">
        <v>10.79</v>
      </c>
      <c r="F75" s="24">
        <v>10.79</v>
      </c>
      <c r="G75" s="24">
        <v>0</v>
      </c>
    </row>
    <row r="76" spans="1:7" x14ac:dyDescent="0.25">
      <c r="A76" s="25">
        <v>43110</v>
      </c>
      <c r="B76" s="24">
        <v>10.79</v>
      </c>
      <c r="C76" s="24">
        <v>11.06</v>
      </c>
      <c r="D76" s="24">
        <v>10.79</v>
      </c>
      <c r="E76" s="24">
        <v>10.79</v>
      </c>
      <c r="F76" s="24">
        <v>10.79</v>
      </c>
      <c r="G76" s="24">
        <v>0</v>
      </c>
    </row>
    <row r="77" spans="1:7" x14ac:dyDescent="0.25">
      <c r="A77" s="25">
        <v>43111</v>
      </c>
      <c r="B77" s="24">
        <v>10.79</v>
      </c>
      <c r="C77" s="24">
        <v>11</v>
      </c>
      <c r="D77" s="24">
        <v>10.53</v>
      </c>
      <c r="E77" s="24">
        <v>10.96</v>
      </c>
      <c r="F77" s="24">
        <v>10.96</v>
      </c>
      <c r="G77" s="24">
        <v>0</v>
      </c>
    </row>
    <row r="78" spans="1:7" x14ac:dyDescent="0.25">
      <c r="A78" s="25">
        <v>43112</v>
      </c>
      <c r="B78" s="24">
        <v>11.2</v>
      </c>
      <c r="C78" s="24">
        <v>12.07</v>
      </c>
      <c r="D78" s="24">
        <v>11.04</v>
      </c>
      <c r="E78" s="24">
        <v>11.62</v>
      </c>
      <c r="F78" s="24">
        <v>11.62</v>
      </c>
      <c r="G78" s="24">
        <v>0</v>
      </c>
    </row>
    <row r="79" spans="1:7" x14ac:dyDescent="0.25">
      <c r="A79" s="25">
        <v>43116</v>
      </c>
      <c r="B79" s="24">
        <v>11.62</v>
      </c>
      <c r="C79" s="24">
        <v>12.18</v>
      </c>
      <c r="D79" s="24">
        <v>11.62</v>
      </c>
      <c r="E79" s="24">
        <v>12.09</v>
      </c>
      <c r="F79" s="24">
        <v>12.09</v>
      </c>
      <c r="G79" s="24">
        <v>0</v>
      </c>
    </row>
    <row r="80" spans="1:7" x14ac:dyDescent="0.25">
      <c r="A80" s="25">
        <v>43117</v>
      </c>
      <c r="B80" s="24">
        <v>12.09</v>
      </c>
      <c r="C80" s="24">
        <v>12.22</v>
      </c>
      <c r="D80" s="24">
        <v>11.12</v>
      </c>
      <c r="E80" s="24">
        <v>11.77</v>
      </c>
      <c r="F80" s="24">
        <v>11.77</v>
      </c>
      <c r="G80" s="24">
        <v>0</v>
      </c>
    </row>
    <row r="81" spans="1:7" x14ac:dyDescent="0.25">
      <c r="A81" s="25">
        <v>43118</v>
      </c>
      <c r="B81" s="24">
        <v>11.77</v>
      </c>
      <c r="C81" s="24">
        <v>12.28</v>
      </c>
      <c r="D81" s="24">
        <v>11.58</v>
      </c>
      <c r="E81" s="24">
        <v>12.26</v>
      </c>
      <c r="F81" s="24">
        <v>12.26</v>
      </c>
      <c r="G81" s="24">
        <v>0</v>
      </c>
    </row>
    <row r="82" spans="1:7" x14ac:dyDescent="0.25">
      <c r="A82" s="25">
        <v>43119</v>
      </c>
      <c r="B82" s="24">
        <v>12.26</v>
      </c>
      <c r="C82" s="24">
        <v>12.26</v>
      </c>
      <c r="D82" s="24">
        <v>11.38</v>
      </c>
      <c r="E82" s="24">
        <v>11.43</v>
      </c>
      <c r="F82" s="24">
        <v>11.43</v>
      </c>
      <c r="G82" s="24">
        <v>0</v>
      </c>
    </row>
    <row r="83" spans="1:7" x14ac:dyDescent="0.25">
      <c r="A83" s="25">
        <v>43122</v>
      </c>
      <c r="B83" s="24">
        <v>11.46</v>
      </c>
      <c r="C83" s="24">
        <v>11.66</v>
      </c>
      <c r="D83" s="24">
        <v>11</v>
      </c>
      <c r="E83" s="24">
        <v>11.66</v>
      </c>
      <c r="F83" s="24">
        <v>11.66</v>
      </c>
      <c r="G83" s="24">
        <v>0</v>
      </c>
    </row>
    <row r="84" spans="1:7" x14ac:dyDescent="0.25">
      <c r="A84" s="25">
        <v>43123</v>
      </c>
      <c r="B84" s="24">
        <v>11.66</v>
      </c>
      <c r="C84" s="24">
        <v>11.73</v>
      </c>
      <c r="D84" s="24">
        <v>11.05</v>
      </c>
      <c r="E84" s="24">
        <v>11.72</v>
      </c>
      <c r="F84" s="24">
        <v>11.72</v>
      </c>
      <c r="G84" s="24">
        <v>0</v>
      </c>
    </row>
    <row r="85" spans="1:7" x14ac:dyDescent="0.25">
      <c r="A85" s="25">
        <v>43124</v>
      </c>
      <c r="B85" s="24">
        <v>11.72</v>
      </c>
      <c r="C85" s="24">
        <v>14.13</v>
      </c>
      <c r="D85" s="24">
        <v>11.72</v>
      </c>
      <c r="E85" s="24">
        <v>13.38</v>
      </c>
      <c r="F85" s="24">
        <v>13.38</v>
      </c>
      <c r="G85" s="24">
        <v>0</v>
      </c>
    </row>
    <row r="86" spans="1:7" x14ac:dyDescent="0.25">
      <c r="A86" s="25">
        <v>43125</v>
      </c>
      <c r="B86" s="24">
        <v>13.38</v>
      </c>
      <c r="C86" s="24">
        <v>13.64</v>
      </c>
      <c r="D86" s="24">
        <v>12.26</v>
      </c>
      <c r="E86" s="24">
        <v>13.04</v>
      </c>
      <c r="F86" s="24">
        <v>13.04</v>
      </c>
      <c r="G86" s="24">
        <v>0</v>
      </c>
    </row>
    <row r="87" spans="1:7" x14ac:dyDescent="0.25">
      <c r="A87" s="25">
        <v>43126</v>
      </c>
      <c r="B87" s="24">
        <v>13.04</v>
      </c>
      <c r="C87" s="24">
        <v>13.04</v>
      </c>
      <c r="D87" s="24">
        <v>12.59</v>
      </c>
      <c r="E87" s="24">
        <v>12.98</v>
      </c>
      <c r="F87" s="24">
        <v>12.98</v>
      </c>
      <c r="G87" s="24">
        <v>0</v>
      </c>
    </row>
    <row r="88" spans="1:7" x14ac:dyDescent="0.25">
      <c r="A88" s="25">
        <v>43129</v>
      </c>
      <c r="B88" s="24">
        <v>13.33</v>
      </c>
      <c r="C88" s="24">
        <v>13.54</v>
      </c>
      <c r="D88" s="24">
        <v>13.21</v>
      </c>
      <c r="E88" s="24">
        <v>13.25</v>
      </c>
      <c r="F88" s="24">
        <v>13.25</v>
      </c>
      <c r="G88" s="24">
        <v>0</v>
      </c>
    </row>
    <row r="89" spans="1:7" x14ac:dyDescent="0.25">
      <c r="A89" s="25">
        <v>43130</v>
      </c>
      <c r="B89" s="24">
        <v>13.25</v>
      </c>
      <c r="C89" s="24">
        <v>14.03</v>
      </c>
      <c r="D89" s="24">
        <v>13.25</v>
      </c>
      <c r="E89" s="24">
        <v>13.86</v>
      </c>
      <c r="F89" s="24">
        <v>13.86</v>
      </c>
      <c r="G89" s="24">
        <v>0</v>
      </c>
    </row>
    <row r="90" spans="1:7" x14ac:dyDescent="0.25">
      <c r="A90" s="25">
        <v>43131</v>
      </c>
      <c r="B90" s="24">
        <v>13.86</v>
      </c>
      <c r="C90" s="24">
        <v>13.86</v>
      </c>
      <c r="D90" s="24">
        <v>12.13</v>
      </c>
      <c r="E90" s="24">
        <v>12.97</v>
      </c>
      <c r="F90" s="24">
        <v>12.97</v>
      </c>
      <c r="G90" s="24">
        <v>0</v>
      </c>
    </row>
    <row r="91" spans="1:7" x14ac:dyDescent="0.25">
      <c r="A91" s="25">
        <v>43132</v>
      </c>
      <c r="B91" s="24">
        <v>12.97</v>
      </c>
      <c r="C91" s="24">
        <v>12.97</v>
      </c>
      <c r="D91" s="24">
        <v>11.88</v>
      </c>
      <c r="E91" s="24">
        <v>12.32</v>
      </c>
      <c r="F91" s="24">
        <v>12.32</v>
      </c>
      <c r="G91" s="24">
        <v>0</v>
      </c>
    </row>
    <row r="92" spans="1:7" x14ac:dyDescent="0.25">
      <c r="A92" s="25">
        <v>43133</v>
      </c>
      <c r="B92" s="24">
        <v>12.32</v>
      </c>
      <c r="C92" s="24">
        <v>13.16</v>
      </c>
      <c r="D92" s="24">
        <v>12.22</v>
      </c>
      <c r="E92" s="24">
        <v>13.11</v>
      </c>
      <c r="F92" s="24">
        <v>13.11</v>
      </c>
      <c r="G92" s="24">
        <v>0</v>
      </c>
    </row>
    <row r="93" spans="1:7" x14ac:dyDescent="0.25">
      <c r="A93" s="25">
        <v>43136</v>
      </c>
      <c r="B93" s="24">
        <v>13.11</v>
      </c>
      <c r="C93" s="24">
        <v>17.120000999999998</v>
      </c>
      <c r="D93" s="24">
        <v>13.11</v>
      </c>
      <c r="E93" s="24">
        <v>14.35</v>
      </c>
      <c r="F93" s="24">
        <v>14.35</v>
      </c>
      <c r="G93" s="24">
        <v>0</v>
      </c>
    </row>
    <row r="94" spans="1:7" x14ac:dyDescent="0.25">
      <c r="A94" s="25">
        <v>43137</v>
      </c>
      <c r="B94" s="24">
        <v>14.35</v>
      </c>
      <c r="C94" s="24">
        <v>15.11</v>
      </c>
      <c r="D94" s="24">
        <v>13.45</v>
      </c>
      <c r="E94" s="24">
        <v>13.8</v>
      </c>
      <c r="F94" s="24">
        <v>13.8</v>
      </c>
      <c r="G94" s="24">
        <v>0</v>
      </c>
    </row>
    <row r="95" spans="1:7" x14ac:dyDescent="0.25">
      <c r="A95" s="25">
        <v>43138</v>
      </c>
      <c r="B95" s="24">
        <v>13.8</v>
      </c>
      <c r="C95" s="24">
        <v>13.91</v>
      </c>
      <c r="D95" s="24">
        <v>13.39</v>
      </c>
      <c r="E95" s="24">
        <v>13.62</v>
      </c>
      <c r="F95" s="24">
        <v>13.62</v>
      </c>
      <c r="G95" s="24">
        <v>0</v>
      </c>
    </row>
    <row r="96" spans="1:7" x14ac:dyDescent="0.25">
      <c r="A96" s="25">
        <v>43139</v>
      </c>
      <c r="B96" s="24">
        <v>13.62</v>
      </c>
      <c r="C96" s="24">
        <v>15.27</v>
      </c>
      <c r="D96" s="24">
        <v>13.51</v>
      </c>
      <c r="E96" s="24">
        <v>14.85</v>
      </c>
      <c r="F96" s="24">
        <v>14.85</v>
      </c>
      <c r="G96" s="24">
        <v>0</v>
      </c>
    </row>
    <row r="97" spans="1:7" x14ac:dyDescent="0.25">
      <c r="A97" s="25">
        <v>43140</v>
      </c>
      <c r="B97" s="24">
        <v>14.48</v>
      </c>
      <c r="C97" s="24">
        <v>16.510000000000002</v>
      </c>
      <c r="D97" s="24">
        <v>14.4</v>
      </c>
      <c r="E97" s="24">
        <v>14.93</v>
      </c>
      <c r="F97" s="24">
        <v>14.93</v>
      </c>
      <c r="G97" s="24">
        <v>0</v>
      </c>
    </row>
    <row r="98" spans="1:7" x14ac:dyDescent="0.25">
      <c r="A98" s="25">
        <v>43143</v>
      </c>
      <c r="B98" s="24">
        <v>14.74</v>
      </c>
      <c r="C98" s="24">
        <v>14.93</v>
      </c>
      <c r="D98" s="24">
        <v>13.58</v>
      </c>
      <c r="E98" s="24">
        <v>14.37</v>
      </c>
      <c r="F98" s="24">
        <v>14.37</v>
      </c>
      <c r="G98" s="24">
        <v>0</v>
      </c>
    </row>
    <row r="99" spans="1:7" x14ac:dyDescent="0.25">
      <c r="A99" s="25">
        <v>43144</v>
      </c>
      <c r="B99" s="24">
        <v>14.37</v>
      </c>
      <c r="C99" s="24">
        <v>14.47</v>
      </c>
      <c r="D99" s="24">
        <v>13.84</v>
      </c>
      <c r="E99" s="24">
        <v>14.07</v>
      </c>
      <c r="F99" s="24">
        <v>14.07</v>
      </c>
      <c r="G99" s="24">
        <v>0</v>
      </c>
    </row>
    <row r="100" spans="1:7" x14ac:dyDescent="0.25">
      <c r="A100" s="25">
        <v>43145</v>
      </c>
      <c r="B100" s="24">
        <v>14.07</v>
      </c>
      <c r="C100" s="24">
        <v>17.73</v>
      </c>
      <c r="D100" s="24">
        <v>14.07</v>
      </c>
      <c r="E100" s="24">
        <v>14.97</v>
      </c>
      <c r="F100" s="24">
        <v>14.97</v>
      </c>
      <c r="G100" s="24">
        <v>0</v>
      </c>
    </row>
    <row r="101" spans="1:7" x14ac:dyDescent="0.25">
      <c r="A101" s="25">
        <v>43146</v>
      </c>
      <c r="B101" s="24">
        <v>14.97</v>
      </c>
      <c r="C101" s="24">
        <v>15.44</v>
      </c>
      <c r="D101" s="24">
        <v>14.72</v>
      </c>
      <c r="E101" s="24">
        <v>15.03</v>
      </c>
      <c r="F101" s="24">
        <v>15.03</v>
      </c>
      <c r="G101" s="24">
        <v>0</v>
      </c>
    </row>
    <row r="102" spans="1:7" x14ac:dyDescent="0.25">
      <c r="A102" s="25">
        <v>43147</v>
      </c>
      <c r="B102" s="24">
        <v>14.49</v>
      </c>
      <c r="C102" s="24">
        <v>14.8</v>
      </c>
      <c r="D102" s="24">
        <v>13.5</v>
      </c>
      <c r="E102" s="24">
        <v>13.96</v>
      </c>
      <c r="F102" s="24">
        <v>13.96</v>
      </c>
      <c r="G102" s="24">
        <v>0</v>
      </c>
    </row>
    <row r="103" spans="1:7" x14ac:dyDescent="0.25">
      <c r="A103" s="25">
        <v>43151</v>
      </c>
      <c r="B103" s="24">
        <v>13.96</v>
      </c>
      <c r="C103" s="24">
        <v>14.08</v>
      </c>
      <c r="D103" s="24">
        <v>13.48</v>
      </c>
      <c r="E103" s="24">
        <v>14.08</v>
      </c>
      <c r="F103" s="24">
        <v>14.08</v>
      </c>
      <c r="G103" s="24">
        <v>0</v>
      </c>
    </row>
    <row r="104" spans="1:7" x14ac:dyDescent="0.25">
      <c r="A104" s="25">
        <v>43152</v>
      </c>
      <c r="B104" s="24">
        <v>14.08</v>
      </c>
      <c r="C104" s="24">
        <v>15.77</v>
      </c>
      <c r="D104" s="24">
        <v>13.08</v>
      </c>
      <c r="E104" s="24">
        <v>13.83</v>
      </c>
      <c r="F104" s="24">
        <v>13.83</v>
      </c>
      <c r="G104" s="24">
        <v>0</v>
      </c>
    </row>
    <row r="105" spans="1:7" x14ac:dyDescent="0.25">
      <c r="A105" s="25">
        <v>43153</v>
      </c>
      <c r="B105" s="24">
        <v>13.31</v>
      </c>
      <c r="C105" s="24">
        <v>13.48</v>
      </c>
      <c r="D105" s="24">
        <v>13.16</v>
      </c>
      <c r="E105" s="24">
        <v>13.47</v>
      </c>
      <c r="F105" s="24">
        <v>13.47</v>
      </c>
      <c r="G105" s="24">
        <v>0</v>
      </c>
    </row>
    <row r="106" spans="1:7" x14ac:dyDescent="0.25">
      <c r="A106" s="25">
        <v>43154</v>
      </c>
      <c r="B106" s="24">
        <v>13.47</v>
      </c>
      <c r="C106" s="24">
        <v>13.47</v>
      </c>
      <c r="D106" s="24">
        <v>11.91</v>
      </c>
      <c r="E106" s="24">
        <v>11.97</v>
      </c>
      <c r="F106" s="24">
        <v>11.97</v>
      </c>
      <c r="G106" s="24">
        <v>0</v>
      </c>
    </row>
    <row r="107" spans="1:7" x14ac:dyDescent="0.25">
      <c r="A107" s="25">
        <v>43157</v>
      </c>
      <c r="B107" s="24">
        <v>11.97</v>
      </c>
      <c r="C107" s="24">
        <v>12.48</v>
      </c>
      <c r="D107" s="24">
        <v>11.83</v>
      </c>
      <c r="E107" s="24">
        <v>11.89</v>
      </c>
      <c r="F107" s="24">
        <v>11.89</v>
      </c>
      <c r="G107" s="24">
        <v>0</v>
      </c>
    </row>
    <row r="108" spans="1:7" x14ac:dyDescent="0.25">
      <c r="A108" s="25">
        <v>43158</v>
      </c>
      <c r="B108" s="24">
        <v>11.89</v>
      </c>
      <c r="C108" s="24">
        <v>12.57</v>
      </c>
      <c r="D108" s="24">
        <v>11.59</v>
      </c>
      <c r="E108" s="24">
        <v>11.76</v>
      </c>
      <c r="F108" s="24">
        <v>11.76</v>
      </c>
      <c r="G108" s="24">
        <v>0</v>
      </c>
    </row>
    <row r="109" spans="1:7" x14ac:dyDescent="0.25">
      <c r="A109" s="25">
        <v>43159</v>
      </c>
      <c r="B109" s="24">
        <v>11.76</v>
      </c>
      <c r="C109" s="24">
        <v>11.83</v>
      </c>
      <c r="D109" s="24">
        <v>11.44</v>
      </c>
      <c r="E109" s="24">
        <v>11.74</v>
      </c>
      <c r="F109" s="24">
        <v>11.74</v>
      </c>
      <c r="G109" s="24">
        <v>0</v>
      </c>
    </row>
    <row r="110" spans="1:7" x14ac:dyDescent="0.25">
      <c r="A110" s="25">
        <v>43160</v>
      </c>
      <c r="B110" s="24">
        <v>11.74</v>
      </c>
      <c r="C110" s="24">
        <v>12.61</v>
      </c>
      <c r="D110" s="24">
        <v>11.48</v>
      </c>
      <c r="E110" s="24">
        <v>12.07</v>
      </c>
      <c r="F110" s="24">
        <v>12.07</v>
      </c>
      <c r="G110" s="24">
        <v>0</v>
      </c>
    </row>
    <row r="111" spans="1:7" x14ac:dyDescent="0.25">
      <c r="A111" s="25">
        <v>43161</v>
      </c>
      <c r="B111" s="24">
        <v>12.07</v>
      </c>
      <c r="C111" s="24">
        <v>12.78</v>
      </c>
      <c r="D111" s="24">
        <v>11.6</v>
      </c>
      <c r="E111" s="24">
        <v>11.97</v>
      </c>
      <c r="F111" s="24">
        <v>11.97</v>
      </c>
      <c r="G111" s="24">
        <v>0</v>
      </c>
    </row>
    <row r="112" spans="1:7" x14ac:dyDescent="0.25">
      <c r="A112" s="25">
        <v>43164</v>
      </c>
      <c r="B112" s="24">
        <v>12.12</v>
      </c>
      <c r="C112" s="24">
        <v>12.22</v>
      </c>
      <c r="D112" s="24">
        <v>11.86</v>
      </c>
      <c r="E112" s="24">
        <v>11.89</v>
      </c>
      <c r="F112" s="24">
        <v>11.89</v>
      </c>
      <c r="G112" s="24">
        <v>0</v>
      </c>
    </row>
    <row r="113" spans="1:7" x14ac:dyDescent="0.25">
      <c r="A113" s="25">
        <v>43165</v>
      </c>
      <c r="B113" s="24">
        <v>12.04</v>
      </c>
      <c r="C113" s="24">
        <v>12.94</v>
      </c>
      <c r="D113" s="24">
        <v>12.01</v>
      </c>
      <c r="E113" s="24">
        <v>12.33</v>
      </c>
      <c r="F113" s="24">
        <v>12.33</v>
      </c>
      <c r="G113" s="24">
        <v>0</v>
      </c>
    </row>
    <row r="114" spans="1:7" x14ac:dyDescent="0.25">
      <c r="A114" s="25">
        <v>43166</v>
      </c>
      <c r="B114" s="24">
        <v>12.33</v>
      </c>
      <c r="C114" s="24">
        <v>12.67</v>
      </c>
      <c r="D114" s="24">
        <v>12.13</v>
      </c>
      <c r="E114" s="24">
        <v>12.37</v>
      </c>
      <c r="F114" s="24">
        <v>12.37</v>
      </c>
      <c r="G114" s="24">
        <v>0</v>
      </c>
    </row>
    <row r="115" spans="1:7" x14ac:dyDescent="0.25">
      <c r="A115" s="25">
        <v>43167</v>
      </c>
      <c r="B115" s="24">
        <v>12.12</v>
      </c>
      <c r="C115" s="24">
        <v>12.13</v>
      </c>
      <c r="D115" s="24">
        <v>11.5</v>
      </c>
      <c r="E115" s="24">
        <v>11.57</v>
      </c>
      <c r="F115" s="24">
        <v>11.57</v>
      </c>
      <c r="G115" s="24">
        <v>0</v>
      </c>
    </row>
    <row r="116" spans="1:7" x14ac:dyDescent="0.25">
      <c r="A116" s="25">
        <v>43168</v>
      </c>
      <c r="B116" s="24">
        <v>11.57</v>
      </c>
      <c r="C116" s="24">
        <v>11.57</v>
      </c>
      <c r="D116" s="24">
        <v>10.81</v>
      </c>
      <c r="E116" s="24">
        <v>10.94</v>
      </c>
      <c r="F116" s="24">
        <v>10.94</v>
      </c>
      <c r="G116" s="24">
        <v>0</v>
      </c>
    </row>
    <row r="117" spans="1:7" x14ac:dyDescent="0.25">
      <c r="A117" s="25">
        <v>43171</v>
      </c>
      <c r="B117" s="24">
        <v>11.02</v>
      </c>
      <c r="C117" s="24">
        <v>11.08</v>
      </c>
      <c r="D117" s="24">
        <v>10.86</v>
      </c>
      <c r="E117" s="24">
        <v>11.01</v>
      </c>
      <c r="F117" s="24">
        <v>11.01</v>
      </c>
      <c r="G117" s="24">
        <v>0</v>
      </c>
    </row>
    <row r="118" spans="1:7" x14ac:dyDescent="0.25">
      <c r="A118" s="25">
        <v>43172</v>
      </c>
      <c r="B118" s="24">
        <v>11.01</v>
      </c>
      <c r="C118" s="24">
        <v>11.01</v>
      </c>
      <c r="D118" s="24">
        <v>10.43</v>
      </c>
      <c r="E118" s="24">
        <v>10.7</v>
      </c>
      <c r="F118" s="24">
        <v>10.7</v>
      </c>
      <c r="G118" s="24">
        <v>0</v>
      </c>
    </row>
    <row r="119" spans="1:7" x14ac:dyDescent="0.25">
      <c r="A119" s="25">
        <v>43173</v>
      </c>
      <c r="B119" s="24">
        <v>10.37</v>
      </c>
      <c r="C119" s="24">
        <v>10.53</v>
      </c>
      <c r="D119" s="24">
        <v>10.36</v>
      </c>
      <c r="E119" s="24">
        <v>10.41</v>
      </c>
      <c r="F119" s="24">
        <v>10.41</v>
      </c>
      <c r="G119" s="24">
        <v>0</v>
      </c>
    </row>
    <row r="120" spans="1:7" x14ac:dyDescent="0.25">
      <c r="A120" s="25">
        <v>43174</v>
      </c>
      <c r="B120" s="24">
        <v>10.41</v>
      </c>
      <c r="C120" s="24">
        <v>10.54</v>
      </c>
      <c r="D120" s="24">
        <v>10.16</v>
      </c>
      <c r="E120" s="24">
        <v>10.4</v>
      </c>
      <c r="F120" s="24">
        <v>10.4</v>
      </c>
      <c r="G120" s="24">
        <v>0</v>
      </c>
    </row>
    <row r="121" spans="1:7" x14ac:dyDescent="0.25">
      <c r="A121" s="25">
        <v>43175</v>
      </c>
      <c r="B121" s="24">
        <v>9.89</v>
      </c>
      <c r="C121" s="24">
        <v>10.55</v>
      </c>
      <c r="D121" s="24">
        <v>9.86</v>
      </c>
      <c r="E121" s="24">
        <v>9.8800000000000008</v>
      </c>
      <c r="F121" s="24">
        <v>9.8800000000000008</v>
      </c>
      <c r="G121" s="24">
        <v>0</v>
      </c>
    </row>
    <row r="122" spans="1:7" x14ac:dyDescent="0.25">
      <c r="A122" s="25">
        <v>43178</v>
      </c>
      <c r="B122" s="24">
        <v>10.29</v>
      </c>
      <c r="C122" s="24">
        <v>11.13</v>
      </c>
      <c r="D122" s="24">
        <v>10.27</v>
      </c>
      <c r="E122" s="24">
        <v>10.99</v>
      </c>
      <c r="F122" s="24">
        <v>10.99</v>
      </c>
      <c r="G122" s="24">
        <v>0</v>
      </c>
    </row>
    <row r="123" spans="1:7" x14ac:dyDescent="0.25">
      <c r="A123" s="25">
        <v>43179</v>
      </c>
      <c r="B123" s="24">
        <v>10.99</v>
      </c>
      <c r="C123" s="24">
        <v>11.7</v>
      </c>
      <c r="D123" s="24">
        <v>10.68</v>
      </c>
      <c r="E123" s="24">
        <v>11.01</v>
      </c>
      <c r="F123" s="24">
        <v>11.01</v>
      </c>
      <c r="G123" s="24">
        <v>0</v>
      </c>
    </row>
    <row r="124" spans="1:7" x14ac:dyDescent="0.25">
      <c r="A124" s="25">
        <v>43180</v>
      </c>
      <c r="B124" s="24">
        <v>11.01</v>
      </c>
      <c r="C124" s="24">
        <v>11.58</v>
      </c>
      <c r="D124" s="24">
        <v>8.9</v>
      </c>
      <c r="E124" s="24">
        <v>10.91</v>
      </c>
      <c r="F124" s="24">
        <v>10.91</v>
      </c>
      <c r="G124" s="24">
        <v>0</v>
      </c>
    </row>
    <row r="125" spans="1:7" x14ac:dyDescent="0.25">
      <c r="A125" s="25">
        <v>43181</v>
      </c>
      <c r="B125" s="24">
        <v>10.97</v>
      </c>
      <c r="C125" s="24">
        <v>11.35</v>
      </c>
      <c r="D125" s="24">
        <v>10.81</v>
      </c>
      <c r="E125" s="24">
        <v>11.24</v>
      </c>
      <c r="F125" s="24">
        <v>11.24</v>
      </c>
      <c r="G125" s="24">
        <v>0</v>
      </c>
    </row>
    <row r="126" spans="1:7" x14ac:dyDescent="0.25">
      <c r="A126" s="25">
        <v>43182</v>
      </c>
      <c r="B126" s="24">
        <v>11.24</v>
      </c>
      <c r="C126" s="24">
        <v>13.46</v>
      </c>
      <c r="D126" s="24">
        <v>11.24</v>
      </c>
      <c r="E126" s="24">
        <v>13.46</v>
      </c>
      <c r="F126" s="24">
        <v>13.46</v>
      </c>
      <c r="G126" s="24">
        <v>0</v>
      </c>
    </row>
    <row r="127" spans="1:7" x14ac:dyDescent="0.25">
      <c r="A127" s="25">
        <v>43185</v>
      </c>
      <c r="B127" s="24">
        <v>13.46</v>
      </c>
      <c r="C127" s="24">
        <v>13.46</v>
      </c>
      <c r="D127" s="24">
        <v>12.75</v>
      </c>
      <c r="E127" s="24">
        <v>12.95</v>
      </c>
      <c r="F127" s="24">
        <v>12.95</v>
      </c>
      <c r="G127" s="24">
        <v>0</v>
      </c>
    </row>
    <row r="128" spans="1:7" x14ac:dyDescent="0.25">
      <c r="A128" s="25">
        <v>43186</v>
      </c>
      <c r="B128" s="24">
        <v>11.63</v>
      </c>
      <c r="C128" s="24">
        <v>12.48</v>
      </c>
      <c r="D128" s="24">
        <v>11.38</v>
      </c>
      <c r="E128" s="24">
        <v>12.22</v>
      </c>
      <c r="F128" s="24">
        <v>12.22</v>
      </c>
      <c r="G128" s="24">
        <v>0</v>
      </c>
    </row>
    <row r="129" spans="1:7" x14ac:dyDescent="0.25">
      <c r="A129" s="25">
        <v>43187</v>
      </c>
      <c r="B129" s="24">
        <v>12.22</v>
      </c>
      <c r="C129" s="24">
        <v>12.27</v>
      </c>
      <c r="D129" s="24">
        <v>11.44</v>
      </c>
      <c r="E129" s="24">
        <v>11.74</v>
      </c>
      <c r="F129" s="24">
        <v>11.74</v>
      </c>
      <c r="G129" s="24">
        <v>0</v>
      </c>
    </row>
    <row r="130" spans="1:7" x14ac:dyDescent="0.25">
      <c r="A130" s="25">
        <v>43188</v>
      </c>
      <c r="B130" s="24">
        <v>11.74</v>
      </c>
      <c r="C130" s="24">
        <v>11.74</v>
      </c>
      <c r="D130" s="24">
        <v>10.98</v>
      </c>
      <c r="E130" s="24">
        <v>11.06</v>
      </c>
      <c r="F130" s="24">
        <v>11.06</v>
      </c>
      <c r="G130" s="24">
        <v>0</v>
      </c>
    </row>
    <row r="131" spans="1:7" x14ac:dyDescent="0.25">
      <c r="A131" s="25">
        <v>43192</v>
      </c>
      <c r="B131" s="24">
        <v>12.13</v>
      </c>
      <c r="C131" s="24">
        <v>13.33</v>
      </c>
      <c r="D131" s="24">
        <v>11.75</v>
      </c>
      <c r="E131" s="24">
        <v>12.86</v>
      </c>
      <c r="F131" s="24">
        <v>12.86</v>
      </c>
      <c r="G131" s="24">
        <v>0</v>
      </c>
    </row>
    <row r="132" spans="1:7" x14ac:dyDescent="0.25">
      <c r="A132" s="25">
        <v>43193</v>
      </c>
      <c r="B132" s="24">
        <v>12.86</v>
      </c>
      <c r="C132" s="24">
        <v>12.86</v>
      </c>
      <c r="D132" s="24">
        <v>11.74</v>
      </c>
      <c r="E132" s="24">
        <v>11.8</v>
      </c>
      <c r="F132" s="24">
        <v>11.8</v>
      </c>
      <c r="G132" s="24">
        <v>0</v>
      </c>
    </row>
    <row r="133" spans="1:7" x14ac:dyDescent="0.25">
      <c r="A133" s="25">
        <v>43194</v>
      </c>
      <c r="B133" s="24">
        <v>12.62</v>
      </c>
      <c r="C133" s="24">
        <v>12.64</v>
      </c>
      <c r="D133" s="24">
        <v>11.92</v>
      </c>
      <c r="E133" s="24">
        <v>12</v>
      </c>
      <c r="F133" s="24">
        <v>12</v>
      </c>
      <c r="G133" s="24">
        <v>0</v>
      </c>
    </row>
    <row r="134" spans="1:7" x14ac:dyDescent="0.25">
      <c r="A134" s="25">
        <v>43195</v>
      </c>
      <c r="B134" s="24">
        <v>12</v>
      </c>
      <c r="C134" s="24">
        <v>12.15</v>
      </c>
      <c r="D134" s="24">
        <v>11.52</v>
      </c>
      <c r="E134" s="24">
        <v>11.55</v>
      </c>
      <c r="F134" s="24">
        <v>11.55</v>
      </c>
      <c r="G134" s="24">
        <v>0</v>
      </c>
    </row>
    <row r="135" spans="1:7" x14ac:dyDescent="0.25">
      <c r="A135" s="25">
        <v>43196</v>
      </c>
      <c r="B135" s="24">
        <v>12.27</v>
      </c>
      <c r="C135" s="24">
        <v>12.31</v>
      </c>
      <c r="D135" s="24">
        <v>11.64</v>
      </c>
      <c r="E135" s="24">
        <v>11.95</v>
      </c>
      <c r="F135" s="24">
        <v>11.95</v>
      </c>
      <c r="G135" s="24">
        <v>0</v>
      </c>
    </row>
    <row r="136" spans="1:7" x14ac:dyDescent="0.25">
      <c r="A136" s="25">
        <v>43199</v>
      </c>
      <c r="B136" s="24">
        <v>11.95</v>
      </c>
      <c r="C136" s="24">
        <v>12.39</v>
      </c>
      <c r="D136" s="24">
        <v>11.91</v>
      </c>
      <c r="E136" s="24">
        <v>12.39</v>
      </c>
      <c r="F136" s="24">
        <v>12.39</v>
      </c>
      <c r="G136" s="24">
        <v>0</v>
      </c>
    </row>
    <row r="137" spans="1:7" x14ac:dyDescent="0.25">
      <c r="A137" s="25">
        <v>43200</v>
      </c>
      <c r="B137" s="24">
        <v>12.39</v>
      </c>
      <c r="C137" s="24">
        <v>12.91</v>
      </c>
      <c r="D137" s="24">
        <v>12.03</v>
      </c>
      <c r="E137" s="24">
        <v>12.78</v>
      </c>
      <c r="F137" s="24">
        <v>12.78</v>
      </c>
      <c r="G137" s="24">
        <v>0</v>
      </c>
    </row>
    <row r="138" spans="1:7" x14ac:dyDescent="0.25">
      <c r="A138" s="25">
        <v>43201</v>
      </c>
      <c r="B138" s="24">
        <v>12.78</v>
      </c>
      <c r="C138" s="24">
        <v>17.93</v>
      </c>
      <c r="D138" s="24">
        <v>12.78</v>
      </c>
      <c r="E138" s="24">
        <v>14.36</v>
      </c>
      <c r="F138" s="24">
        <v>14.36</v>
      </c>
      <c r="G138" s="24">
        <v>0</v>
      </c>
    </row>
    <row r="139" spans="1:7" x14ac:dyDescent="0.25">
      <c r="A139" s="25">
        <v>43202</v>
      </c>
      <c r="B139" s="24">
        <v>14.36</v>
      </c>
      <c r="C139" s="24">
        <v>14.36</v>
      </c>
      <c r="D139" s="24">
        <v>12.68</v>
      </c>
      <c r="E139" s="24">
        <v>12.88</v>
      </c>
      <c r="F139" s="24">
        <v>12.88</v>
      </c>
      <c r="G139" s="24">
        <v>0</v>
      </c>
    </row>
    <row r="140" spans="1:7" x14ac:dyDescent="0.25">
      <c r="A140" s="25">
        <v>43203</v>
      </c>
      <c r="B140" s="24">
        <v>12.88</v>
      </c>
      <c r="C140" s="24">
        <v>13.75</v>
      </c>
      <c r="D140" s="24">
        <v>12.88</v>
      </c>
      <c r="E140" s="24">
        <v>13.36</v>
      </c>
      <c r="F140" s="24">
        <v>13.36</v>
      </c>
      <c r="G140" s="24">
        <v>0</v>
      </c>
    </row>
    <row r="141" spans="1:7" x14ac:dyDescent="0.25">
      <c r="A141" s="25">
        <v>43206</v>
      </c>
      <c r="B141" s="24">
        <v>13.36</v>
      </c>
      <c r="C141" s="24">
        <v>13.79</v>
      </c>
      <c r="D141" s="24">
        <v>13.13</v>
      </c>
      <c r="E141" s="24">
        <v>13.43</v>
      </c>
      <c r="F141" s="24">
        <v>13.43</v>
      </c>
      <c r="G141" s="24">
        <v>0</v>
      </c>
    </row>
    <row r="142" spans="1:7" x14ac:dyDescent="0.25">
      <c r="A142" s="25">
        <v>43207</v>
      </c>
      <c r="B142" s="24">
        <v>12.5</v>
      </c>
      <c r="C142" s="24">
        <v>13.39</v>
      </c>
      <c r="D142" s="24">
        <v>12.5</v>
      </c>
      <c r="E142" s="24">
        <v>13.07</v>
      </c>
      <c r="F142" s="24">
        <v>13.07</v>
      </c>
      <c r="G142" s="24">
        <v>0</v>
      </c>
    </row>
    <row r="143" spans="1:7" x14ac:dyDescent="0.25">
      <c r="A143" s="25">
        <v>43208</v>
      </c>
      <c r="B143" s="24">
        <v>13.07</v>
      </c>
      <c r="C143" s="24">
        <v>14.81</v>
      </c>
      <c r="D143" s="24">
        <v>13.07</v>
      </c>
      <c r="E143" s="24">
        <v>13.46</v>
      </c>
      <c r="F143" s="24">
        <v>13.46</v>
      </c>
      <c r="G143" s="24">
        <v>0</v>
      </c>
    </row>
    <row r="144" spans="1:7" x14ac:dyDescent="0.25">
      <c r="A144" s="25">
        <v>43209</v>
      </c>
      <c r="B144" s="24">
        <v>13.69</v>
      </c>
      <c r="C144" s="24">
        <v>13.76</v>
      </c>
      <c r="D144" s="24">
        <v>12.78</v>
      </c>
      <c r="E144" s="24">
        <v>12.88</v>
      </c>
      <c r="F144" s="24">
        <v>12.88</v>
      </c>
      <c r="G144" s="24">
        <v>0</v>
      </c>
    </row>
    <row r="145" spans="1:7" x14ac:dyDescent="0.25">
      <c r="A145" s="25">
        <v>43210</v>
      </c>
      <c r="B145" s="24">
        <v>11.85</v>
      </c>
      <c r="C145" s="24">
        <v>12.33</v>
      </c>
      <c r="D145" s="24">
        <v>11.68</v>
      </c>
      <c r="E145" s="24">
        <v>12.14</v>
      </c>
      <c r="F145" s="24">
        <v>12.14</v>
      </c>
      <c r="G145" s="24">
        <v>0</v>
      </c>
    </row>
    <row r="146" spans="1:7" x14ac:dyDescent="0.25">
      <c r="A146" s="25">
        <v>43213</v>
      </c>
      <c r="B146" s="24">
        <v>12.09</v>
      </c>
      <c r="C146" s="24">
        <v>12.15</v>
      </c>
      <c r="D146" s="24">
        <v>11.51</v>
      </c>
      <c r="E146" s="24">
        <v>12.13</v>
      </c>
      <c r="F146" s="24">
        <v>12.13</v>
      </c>
      <c r="G146" s="24">
        <v>0</v>
      </c>
    </row>
    <row r="147" spans="1:7" x14ac:dyDescent="0.25">
      <c r="A147" s="25">
        <v>43214</v>
      </c>
      <c r="B147" s="24">
        <v>11.8</v>
      </c>
      <c r="C147" s="24">
        <v>12.46</v>
      </c>
      <c r="D147" s="24">
        <v>11.69</v>
      </c>
      <c r="E147" s="24">
        <v>12.24</v>
      </c>
      <c r="F147" s="24">
        <v>12.24</v>
      </c>
      <c r="G147" s="24">
        <v>0</v>
      </c>
    </row>
    <row r="148" spans="1:7" x14ac:dyDescent="0.25">
      <c r="A148" s="25">
        <v>43215</v>
      </c>
      <c r="B148" s="24">
        <v>12.24</v>
      </c>
      <c r="C148" s="24">
        <v>12.26</v>
      </c>
      <c r="D148" s="24">
        <v>11.85</v>
      </c>
      <c r="E148" s="24">
        <v>11.97</v>
      </c>
      <c r="F148" s="24">
        <v>11.97</v>
      </c>
      <c r="G148" s="24">
        <v>0</v>
      </c>
    </row>
    <row r="149" spans="1:7" x14ac:dyDescent="0.25">
      <c r="A149" s="25">
        <v>43216</v>
      </c>
      <c r="B149" s="24">
        <v>11.97</v>
      </c>
      <c r="C149" s="24">
        <v>11.97</v>
      </c>
      <c r="D149" s="24">
        <v>11.15</v>
      </c>
      <c r="E149" s="24">
        <v>11.49</v>
      </c>
      <c r="F149" s="24">
        <v>11.49</v>
      </c>
      <c r="G149" s="24">
        <v>0</v>
      </c>
    </row>
    <row r="150" spans="1:7" x14ac:dyDescent="0.25">
      <c r="A150" s="25">
        <v>43217</v>
      </c>
      <c r="B150" s="24">
        <v>11.01</v>
      </c>
      <c r="C150" s="24">
        <v>11.17</v>
      </c>
      <c r="D150" s="24">
        <v>10.79</v>
      </c>
      <c r="E150" s="24">
        <v>10.99</v>
      </c>
      <c r="F150" s="24">
        <v>10.99</v>
      </c>
      <c r="G150" s="24">
        <v>0</v>
      </c>
    </row>
    <row r="151" spans="1:7" x14ac:dyDescent="0.25">
      <c r="A151" s="25">
        <v>43220</v>
      </c>
      <c r="B151" s="24">
        <v>11.31</v>
      </c>
      <c r="C151" s="24">
        <v>11.47</v>
      </c>
      <c r="D151" s="24">
        <v>11.11</v>
      </c>
      <c r="E151" s="24">
        <v>11.15</v>
      </c>
      <c r="F151" s="24">
        <v>11.15</v>
      </c>
      <c r="G151" s="24">
        <v>0</v>
      </c>
    </row>
    <row r="152" spans="1:7" x14ac:dyDescent="0.25">
      <c r="A152" s="25">
        <v>43221</v>
      </c>
      <c r="B152" s="24">
        <v>11.46</v>
      </c>
      <c r="C152" s="24">
        <v>12.06</v>
      </c>
      <c r="D152" s="24">
        <v>11.34</v>
      </c>
      <c r="E152" s="24">
        <v>11.88</v>
      </c>
      <c r="F152" s="24">
        <v>11.88</v>
      </c>
      <c r="G152" s="24">
        <v>0</v>
      </c>
    </row>
    <row r="153" spans="1:7" x14ac:dyDescent="0.25">
      <c r="A153" s="25">
        <v>43222</v>
      </c>
      <c r="B153" s="24">
        <v>11.65</v>
      </c>
      <c r="C153" s="24">
        <v>12.03</v>
      </c>
      <c r="D153" s="24">
        <v>11</v>
      </c>
      <c r="E153" s="24">
        <v>11.64</v>
      </c>
      <c r="F153" s="24">
        <v>11.64</v>
      </c>
      <c r="G153" s="24">
        <v>0</v>
      </c>
    </row>
    <row r="154" spans="1:7" x14ac:dyDescent="0.25">
      <c r="A154" s="25">
        <v>43223</v>
      </c>
      <c r="B154" s="24">
        <v>11.37</v>
      </c>
      <c r="C154" s="24">
        <v>11.57</v>
      </c>
      <c r="D154" s="24">
        <v>11.2</v>
      </c>
      <c r="E154" s="24">
        <v>11.46</v>
      </c>
      <c r="F154" s="24">
        <v>11.46</v>
      </c>
      <c r="G154" s="24">
        <v>0</v>
      </c>
    </row>
    <row r="155" spans="1:7" x14ac:dyDescent="0.25">
      <c r="A155" s="25">
        <v>43224</v>
      </c>
      <c r="B155" s="24">
        <v>11.46</v>
      </c>
      <c r="C155" s="24">
        <v>11.46</v>
      </c>
      <c r="D155" s="24">
        <v>10.95</v>
      </c>
      <c r="E155" s="24">
        <v>10.99</v>
      </c>
      <c r="F155" s="24">
        <v>10.99</v>
      </c>
      <c r="G155" s="24">
        <v>0</v>
      </c>
    </row>
    <row r="156" spans="1:7" x14ac:dyDescent="0.25">
      <c r="A156" s="25">
        <v>43227</v>
      </c>
      <c r="B156" s="24">
        <v>11.43</v>
      </c>
      <c r="C156" s="24">
        <v>11.44</v>
      </c>
      <c r="D156" s="24">
        <v>11.26</v>
      </c>
      <c r="E156" s="24">
        <v>11.32</v>
      </c>
      <c r="F156" s="24">
        <v>11.32</v>
      </c>
      <c r="G156" s="24">
        <v>0</v>
      </c>
    </row>
    <row r="157" spans="1:7" x14ac:dyDescent="0.25">
      <c r="A157" s="25">
        <v>43228</v>
      </c>
      <c r="B157" s="24">
        <v>11.32</v>
      </c>
      <c r="C157" s="24">
        <v>11.62</v>
      </c>
      <c r="D157" s="24">
        <v>10.14</v>
      </c>
      <c r="E157" s="24">
        <v>11.5</v>
      </c>
      <c r="F157" s="24">
        <v>11.5</v>
      </c>
      <c r="G157" s="24">
        <v>0</v>
      </c>
    </row>
    <row r="158" spans="1:7" x14ac:dyDescent="0.25">
      <c r="A158" s="25">
        <v>43229</v>
      </c>
      <c r="B158" s="24">
        <v>11.57</v>
      </c>
      <c r="C158" s="24">
        <v>11.62</v>
      </c>
      <c r="D158" s="24">
        <v>11.31</v>
      </c>
      <c r="E158" s="24">
        <v>11.39</v>
      </c>
      <c r="F158" s="24">
        <v>11.39</v>
      </c>
      <c r="G158" s="24">
        <v>0</v>
      </c>
    </row>
    <row r="159" spans="1:7" x14ac:dyDescent="0.25">
      <c r="A159" s="25">
        <v>43230</v>
      </c>
      <c r="B159" s="24">
        <v>11.39</v>
      </c>
      <c r="C159" s="24">
        <v>11.5</v>
      </c>
      <c r="D159" s="24">
        <v>10.95</v>
      </c>
      <c r="E159" s="24">
        <v>11.42</v>
      </c>
      <c r="F159" s="24">
        <v>11.42</v>
      </c>
      <c r="G159" s="24">
        <v>0</v>
      </c>
    </row>
    <row r="160" spans="1:7" x14ac:dyDescent="0.25">
      <c r="A160" s="25">
        <v>43231</v>
      </c>
      <c r="B160" s="24">
        <v>11.42</v>
      </c>
      <c r="C160" s="24">
        <v>11.42</v>
      </c>
      <c r="D160" s="24">
        <v>11</v>
      </c>
      <c r="E160" s="24">
        <v>11.04</v>
      </c>
      <c r="F160" s="24">
        <v>11.04</v>
      </c>
      <c r="G160" s="24">
        <v>0</v>
      </c>
    </row>
    <row r="161" spans="1:7" x14ac:dyDescent="0.25">
      <c r="A161" s="25">
        <v>43234</v>
      </c>
      <c r="B161" s="24">
        <v>11</v>
      </c>
      <c r="C161" s="24">
        <v>11.16</v>
      </c>
      <c r="D161" s="24">
        <v>10.73</v>
      </c>
      <c r="E161" s="24">
        <v>11.15</v>
      </c>
      <c r="F161" s="24">
        <v>11.15</v>
      </c>
      <c r="G161" s="24">
        <v>0</v>
      </c>
    </row>
    <row r="162" spans="1:7" x14ac:dyDescent="0.25">
      <c r="A162" s="25">
        <v>43235</v>
      </c>
      <c r="B162" s="24">
        <v>11.15</v>
      </c>
      <c r="C162" s="24">
        <v>14.2</v>
      </c>
      <c r="D162" s="24">
        <v>11.15</v>
      </c>
      <c r="E162" s="24">
        <v>11.91</v>
      </c>
      <c r="F162" s="24">
        <v>11.91</v>
      </c>
      <c r="G162" s="24">
        <v>0</v>
      </c>
    </row>
    <row r="163" spans="1:7" x14ac:dyDescent="0.25">
      <c r="A163" s="25">
        <v>43236</v>
      </c>
      <c r="B163" s="24">
        <v>11.86</v>
      </c>
      <c r="C163" s="24">
        <v>12.07</v>
      </c>
      <c r="D163" s="24">
        <v>11.65</v>
      </c>
      <c r="E163" s="24">
        <v>11.77</v>
      </c>
      <c r="F163" s="24">
        <v>11.77</v>
      </c>
      <c r="G163" s="24">
        <v>0</v>
      </c>
    </row>
    <row r="164" spans="1:7" x14ac:dyDescent="0.25">
      <c r="A164" s="25">
        <v>43237</v>
      </c>
      <c r="B164" s="24">
        <v>11.67</v>
      </c>
      <c r="C164" s="24">
        <v>11.72</v>
      </c>
      <c r="D164" s="24">
        <v>11.47</v>
      </c>
      <c r="E164" s="24">
        <v>11.64</v>
      </c>
      <c r="F164" s="24">
        <v>11.64</v>
      </c>
      <c r="G164" s="24">
        <v>0</v>
      </c>
    </row>
    <row r="165" spans="1:7" x14ac:dyDescent="0.25">
      <c r="A165" s="25">
        <v>43238</v>
      </c>
      <c r="B165" s="24">
        <v>11.64</v>
      </c>
      <c r="C165" s="24">
        <v>11.64</v>
      </c>
      <c r="D165" s="24">
        <v>10.6</v>
      </c>
      <c r="E165" s="24">
        <v>11.11</v>
      </c>
      <c r="F165" s="24">
        <v>11.11</v>
      </c>
      <c r="G165" s="24">
        <v>0</v>
      </c>
    </row>
    <row r="166" spans="1:7" x14ac:dyDescent="0.25">
      <c r="A166" s="25">
        <v>43241</v>
      </c>
      <c r="B166" s="24">
        <v>11.63</v>
      </c>
      <c r="C166" s="24">
        <v>11.67</v>
      </c>
      <c r="D166" s="24">
        <v>11.4</v>
      </c>
      <c r="E166" s="24">
        <v>11.62</v>
      </c>
      <c r="F166" s="24">
        <v>11.62</v>
      </c>
      <c r="G166" s="24">
        <v>0</v>
      </c>
    </row>
    <row r="167" spans="1:7" x14ac:dyDescent="0.25">
      <c r="A167" s="25">
        <v>43242</v>
      </c>
      <c r="B167" s="24">
        <v>11.56</v>
      </c>
      <c r="C167" s="24">
        <v>11.57</v>
      </c>
      <c r="D167" s="24">
        <v>10.87</v>
      </c>
      <c r="E167" s="24">
        <v>10.9</v>
      </c>
      <c r="F167" s="24">
        <v>10.9</v>
      </c>
      <c r="G167" s="24">
        <v>0</v>
      </c>
    </row>
    <row r="168" spans="1:7" x14ac:dyDescent="0.25">
      <c r="A168" s="25">
        <v>43243</v>
      </c>
      <c r="B168" s="24">
        <v>11.31</v>
      </c>
      <c r="C168" s="24">
        <v>11.4</v>
      </c>
      <c r="D168" s="24">
        <v>10.95</v>
      </c>
      <c r="E168" s="24">
        <v>11.18</v>
      </c>
      <c r="F168" s="24">
        <v>11.18</v>
      </c>
      <c r="G168" s="24">
        <v>0</v>
      </c>
    </row>
    <row r="169" spans="1:7" x14ac:dyDescent="0.25">
      <c r="A169" s="25">
        <v>43244</v>
      </c>
      <c r="B169" s="24">
        <v>11.18</v>
      </c>
      <c r="C169" s="24">
        <v>11.71</v>
      </c>
      <c r="D169" s="24">
        <v>10.71</v>
      </c>
      <c r="E169" s="24">
        <v>10.99</v>
      </c>
      <c r="F169" s="24">
        <v>10.99</v>
      </c>
      <c r="G169" s="24">
        <v>0</v>
      </c>
    </row>
    <row r="170" spans="1:7" x14ac:dyDescent="0.25">
      <c r="A170" s="25">
        <v>43245</v>
      </c>
      <c r="B170" s="24">
        <v>10.99</v>
      </c>
      <c r="C170" s="24">
        <v>11</v>
      </c>
      <c r="D170" s="24">
        <v>10.31</v>
      </c>
      <c r="E170" s="24">
        <v>10.31</v>
      </c>
      <c r="F170" s="24">
        <v>10.31</v>
      </c>
      <c r="G170" s="24">
        <v>0</v>
      </c>
    </row>
    <row r="171" spans="1:7" x14ac:dyDescent="0.25">
      <c r="A171" s="25">
        <v>43249</v>
      </c>
      <c r="B171" s="24">
        <v>11.35</v>
      </c>
      <c r="C171" s="24">
        <v>12.43</v>
      </c>
      <c r="D171" s="24">
        <v>11.22</v>
      </c>
      <c r="E171" s="24">
        <v>12.33</v>
      </c>
      <c r="F171" s="24">
        <v>12.33</v>
      </c>
      <c r="G171" s="24">
        <v>0</v>
      </c>
    </row>
    <row r="172" spans="1:7" x14ac:dyDescent="0.25">
      <c r="A172" s="25">
        <v>43250</v>
      </c>
      <c r="B172" s="24">
        <v>11.55</v>
      </c>
      <c r="C172" s="24">
        <v>11.6</v>
      </c>
      <c r="D172" s="24">
        <v>10.77</v>
      </c>
      <c r="E172" s="24">
        <v>10.87</v>
      </c>
      <c r="F172" s="24">
        <v>10.87</v>
      </c>
      <c r="G172" s="24">
        <v>0</v>
      </c>
    </row>
    <row r="173" spans="1:7" x14ac:dyDescent="0.25">
      <c r="A173" s="25">
        <v>43251</v>
      </c>
      <c r="B173" s="24">
        <v>10.87</v>
      </c>
      <c r="C173" s="24">
        <v>11.25</v>
      </c>
      <c r="D173" s="24">
        <v>10.8</v>
      </c>
      <c r="E173" s="24">
        <v>10.92</v>
      </c>
      <c r="F173" s="24">
        <v>10.92</v>
      </c>
      <c r="G173" s="24">
        <v>0</v>
      </c>
    </row>
    <row r="174" spans="1:7" x14ac:dyDescent="0.25">
      <c r="A174" s="25">
        <v>43252</v>
      </c>
      <c r="B174" s="24">
        <v>10.72</v>
      </c>
      <c r="C174" s="24">
        <v>10.9</v>
      </c>
      <c r="D174" s="24">
        <v>10.58</v>
      </c>
      <c r="E174" s="24">
        <v>10.58</v>
      </c>
      <c r="F174" s="24">
        <v>10.58</v>
      </c>
      <c r="G174" s="24">
        <v>0</v>
      </c>
    </row>
    <row r="175" spans="1:7" x14ac:dyDescent="0.25">
      <c r="A175" s="25">
        <v>43255</v>
      </c>
      <c r="B175" s="24">
        <v>10.58</v>
      </c>
      <c r="C175" s="24">
        <v>11.06</v>
      </c>
      <c r="D175" s="24">
        <v>10.49</v>
      </c>
      <c r="E175" s="24">
        <v>10.54</v>
      </c>
      <c r="F175" s="24">
        <v>10.54</v>
      </c>
      <c r="G175" s="24">
        <v>0</v>
      </c>
    </row>
    <row r="176" spans="1:7" x14ac:dyDescent="0.25">
      <c r="A176" s="25">
        <v>43256</v>
      </c>
      <c r="B176" s="24">
        <v>10.54</v>
      </c>
      <c r="C176" s="24">
        <v>10.97</v>
      </c>
      <c r="D176" s="24">
        <v>10.43</v>
      </c>
      <c r="E176" s="24">
        <v>10.46</v>
      </c>
      <c r="F176" s="24">
        <v>10.46</v>
      </c>
      <c r="G176" s="24">
        <v>0</v>
      </c>
    </row>
    <row r="177" spans="1:7" x14ac:dyDescent="0.25">
      <c r="A177" s="25">
        <v>43257</v>
      </c>
      <c r="B177" s="24">
        <v>10.46</v>
      </c>
      <c r="C177" s="24">
        <v>10.61</v>
      </c>
      <c r="D177" s="24">
        <v>10.18</v>
      </c>
      <c r="E177" s="24">
        <v>10.31</v>
      </c>
      <c r="F177" s="24">
        <v>10.31</v>
      </c>
      <c r="G177" s="24">
        <v>0</v>
      </c>
    </row>
    <row r="178" spans="1:7" x14ac:dyDescent="0.25">
      <c r="A178" s="25">
        <v>43258</v>
      </c>
      <c r="B178" s="24">
        <v>10.31</v>
      </c>
      <c r="C178" s="24">
        <v>10.61</v>
      </c>
      <c r="D178" s="24">
        <v>10.31</v>
      </c>
      <c r="E178" s="24">
        <v>10.55</v>
      </c>
      <c r="F178" s="24">
        <v>10.55</v>
      </c>
      <c r="G178" s="24">
        <v>0</v>
      </c>
    </row>
    <row r="179" spans="1:7" x14ac:dyDescent="0.25">
      <c r="A179" s="25">
        <v>43259</v>
      </c>
      <c r="B179" s="24">
        <v>10.55</v>
      </c>
      <c r="C179" s="24">
        <v>10.75</v>
      </c>
      <c r="D179" s="24">
        <v>10.51</v>
      </c>
      <c r="E179" s="24">
        <v>10.69</v>
      </c>
      <c r="F179" s="24">
        <v>10.69</v>
      </c>
      <c r="G179" s="24">
        <v>0</v>
      </c>
    </row>
    <row r="180" spans="1:7" x14ac:dyDescent="0.25">
      <c r="A180" s="25">
        <v>43262</v>
      </c>
      <c r="B180" s="24">
        <v>10.69</v>
      </c>
      <c r="C180" s="24">
        <v>10.89</v>
      </c>
      <c r="D180" s="24">
        <v>10.42</v>
      </c>
      <c r="E180" s="24">
        <v>10.54</v>
      </c>
      <c r="F180" s="24">
        <v>10.54</v>
      </c>
      <c r="G180" s="24">
        <v>0</v>
      </c>
    </row>
    <row r="181" spans="1:7" x14ac:dyDescent="0.25">
      <c r="A181" s="25">
        <v>43263</v>
      </c>
      <c r="B181" s="24">
        <v>10.54</v>
      </c>
      <c r="C181" s="24">
        <v>10.75</v>
      </c>
      <c r="D181" s="24">
        <v>7.29</v>
      </c>
      <c r="E181" s="24">
        <v>10.52</v>
      </c>
      <c r="F181" s="24">
        <v>10.52</v>
      </c>
      <c r="G181" s="24">
        <v>0</v>
      </c>
    </row>
    <row r="182" spans="1:7" x14ac:dyDescent="0.25">
      <c r="A182" s="25">
        <v>43264</v>
      </c>
      <c r="B182" s="24">
        <v>10.52</v>
      </c>
      <c r="C182" s="24">
        <v>12.46</v>
      </c>
      <c r="D182" s="24">
        <v>9.51</v>
      </c>
      <c r="E182" s="24">
        <v>10.6</v>
      </c>
      <c r="F182" s="24">
        <v>10.6</v>
      </c>
      <c r="G182" s="24">
        <v>0</v>
      </c>
    </row>
    <row r="183" spans="1:7" x14ac:dyDescent="0.25">
      <c r="A183" s="25">
        <v>43265</v>
      </c>
      <c r="B183" s="24">
        <v>10.31</v>
      </c>
      <c r="C183" s="24">
        <v>10.4</v>
      </c>
      <c r="D183" s="24">
        <v>9.73</v>
      </c>
      <c r="E183" s="24">
        <v>9.83</v>
      </c>
      <c r="F183" s="24">
        <v>9.83</v>
      </c>
      <c r="G183" s="24">
        <v>0</v>
      </c>
    </row>
    <row r="184" spans="1:7" x14ac:dyDescent="0.25">
      <c r="A184" s="25">
        <v>43266</v>
      </c>
      <c r="B184" s="24">
        <v>9.99</v>
      </c>
      <c r="C184" s="24">
        <v>11.01</v>
      </c>
      <c r="D184" s="24">
        <v>9.84</v>
      </c>
      <c r="E184" s="24">
        <v>10.65</v>
      </c>
      <c r="F184" s="24">
        <v>10.65</v>
      </c>
      <c r="G184" s="24">
        <v>0</v>
      </c>
    </row>
    <row r="185" spans="1:7" x14ac:dyDescent="0.25">
      <c r="A185" s="25">
        <v>43269</v>
      </c>
      <c r="B185" s="24">
        <v>10.65</v>
      </c>
      <c r="C185" s="24">
        <v>10.65</v>
      </c>
      <c r="D185" s="24">
        <v>9.76</v>
      </c>
      <c r="E185" s="24">
        <v>9.82</v>
      </c>
      <c r="F185" s="24">
        <v>9.82</v>
      </c>
      <c r="G185" s="24">
        <v>0</v>
      </c>
    </row>
    <row r="186" spans="1:7" x14ac:dyDescent="0.25">
      <c r="A186" s="25">
        <v>43270</v>
      </c>
      <c r="B186" s="24">
        <v>10.83</v>
      </c>
      <c r="C186" s="24">
        <v>11.07</v>
      </c>
      <c r="D186" s="24">
        <v>10.76</v>
      </c>
      <c r="E186" s="24">
        <v>10.99</v>
      </c>
      <c r="F186" s="24">
        <v>10.99</v>
      </c>
      <c r="G186" s="24">
        <v>0</v>
      </c>
    </row>
    <row r="187" spans="1:7" x14ac:dyDescent="0.25">
      <c r="A187" s="25">
        <v>43271</v>
      </c>
      <c r="B187" s="24">
        <v>10.99</v>
      </c>
      <c r="C187" s="24">
        <v>11.11</v>
      </c>
      <c r="D187" s="24">
        <v>10.49</v>
      </c>
      <c r="E187" s="24">
        <v>11.08</v>
      </c>
      <c r="F187" s="24">
        <v>11.08</v>
      </c>
      <c r="G187" s="24">
        <v>0</v>
      </c>
    </row>
    <row r="188" spans="1:7" x14ac:dyDescent="0.25">
      <c r="A188" s="25">
        <v>43272</v>
      </c>
      <c r="B188" s="24">
        <v>11.08</v>
      </c>
      <c r="C188" s="24">
        <v>11.57</v>
      </c>
      <c r="D188" s="24">
        <v>11.08</v>
      </c>
      <c r="E188" s="24">
        <v>11.22</v>
      </c>
      <c r="F188" s="24">
        <v>11.22</v>
      </c>
      <c r="G188" s="24">
        <v>0</v>
      </c>
    </row>
    <row r="189" spans="1:7" x14ac:dyDescent="0.25">
      <c r="A189" s="25">
        <v>43273</v>
      </c>
      <c r="B189" s="24">
        <v>11.22</v>
      </c>
      <c r="C189" s="24">
        <v>11.22</v>
      </c>
      <c r="D189" s="24">
        <v>10.49</v>
      </c>
      <c r="E189" s="24">
        <v>10.67</v>
      </c>
      <c r="F189" s="24">
        <v>10.67</v>
      </c>
      <c r="G189" s="24">
        <v>0</v>
      </c>
    </row>
    <row r="190" spans="1:7" x14ac:dyDescent="0.25">
      <c r="A190" s="25">
        <v>43276</v>
      </c>
      <c r="B190" s="24">
        <v>10.41</v>
      </c>
      <c r="C190" s="24">
        <v>10.84</v>
      </c>
      <c r="D190" s="24">
        <v>10.36</v>
      </c>
      <c r="E190" s="24">
        <v>10.83</v>
      </c>
      <c r="F190" s="24">
        <v>10.83</v>
      </c>
      <c r="G190" s="24">
        <v>0</v>
      </c>
    </row>
    <row r="191" spans="1:7" x14ac:dyDescent="0.25">
      <c r="A191" s="25">
        <v>43277</v>
      </c>
      <c r="B191" s="24">
        <v>10.83</v>
      </c>
      <c r="C191" s="24">
        <v>11.15</v>
      </c>
      <c r="D191" s="24">
        <v>10.8</v>
      </c>
      <c r="E191" s="24">
        <v>10.97</v>
      </c>
      <c r="F191" s="24">
        <v>10.97</v>
      </c>
      <c r="G191" s="24">
        <v>0</v>
      </c>
    </row>
    <row r="192" spans="1:7" x14ac:dyDescent="0.25">
      <c r="A192" s="25">
        <v>43278</v>
      </c>
      <c r="B192" s="24">
        <v>10.72</v>
      </c>
      <c r="C192" s="24">
        <v>11.08</v>
      </c>
      <c r="D192" s="24">
        <v>10.57</v>
      </c>
      <c r="E192" s="24">
        <v>11.01</v>
      </c>
      <c r="F192" s="24">
        <v>11.01</v>
      </c>
      <c r="G192" s="24">
        <v>0</v>
      </c>
    </row>
    <row r="193" spans="1:7" x14ac:dyDescent="0.25">
      <c r="A193" s="25">
        <v>43279</v>
      </c>
      <c r="B193" s="24">
        <v>11.01</v>
      </c>
      <c r="C193" s="24">
        <v>11.36</v>
      </c>
      <c r="D193" s="24">
        <v>8.48</v>
      </c>
      <c r="E193" s="24">
        <v>11.03</v>
      </c>
      <c r="F193" s="24">
        <v>11.03</v>
      </c>
      <c r="G193" s="24">
        <v>0</v>
      </c>
    </row>
    <row r="194" spans="1:7" x14ac:dyDescent="0.25">
      <c r="A194" s="25">
        <v>43280</v>
      </c>
      <c r="B194" s="24">
        <v>10.32</v>
      </c>
      <c r="C194" s="24">
        <v>12.23</v>
      </c>
      <c r="D194" s="24">
        <v>8.58</v>
      </c>
      <c r="E194" s="24">
        <v>10.75</v>
      </c>
      <c r="F194" s="24">
        <v>10.75</v>
      </c>
      <c r="G194" s="24">
        <v>0</v>
      </c>
    </row>
    <row r="195" spans="1:7" x14ac:dyDescent="0.25">
      <c r="A195" s="25">
        <v>43283</v>
      </c>
      <c r="B195" s="24">
        <v>11.32</v>
      </c>
      <c r="C195" s="24">
        <v>11.8</v>
      </c>
      <c r="D195" s="24">
        <v>11.08</v>
      </c>
      <c r="E195" s="24">
        <v>11.75</v>
      </c>
      <c r="F195" s="24">
        <v>11.75</v>
      </c>
      <c r="G195" s="24">
        <v>0</v>
      </c>
    </row>
    <row r="196" spans="1:7" x14ac:dyDescent="0.25">
      <c r="A196" s="25">
        <v>43284</v>
      </c>
      <c r="B196" s="24">
        <v>11.75</v>
      </c>
      <c r="C196" s="24">
        <v>11.75</v>
      </c>
      <c r="D196" s="24">
        <v>11.33</v>
      </c>
      <c r="E196" s="24">
        <v>11.41</v>
      </c>
      <c r="F196" s="24">
        <v>11.41</v>
      </c>
      <c r="G196" s="24">
        <v>0</v>
      </c>
    </row>
    <row r="197" spans="1:7" x14ac:dyDescent="0.25">
      <c r="A197" s="25">
        <v>43286</v>
      </c>
      <c r="B197" s="24">
        <v>11.47</v>
      </c>
      <c r="C197" s="24">
        <v>11.58</v>
      </c>
      <c r="D197" s="24">
        <v>11.26</v>
      </c>
      <c r="E197" s="24">
        <v>11.32</v>
      </c>
      <c r="F197" s="24">
        <v>11.32</v>
      </c>
      <c r="G197" s="24">
        <v>0</v>
      </c>
    </row>
    <row r="198" spans="1:7" x14ac:dyDescent="0.25">
      <c r="A198" s="25">
        <v>43287</v>
      </c>
      <c r="B198" s="24">
        <v>11.32</v>
      </c>
      <c r="C198" s="24">
        <v>11.32</v>
      </c>
      <c r="D198" s="24">
        <v>10.63</v>
      </c>
      <c r="E198" s="24">
        <v>10.65</v>
      </c>
      <c r="F198" s="24">
        <v>10.65</v>
      </c>
      <c r="G198" s="24">
        <v>0</v>
      </c>
    </row>
    <row r="199" spans="1:7" x14ac:dyDescent="0.25">
      <c r="A199" s="25">
        <v>43290</v>
      </c>
      <c r="B199" s="24">
        <v>10.86</v>
      </c>
      <c r="C199" s="24">
        <v>10.89</v>
      </c>
      <c r="D199" s="24">
        <v>10.5</v>
      </c>
      <c r="E199" s="24">
        <v>10.55</v>
      </c>
      <c r="F199" s="24">
        <v>10.55</v>
      </c>
      <c r="G199" s="24">
        <v>0</v>
      </c>
    </row>
    <row r="200" spans="1:7" x14ac:dyDescent="0.25">
      <c r="A200" s="25">
        <v>43291</v>
      </c>
      <c r="B200" s="24">
        <v>10.76</v>
      </c>
      <c r="C200" s="24">
        <v>10.78</v>
      </c>
      <c r="D200" s="24">
        <v>8.6999999999999993</v>
      </c>
      <c r="E200" s="24">
        <v>10.69</v>
      </c>
      <c r="F200" s="24">
        <v>10.69</v>
      </c>
      <c r="G200" s="24">
        <v>0</v>
      </c>
    </row>
    <row r="201" spans="1:7" x14ac:dyDescent="0.25">
      <c r="A201" s="25">
        <v>43292</v>
      </c>
      <c r="B201" s="24">
        <v>10.69</v>
      </c>
      <c r="C201" s="24">
        <v>11.28</v>
      </c>
      <c r="D201" s="24">
        <v>10.69</v>
      </c>
      <c r="E201" s="24">
        <v>11.25</v>
      </c>
      <c r="F201" s="24">
        <v>11.25</v>
      </c>
      <c r="G201" s="24">
        <v>0</v>
      </c>
    </row>
    <row r="202" spans="1:7" x14ac:dyDescent="0.25">
      <c r="A202" s="25">
        <v>43293</v>
      </c>
      <c r="B202" s="24">
        <v>11.25</v>
      </c>
      <c r="C202" s="24">
        <v>11.26</v>
      </c>
      <c r="D202" s="24">
        <v>10.77</v>
      </c>
      <c r="E202" s="24">
        <v>10.82</v>
      </c>
      <c r="F202" s="24">
        <v>10.82</v>
      </c>
      <c r="G202" s="24">
        <v>0</v>
      </c>
    </row>
    <row r="203" spans="1:7" x14ac:dyDescent="0.25">
      <c r="A203" s="25">
        <v>43294</v>
      </c>
      <c r="B203" s="24">
        <v>10.82</v>
      </c>
      <c r="C203" s="24">
        <v>11.35</v>
      </c>
      <c r="D203" s="24">
        <v>10.82</v>
      </c>
      <c r="E203" s="24">
        <v>10.99</v>
      </c>
      <c r="F203" s="24">
        <v>10.99</v>
      </c>
      <c r="G203" s="24">
        <v>0</v>
      </c>
    </row>
    <row r="204" spans="1:7" x14ac:dyDescent="0.25">
      <c r="A204" s="25">
        <v>43297</v>
      </c>
      <c r="B204" s="24">
        <v>11.16</v>
      </c>
      <c r="C204" s="24">
        <v>11.58</v>
      </c>
      <c r="D204" s="24">
        <v>11.12</v>
      </c>
      <c r="E204" s="24">
        <v>11.46</v>
      </c>
      <c r="F204" s="24">
        <v>11.46</v>
      </c>
      <c r="G204" s="24">
        <v>0</v>
      </c>
    </row>
    <row r="205" spans="1:7" x14ac:dyDescent="0.25">
      <c r="A205" s="25">
        <v>43298</v>
      </c>
      <c r="B205" s="24">
        <v>11.87</v>
      </c>
      <c r="C205" s="24">
        <v>12.11</v>
      </c>
      <c r="D205" s="24">
        <v>9.73</v>
      </c>
      <c r="E205" s="24">
        <v>11.79</v>
      </c>
      <c r="F205" s="24">
        <v>11.79</v>
      </c>
      <c r="G205" s="24">
        <v>0</v>
      </c>
    </row>
    <row r="206" spans="1:7" x14ac:dyDescent="0.25">
      <c r="A206" s="25">
        <v>43299</v>
      </c>
      <c r="B206" s="24">
        <v>11.77</v>
      </c>
      <c r="C206" s="24">
        <v>12.24</v>
      </c>
      <c r="D206" s="24">
        <v>9.6199999999999992</v>
      </c>
      <c r="E206" s="24">
        <v>12.15</v>
      </c>
      <c r="F206" s="24">
        <v>12.15</v>
      </c>
      <c r="G206" s="24">
        <v>0</v>
      </c>
    </row>
    <row r="207" spans="1:7" x14ac:dyDescent="0.25">
      <c r="A207" s="25">
        <v>43300</v>
      </c>
      <c r="B207" s="24">
        <v>12.39</v>
      </c>
      <c r="C207" s="24">
        <v>13.77</v>
      </c>
      <c r="D207" s="24">
        <v>12.26</v>
      </c>
      <c r="E207" s="24">
        <v>12.66</v>
      </c>
      <c r="F207" s="24">
        <v>12.66</v>
      </c>
      <c r="G207" s="24">
        <v>0</v>
      </c>
    </row>
    <row r="208" spans="1:7" x14ac:dyDescent="0.25">
      <c r="A208" s="25">
        <v>43301</v>
      </c>
      <c r="B208" s="24">
        <v>12.37</v>
      </c>
      <c r="C208" s="24">
        <v>12.45</v>
      </c>
      <c r="D208" s="24">
        <v>11.97</v>
      </c>
      <c r="E208" s="24">
        <v>12.1</v>
      </c>
      <c r="F208" s="24">
        <v>12.1</v>
      </c>
      <c r="G208" s="24">
        <v>0</v>
      </c>
    </row>
    <row r="209" spans="1:7" x14ac:dyDescent="0.25">
      <c r="A209" s="25">
        <v>43304</v>
      </c>
      <c r="B209" s="24">
        <v>12.1</v>
      </c>
      <c r="C209" s="24">
        <v>12.32</v>
      </c>
      <c r="D209" s="24">
        <v>12.07</v>
      </c>
      <c r="E209" s="24">
        <v>12.22</v>
      </c>
      <c r="F209" s="24">
        <v>12.22</v>
      </c>
      <c r="G209" s="24">
        <v>0</v>
      </c>
    </row>
    <row r="210" spans="1:7" x14ac:dyDescent="0.25">
      <c r="A210" s="25">
        <v>43305</v>
      </c>
      <c r="B210" s="24">
        <v>12.22</v>
      </c>
      <c r="C210" s="24">
        <v>12.22</v>
      </c>
      <c r="D210" s="24">
        <v>11.68</v>
      </c>
      <c r="E210" s="24">
        <v>11.74</v>
      </c>
      <c r="F210" s="24">
        <v>11.74</v>
      </c>
      <c r="G210" s="24">
        <v>0</v>
      </c>
    </row>
    <row r="211" spans="1:7" x14ac:dyDescent="0.25">
      <c r="A211" s="25">
        <v>43306</v>
      </c>
      <c r="B211" s="24">
        <v>11.74</v>
      </c>
      <c r="C211" s="24">
        <v>11.74</v>
      </c>
      <c r="D211" s="24">
        <v>8.2100000000000009</v>
      </c>
      <c r="E211" s="24">
        <v>11.65</v>
      </c>
      <c r="F211" s="24">
        <v>11.65</v>
      </c>
      <c r="G211" s="24">
        <v>0</v>
      </c>
    </row>
    <row r="212" spans="1:7" x14ac:dyDescent="0.25">
      <c r="A212" s="25">
        <v>43307</v>
      </c>
      <c r="B212" s="24">
        <v>11.08</v>
      </c>
      <c r="C212" s="24">
        <v>11.43</v>
      </c>
      <c r="D212" s="24">
        <v>11.02</v>
      </c>
      <c r="E212" s="24">
        <v>11.43</v>
      </c>
      <c r="F212" s="24">
        <v>11.43</v>
      </c>
      <c r="G212" s="24">
        <v>0</v>
      </c>
    </row>
    <row r="213" spans="1:7" x14ac:dyDescent="0.25">
      <c r="A213" s="25">
        <v>43308</v>
      </c>
      <c r="B213" s="24">
        <v>11.05</v>
      </c>
      <c r="C213" s="24">
        <v>12.21</v>
      </c>
      <c r="D213" s="24">
        <v>10.97</v>
      </c>
      <c r="E213" s="24">
        <v>11.05</v>
      </c>
      <c r="F213" s="24">
        <v>11.05</v>
      </c>
      <c r="G213" s="24">
        <v>0</v>
      </c>
    </row>
    <row r="214" spans="1:7" x14ac:dyDescent="0.25">
      <c r="A214" s="25">
        <v>43311</v>
      </c>
      <c r="B214" s="24">
        <v>11.12</v>
      </c>
      <c r="C214" s="24">
        <v>11.19</v>
      </c>
      <c r="D214" s="24">
        <v>10.94</v>
      </c>
      <c r="E214" s="24">
        <v>11.18</v>
      </c>
      <c r="F214" s="24">
        <v>11.18</v>
      </c>
      <c r="G214" s="24">
        <v>0</v>
      </c>
    </row>
    <row r="215" spans="1:7" x14ac:dyDescent="0.25">
      <c r="A215" s="25">
        <v>43312</v>
      </c>
      <c r="B215" s="24">
        <v>11.18</v>
      </c>
      <c r="C215" s="24">
        <v>11.48</v>
      </c>
      <c r="D215" s="24">
        <v>11.15</v>
      </c>
      <c r="E215" s="24">
        <v>11.21</v>
      </c>
      <c r="F215" s="24">
        <v>11.21</v>
      </c>
      <c r="G215" s="24">
        <v>0</v>
      </c>
    </row>
    <row r="216" spans="1:7" x14ac:dyDescent="0.25">
      <c r="A216" s="25">
        <v>43313</v>
      </c>
      <c r="B216" s="24">
        <v>11.21</v>
      </c>
      <c r="C216" s="24">
        <v>11.46</v>
      </c>
      <c r="D216" s="24">
        <v>10.44</v>
      </c>
      <c r="E216" s="24">
        <v>10.91</v>
      </c>
      <c r="F216" s="24">
        <v>10.91</v>
      </c>
      <c r="G216" s="24">
        <v>0</v>
      </c>
    </row>
    <row r="217" spans="1:7" x14ac:dyDescent="0.25">
      <c r="A217" s="25">
        <v>43314</v>
      </c>
      <c r="B217" s="24">
        <v>10.99</v>
      </c>
      <c r="C217" s="24">
        <v>11.19</v>
      </c>
      <c r="D217" s="24">
        <v>10.92</v>
      </c>
      <c r="E217" s="24">
        <v>11.08</v>
      </c>
      <c r="F217" s="24">
        <v>11.08</v>
      </c>
      <c r="G217" s="24">
        <v>0</v>
      </c>
    </row>
    <row r="218" spans="1:7" x14ac:dyDescent="0.25">
      <c r="A218" s="25">
        <v>43315</v>
      </c>
      <c r="B218" s="24">
        <v>10.86</v>
      </c>
      <c r="C218" s="24">
        <v>10.87</v>
      </c>
      <c r="D218" s="24">
        <v>10.68</v>
      </c>
      <c r="E218" s="24">
        <v>10.77</v>
      </c>
      <c r="F218" s="24">
        <v>10.77</v>
      </c>
      <c r="G218" s="24">
        <v>0</v>
      </c>
    </row>
    <row r="219" spans="1:7" x14ac:dyDescent="0.25">
      <c r="A219" s="25">
        <v>43318</v>
      </c>
      <c r="B219" s="24">
        <v>10.92</v>
      </c>
      <c r="C219" s="24">
        <v>11.02</v>
      </c>
      <c r="D219" s="24">
        <v>10.79</v>
      </c>
      <c r="E219" s="24">
        <v>11.02</v>
      </c>
      <c r="F219" s="24">
        <v>11.02</v>
      </c>
      <c r="G219" s="24">
        <v>0</v>
      </c>
    </row>
    <row r="220" spans="1:7" x14ac:dyDescent="0.25">
      <c r="A220" s="25">
        <v>43319</v>
      </c>
      <c r="B220" s="24">
        <v>10.88</v>
      </c>
      <c r="C220" s="24">
        <v>11.12</v>
      </c>
      <c r="D220" s="24">
        <v>10.79</v>
      </c>
      <c r="E220" s="24">
        <v>11.11</v>
      </c>
      <c r="F220" s="24">
        <v>11.11</v>
      </c>
      <c r="G220" s="24">
        <v>0</v>
      </c>
    </row>
    <row r="221" spans="1:7" x14ac:dyDescent="0.25">
      <c r="A221" s="25">
        <v>43320</v>
      </c>
      <c r="B221" s="24">
        <v>11.11</v>
      </c>
      <c r="C221" s="24">
        <v>11.43</v>
      </c>
      <c r="D221" s="24">
        <v>11.03</v>
      </c>
      <c r="E221" s="24">
        <v>11.43</v>
      </c>
      <c r="F221" s="24">
        <v>11.43</v>
      </c>
      <c r="G221" s="24">
        <v>0</v>
      </c>
    </row>
    <row r="222" spans="1:7" x14ac:dyDescent="0.25">
      <c r="A222" s="25">
        <v>43321</v>
      </c>
      <c r="B222" s="24">
        <v>11.35</v>
      </c>
      <c r="C222" s="24">
        <v>11.38</v>
      </c>
      <c r="D222" s="24">
        <v>10.99</v>
      </c>
      <c r="E222" s="24">
        <v>10.99</v>
      </c>
      <c r="F222" s="24">
        <v>10.99</v>
      </c>
      <c r="G222" s="24">
        <v>0</v>
      </c>
    </row>
    <row r="223" spans="1:7" x14ac:dyDescent="0.25">
      <c r="A223" s="25">
        <v>43322</v>
      </c>
      <c r="B223" s="24">
        <v>11.85</v>
      </c>
      <c r="C223" s="24">
        <v>12</v>
      </c>
      <c r="D223" s="24">
        <v>11.69</v>
      </c>
      <c r="E223" s="24">
        <v>11.78</v>
      </c>
      <c r="F223" s="24">
        <v>11.78</v>
      </c>
      <c r="G223" s="24">
        <v>0</v>
      </c>
    </row>
    <row r="224" spans="1:7" x14ac:dyDescent="0.25">
      <c r="A224" s="25">
        <v>43325</v>
      </c>
      <c r="B224" s="24">
        <v>11.78</v>
      </c>
      <c r="C224" s="24">
        <v>12.31</v>
      </c>
      <c r="D224" s="24">
        <v>11.72</v>
      </c>
      <c r="E224" s="24">
        <v>11.73</v>
      </c>
      <c r="F224" s="24">
        <v>11.73</v>
      </c>
      <c r="G224" s="24">
        <v>0</v>
      </c>
    </row>
    <row r="225" spans="1:7" x14ac:dyDescent="0.25">
      <c r="A225" s="25">
        <v>43326</v>
      </c>
      <c r="B225" s="24">
        <v>11.41</v>
      </c>
      <c r="C225" s="24">
        <v>11.9</v>
      </c>
      <c r="D225" s="24">
        <v>11.41</v>
      </c>
      <c r="E225" s="24">
        <v>11.88</v>
      </c>
      <c r="F225" s="24">
        <v>11.88</v>
      </c>
      <c r="G225" s="24">
        <v>0</v>
      </c>
    </row>
    <row r="226" spans="1:7" x14ac:dyDescent="0.25">
      <c r="A226" s="25">
        <v>43327</v>
      </c>
      <c r="B226" s="24">
        <v>12.15</v>
      </c>
      <c r="C226" s="24">
        <v>13.18</v>
      </c>
      <c r="D226" s="24">
        <v>12.15</v>
      </c>
      <c r="E226" s="24">
        <v>13.16</v>
      </c>
      <c r="F226" s="24">
        <v>13.16</v>
      </c>
      <c r="G226" s="24">
        <v>0</v>
      </c>
    </row>
    <row r="227" spans="1:7" x14ac:dyDescent="0.25">
      <c r="A227" s="25">
        <v>43328</v>
      </c>
      <c r="B227" s="24">
        <v>12.5</v>
      </c>
      <c r="C227" s="24">
        <v>13.39</v>
      </c>
      <c r="D227" s="24">
        <v>12.47</v>
      </c>
      <c r="E227" s="24">
        <v>13.39</v>
      </c>
      <c r="F227" s="24">
        <v>13.39</v>
      </c>
      <c r="G227" s="24">
        <v>0</v>
      </c>
    </row>
    <row r="228" spans="1:7" x14ac:dyDescent="0.25">
      <c r="A228" s="25">
        <v>43329</v>
      </c>
      <c r="B228" s="24">
        <v>12.71</v>
      </c>
      <c r="C228" s="24">
        <v>13.09</v>
      </c>
      <c r="D228" s="24">
        <v>12.7</v>
      </c>
      <c r="E228" s="24">
        <v>12.89</v>
      </c>
      <c r="F228" s="24">
        <v>12.89</v>
      </c>
      <c r="G228" s="24">
        <v>0</v>
      </c>
    </row>
    <row r="229" spans="1:7" x14ac:dyDescent="0.25">
      <c r="A229" s="25">
        <v>43332</v>
      </c>
      <c r="B229" s="24">
        <v>12.69</v>
      </c>
      <c r="C229" s="24">
        <v>13.91</v>
      </c>
      <c r="D229" s="24">
        <v>12.39</v>
      </c>
      <c r="E229" s="24">
        <v>12.4</v>
      </c>
      <c r="F229" s="24">
        <v>12.4</v>
      </c>
      <c r="G229" s="24">
        <v>0</v>
      </c>
    </row>
    <row r="230" spans="1:7" x14ac:dyDescent="0.25">
      <c r="A230" s="25">
        <v>43333</v>
      </c>
      <c r="B230" s="24">
        <v>12.4</v>
      </c>
      <c r="C230" s="24">
        <v>12.4</v>
      </c>
      <c r="D230" s="24">
        <v>11.85</v>
      </c>
      <c r="E230" s="24">
        <v>11.86</v>
      </c>
      <c r="F230" s="24">
        <v>11.86</v>
      </c>
      <c r="G230" s="24">
        <v>0</v>
      </c>
    </row>
    <row r="231" spans="1:7" x14ac:dyDescent="0.25">
      <c r="A231" s="25">
        <v>43334</v>
      </c>
      <c r="B231" s="24">
        <v>11.86</v>
      </c>
      <c r="C231" s="24">
        <v>40.159999999999997</v>
      </c>
      <c r="D231" s="24">
        <v>11.3</v>
      </c>
      <c r="E231" s="24">
        <v>11.81</v>
      </c>
      <c r="F231" s="24">
        <v>11.81</v>
      </c>
      <c r="G231" s="24">
        <v>0</v>
      </c>
    </row>
    <row r="232" spans="1:7" x14ac:dyDescent="0.25">
      <c r="A232" s="25">
        <v>43335</v>
      </c>
      <c r="B232" s="24">
        <v>11.57</v>
      </c>
      <c r="C232" s="24">
        <v>11.68</v>
      </c>
      <c r="D232" s="24">
        <v>11.44</v>
      </c>
      <c r="E232" s="24">
        <v>11.6</v>
      </c>
      <c r="F232" s="24">
        <v>11.6</v>
      </c>
      <c r="G232" s="24">
        <v>0</v>
      </c>
    </row>
    <row r="233" spans="1:7" x14ac:dyDescent="0.25">
      <c r="A233" s="25">
        <v>43336</v>
      </c>
      <c r="B233" s="24">
        <v>11.4</v>
      </c>
      <c r="C233" s="24">
        <v>11.75</v>
      </c>
      <c r="D233" s="24">
        <v>11.25</v>
      </c>
      <c r="E233" s="24">
        <v>11.71</v>
      </c>
      <c r="F233" s="24">
        <v>11.71</v>
      </c>
      <c r="G233" s="24">
        <v>0</v>
      </c>
    </row>
    <row r="234" spans="1:7" x14ac:dyDescent="0.25">
      <c r="A234" s="25">
        <v>43339</v>
      </c>
      <c r="B234" s="24">
        <v>11.82</v>
      </c>
      <c r="C234" s="24">
        <v>12.34</v>
      </c>
      <c r="D234" s="24">
        <v>11.75</v>
      </c>
      <c r="E234" s="24">
        <v>11.77</v>
      </c>
      <c r="F234" s="24">
        <v>11.77</v>
      </c>
      <c r="G234" s="24">
        <v>0</v>
      </c>
    </row>
    <row r="235" spans="1:7" x14ac:dyDescent="0.25">
      <c r="A235" s="25">
        <v>43340</v>
      </c>
      <c r="B235" s="24">
        <v>11.62</v>
      </c>
      <c r="C235" s="24">
        <v>11.66</v>
      </c>
      <c r="D235" s="24">
        <v>11.27</v>
      </c>
      <c r="E235" s="24">
        <v>11.46</v>
      </c>
      <c r="F235" s="24">
        <v>11.46</v>
      </c>
      <c r="G235" s="24">
        <v>0</v>
      </c>
    </row>
    <row r="236" spans="1:7" x14ac:dyDescent="0.25">
      <c r="A236" s="25">
        <v>43341</v>
      </c>
      <c r="B236" s="24">
        <v>11.48</v>
      </c>
      <c r="C236" s="24">
        <v>11.56</v>
      </c>
      <c r="D236" s="24">
        <v>11.21</v>
      </c>
      <c r="E236" s="24">
        <v>11.25</v>
      </c>
      <c r="F236" s="24">
        <v>11.25</v>
      </c>
      <c r="G236" s="24">
        <v>0</v>
      </c>
    </row>
    <row r="237" spans="1:7" x14ac:dyDescent="0.25">
      <c r="A237" s="25">
        <v>43342</v>
      </c>
      <c r="B237" s="24">
        <v>11.25</v>
      </c>
      <c r="C237" s="24">
        <v>11.53</v>
      </c>
      <c r="D237" s="24">
        <v>11.12</v>
      </c>
      <c r="E237" s="24">
        <v>11.41</v>
      </c>
      <c r="F237" s="24">
        <v>11.41</v>
      </c>
      <c r="G237" s="24">
        <v>0</v>
      </c>
    </row>
    <row r="238" spans="1:7" x14ac:dyDescent="0.25">
      <c r="A238" s="25">
        <v>43343</v>
      </c>
      <c r="B238" s="24">
        <v>11.18</v>
      </c>
      <c r="C238" s="24">
        <v>11.29</v>
      </c>
      <c r="D238" s="24">
        <v>10.95</v>
      </c>
      <c r="E238" s="24">
        <v>10.96</v>
      </c>
      <c r="F238" s="24">
        <v>10.96</v>
      </c>
      <c r="G238" s="24">
        <v>0</v>
      </c>
    </row>
    <row r="239" spans="1:7" x14ac:dyDescent="0.25">
      <c r="A239" s="25">
        <v>43347</v>
      </c>
      <c r="B239" s="24">
        <v>11.6</v>
      </c>
      <c r="C239" s="24">
        <v>11.73</v>
      </c>
      <c r="D239" s="24">
        <v>11.38</v>
      </c>
      <c r="E239" s="24">
        <v>11.42</v>
      </c>
      <c r="F239" s="24">
        <v>11.42</v>
      </c>
      <c r="G239" s="24">
        <v>0</v>
      </c>
    </row>
    <row r="240" spans="1:7" x14ac:dyDescent="0.25">
      <c r="A240" s="25">
        <v>43348</v>
      </c>
      <c r="B240" s="24">
        <v>11.37</v>
      </c>
      <c r="C240" s="24">
        <v>11.43</v>
      </c>
      <c r="D240" s="24">
        <v>11.21</v>
      </c>
      <c r="E240" s="24">
        <v>11.24</v>
      </c>
      <c r="F240" s="24">
        <v>11.24</v>
      </c>
      <c r="G240" s="24">
        <v>0</v>
      </c>
    </row>
    <row r="241" spans="1:7" x14ac:dyDescent="0.25">
      <c r="A241" s="25">
        <v>43349</v>
      </c>
      <c r="B241" s="24">
        <v>11.24</v>
      </c>
      <c r="C241" s="24">
        <v>11.54</v>
      </c>
      <c r="D241" s="24">
        <v>11.24</v>
      </c>
      <c r="E241" s="24">
        <v>11.54</v>
      </c>
      <c r="F241" s="24">
        <v>11.54</v>
      </c>
      <c r="G241" s="24">
        <v>0</v>
      </c>
    </row>
    <row r="242" spans="1:7" x14ac:dyDescent="0.25">
      <c r="A242" s="25">
        <v>43350</v>
      </c>
      <c r="B242" s="24">
        <v>11.54</v>
      </c>
      <c r="C242" s="24">
        <v>11.83</v>
      </c>
      <c r="D242" s="24">
        <v>11.28</v>
      </c>
      <c r="E242" s="24">
        <v>11.3</v>
      </c>
      <c r="F242" s="24">
        <v>11.3</v>
      </c>
      <c r="G242" s="24">
        <v>0</v>
      </c>
    </row>
    <row r="243" spans="1:7" x14ac:dyDescent="0.25">
      <c r="A243" s="25">
        <v>43353</v>
      </c>
      <c r="B243" s="24">
        <v>11.57</v>
      </c>
      <c r="C243" s="24">
        <v>11.57</v>
      </c>
      <c r="D243" s="24">
        <v>11.33</v>
      </c>
      <c r="E243" s="24">
        <v>11.33</v>
      </c>
      <c r="F243" s="24">
        <v>11.33</v>
      </c>
      <c r="G243" s="24">
        <v>0</v>
      </c>
    </row>
    <row r="244" spans="1:7" x14ac:dyDescent="0.25">
      <c r="A244" s="25">
        <v>43354</v>
      </c>
      <c r="B244" s="24">
        <v>11.33</v>
      </c>
      <c r="C244" s="24">
        <v>11.35</v>
      </c>
      <c r="D244" s="24">
        <v>11.16</v>
      </c>
      <c r="E244" s="24">
        <v>11.26</v>
      </c>
      <c r="F244" s="24">
        <v>11.26</v>
      </c>
      <c r="G244" s="24">
        <v>0</v>
      </c>
    </row>
    <row r="245" spans="1:7" x14ac:dyDescent="0.25">
      <c r="A245" s="25">
        <v>43355</v>
      </c>
      <c r="B245" s="24">
        <v>11.26</v>
      </c>
      <c r="C245" s="24">
        <v>11.26</v>
      </c>
      <c r="D245" s="24">
        <v>11.02</v>
      </c>
      <c r="E245" s="24">
        <v>11.18</v>
      </c>
      <c r="F245" s="24">
        <v>11.18</v>
      </c>
      <c r="G245" s="24">
        <v>0</v>
      </c>
    </row>
    <row r="246" spans="1:7" x14ac:dyDescent="0.25">
      <c r="A246" s="25">
        <v>43356</v>
      </c>
      <c r="B246" s="24">
        <v>11.5</v>
      </c>
      <c r="C246" s="24">
        <v>11.59</v>
      </c>
      <c r="D246" s="24">
        <v>11</v>
      </c>
      <c r="E246" s="24">
        <v>11.15</v>
      </c>
      <c r="F246" s="24">
        <v>11.15</v>
      </c>
      <c r="G246" s="24">
        <v>0</v>
      </c>
    </row>
    <row r="247" spans="1:7" x14ac:dyDescent="0.25">
      <c r="A247" s="25">
        <v>43357</v>
      </c>
      <c r="B247" s="24">
        <v>11.15</v>
      </c>
      <c r="C247" s="24">
        <v>11.15</v>
      </c>
      <c r="D247" s="24">
        <v>9.09</v>
      </c>
      <c r="E247" s="24">
        <v>10.84</v>
      </c>
      <c r="F247" s="24">
        <v>10.84</v>
      </c>
      <c r="G247" s="24">
        <v>0</v>
      </c>
    </row>
    <row r="248" spans="1:7" x14ac:dyDescent="0.25">
      <c r="A248" s="25">
        <v>43360</v>
      </c>
      <c r="B248" s="24">
        <v>10.86</v>
      </c>
      <c r="C248" s="24">
        <v>11.11</v>
      </c>
      <c r="D248" s="24">
        <v>10.75</v>
      </c>
      <c r="E248" s="24">
        <v>10.85</v>
      </c>
      <c r="F248" s="24">
        <v>10.85</v>
      </c>
      <c r="G248" s="24">
        <v>0</v>
      </c>
    </row>
    <row r="249" spans="1:7" x14ac:dyDescent="0.25">
      <c r="A249" s="25">
        <v>43361</v>
      </c>
      <c r="B249" s="24">
        <v>10.98</v>
      </c>
      <c r="C249" s="24">
        <v>11.02</v>
      </c>
      <c r="D249" s="24">
        <v>10.77</v>
      </c>
      <c r="E249" s="24">
        <v>10.78</v>
      </c>
      <c r="F249" s="24">
        <v>10.78</v>
      </c>
      <c r="G249" s="24">
        <v>0</v>
      </c>
    </row>
    <row r="250" spans="1:7" x14ac:dyDescent="0.25">
      <c r="A250" s="25">
        <v>43362</v>
      </c>
      <c r="B250" s="24">
        <v>10.9</v>
      </c>
      <c r="C250" s="24">
        <v>11</v>
      </c>
      <c r="D250" s="24">
        <v>10.77</v>
      </c>
      <c r="E250" s="24">
        <v>10.81</v>
      </c>
      <c r="F250" s="24">
        <v>10.81</v>
      </c>
      <c r="G250" s="24">
        <v>0</v>
      </c>
    </row>
    <row r="251" spans="1:7" x14ac:dyDescent="0.25">
      <c r="A251" s="25">
        <v>43363</v>
      </c>
      <c r="B251" s="24">
        <v>10.84</v>
      </c>
      <c r="C251" s="24">
        <v>10.9</v>
      </c>
      <c r="D251" s="24">
        <v>10.59</v>
      </c>
      <c r="E251" s="24">
        <v>10.72</v>
      </c>
      <c r="F251" s="24">
        <v>10.72</v>
      </c>
      <c r="G251" s="24">
        <v>0</v>
      </c>
    </row>
    <row r="252" spans="1:7" x14ac:dyDescent="0.25">
      <c r="A252" s="25">
        <v>43364</v>
      </c>
      <c r="B252" s="24">
        <v>10.72</v>
      </c>
      <c r="C252" s="24">
        <v>10.86</v>
      </c>
      <c r="D252" s="24">
        <v>10.63</v>
      </c>
      <c r="E252" s="24">
        <v>10.76</v>
      </c>
      <c r="F252" s="24">
        <v>10.76</v>
      </c>
      <c r="G252" s="24">
        <v>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57"/>
  <sheetViews>
    <sheetView topLeftCell="A52" workbookViewId="0">
      <selection activeCell="D69" sqref="D69"/>
    </sheetView>
  </sheetViews>
  <sheetFormatPr defaultRowHeight="15" x14ac:dyDescent="0.25"/>
  <cols>
    <col min="1" max="1" width="10.7109375" style="1" bestFit="1" customWidth="1"/>
    <col min="2" max="2" width="19.7109375" bestFit="1" customWidth="1"/>
    <col min="3" max="3" width="18.5703125" customWidth="1"/>
    <col min="7" max="7" width="22.28515625" bestFit="1" customWidth="1"/>
    <col min="13" max="13" width="10.7109375" bestFit="1" customWidth="1"/>
    <col min="14" max="14" width="4" bestFit="1" customWidth="1"/>
  </cols>
  <sheetData>
    <row r="1" spans="1:8" x14ac:dyDescent="0.25">
      <c r="A1" s="1" t="s">
        <v>148</v>
      </c>
      <c r="B1" t="s">
        <v>149</v>
      </c>
      <c r="C1" t="s">
        <v>217</v>
      </c>
      <c r="D1" t="s">
        <v>213</v>
      </c>
      <c r="G1" t="s">
        <v>216</v>
      </c>
    </row>
    <row r="2" spans="1:8" x14ac:dyDescent="0.25">
      <c r="A2" s="47">
        <v>43081</v>
      </c>
      <c r="B2" s="46">
        <v>57</v>
      </c>
    </row>
    <row r="3" spans="1:8" x14ac:dyDescent="0.25">
      <c r="A3" s="47">
        <v>43082</v>
      </c>
      <c r="B3" s="46">
        <v>50</v>
      </c>
      <c r="G3" t="s">
        <v>214</v>
      </c>
      <c r="H3" t="s">
        <v>215</v>
      </c>
    </row>
    <row r="4" spans="1:8" x14ac:dyDescent="0.25">
      <c r="A4" s="47">
        <v>43083</v>
      </c>
      <c r="B4" s="46">
        <v>41</v>
      </c>
      <c r="G4" s="45">
        <v>43002</v>
      </c>
      <c r="H4" s="44">
        <v>9</v>
      </c>
    </row>
    <row r="5" spans="1:8" x14ac:dyDescent="0.25">
      <c r="A5" s="47">
        <v>43084</v>
      </c>
      <c r="B5" s="46">
        <v>36</v>
      </c>
      <c r="G5" s="45">
        <v>43009</v>
      </c>
      <c r="H5" s="44">
        <v>8</v>
      </c>
    </row>
    <row r="6" spans="1:8" x14ac:dyDescent="0.25">
      <c r="A6" s="47">
        <v>43085</v>
      </c>
      <c r="B6" s="46">
        <v>39</v>
      </c>
      <c r="G6" s="45">
        <v>43016</v>
      </c>
      <c r="H6" s="44">
        <v>14</v>
      </c>
    </row>
    <row r="7" spans="1:8" x14ac:dyDescent="0.25">
      <c r="A7" s="47">
        <v>43086</v>
      </c>
      <c r="B7" s="46">
        <v>40</v>
      </c>
      <c r="G7" s="45">
        <v>43023</v>
      </c>
      <c r="H7" s="44">
        <v>14</v>
      </c>
    </row>
    <row r="8" spans="1:8" x14ac:dyDescent="0.25">
      <c r="A8" s="47">
        <v>43087</v>
      </c>
      <c r="B8" s="46">
        <v>43</v>
      </c>
      <c r="G8" s="45">
        <v>43030</v>
      </c>
      <c r="H8" s="44">
        <v>15</v>
      </c>
    </row>
    <row r="9" spans="1:8" x14ac:dyDescent="0.25">
      <c r="A9" s="47">
        <v>43088</v>
      </c>
      <c r="B9" s="46">
        <v>44</v>
      </c>
      <c r="G9" s="45">
        <v>43037</v>
      </c>
      <c r="H9" s="44">
        <v>22</v>
      </c>
    </row>
    <row r="10" spans="1:8" x14ac:dyDescent="0.25">
      <c r="A10" s="47">
        <v>43089</v>
      </c>
      <c r="B10" s="46">
        <v>68</v>
      </c>
      <c r="G10" s="45">
        <v>43044</v>
      </c>
      <c r="H10" s="44">
        <v>23</v>
      </c>
    </row>
    <row r="11" spans="1:8" x14ac:dyDescent="0.25">
      <c r="A11" s="47">
        <v>43090</v>
      </c>
      <c r="B11" s="46">
        <v>46</v>
      </c>
      <c r="G11" s="45">
        <v>43051</v>
      </c>
      <c r="H11" s="44">
        <v>26</v>
      </c>
    </row>
    <row r="12" spans="1:8" x14ac:dyDescent="0.25">
      <c r="A12" s="47">
        <v>43091</v>
      </c>
      <c r="B12" s="46">
        <v>100</v>
      </c>
      <c r="G12" s="45">
        <v>43058</v>
      </c>
      <c r="H12" s="44">
        <v>24</v>
      </c>
    </row>
    <row r="13" spans="1:8" x14ac:dyDescent="0.25">
      <c r="A13" s="47">
        <v>43092</v>
      </c>
      <c r="B13" s="46">
        <v>57</v>
      </c>
      <c r="G13" s="45">
        <v>43065</v>
      </c>
      <c r="H13" s="44">
        <v>63</v>
      </c>
    </row>
    <row r="14" spans="1:8" x14ac:dyDescent="0.25">
      <c r="A14" s="47">
        <v>43093</v>
      </c>
      <c r="B14" s="46">
        <v>39</v>
      </c>
      <c r="G14" s="45">
        <v>43072</v>
      </c>
      <c r="H14" s="44">
        <v>93</v>
      </c>
    </row>
    <row r="15" spans="1:8" x14ac:dyDescent="0.25">
      <c r="A15" s="47">
        <v>43094</v>
      </c>
      <c r="B15" s="46">
        <v>33</v>
      </c>
      <c r="G15" s="45">
        <v>43079</v>
      </c>
      <c r="H15" s="44">
        <v>82</v>
      </c>
    </row>
    <row r="16" spans="1:8" x14ac:dyDescent="0.25">
      <c r="A16" s="47">
        <v>43095</v>
      </c>
      <c r="B16" s="46">
        <v>35</v>
      </c>
      <c r="G16" s="45">
        <v>43086</v>
      </c>
      <c r="H16" s="44">
        <v>100</v>
      </c>
    </row>
    <row r="17" spans="1:12" x14ac:dyDescent="0.25">
      <c r="A17" s="47">
        <v>43096</v>
      </c>
      <c r="B17" s="46">
        <v>33</v>
      </c>
      <c r="G17" s="45">
        <v>43093</v>
      </c>
      <c r="H17" s="44">
        <v>57</v>
      </c>
    </row>
    <row r="18" spans="1:12" x14ac:dyDescent="0.25">
      <c r="A18" s="47">
        <v>43097</v>
      </c>
      <c r="B18" s="46">
        <v>33</v>
      </c>
      <c r="G18" s="45">
        <v>43100</v>
      </c>
      <c r="H18" s="44">
        <v>41</v>
      </c>
    </row>
    <row r="19" spans="1:12" x14ac:dyDescent="0.25">
      <c r="A19" s="47">
        <v>43098</v>
      </c>
      <c r="B19" s="46">
        <v>29</v>
      </c>
      <c r="G19" s="45">
        <v>43107</v>
      </c>
      <c r="H19" s="44">
        <v>40</v>
      </c>
    </row>
    <row r="20" spans="1:12" x14ac:dyDescent="0.25">
      <c r="A20" s="1">
        <v>43101</v>
      </c>
      <c r="B20">
        <v>26</v>
      </c>
      <c r="G20" s="45">
        <v>43114</v>
      </c>
      <c r="H20" s="44">
        <v>51</v>
      </c>
    </row>
    <row r="21" spans="1:12" x14ac:dyDescent="0.25">
      <c r="A21" s="1">
        <v>43102</v>
      </c>
      <c r="B21">
        <v>31</v>
      </c>
      <c r="G21" s="45">
        <v>43121</v>
      </c>
      <c r="H21" s="44">
        <v>34</v>
      </c>
    </row>
    <row r="22" spans="1:12" x14ac:dyDescent="0.25">
      <c r="A22" s="1">
        <v>43103</v>
      </c>
      <c r="B22">
        <v>32</v>
      </c>
      <c r="G22" s="45">
        <v>43128</v>
      </c>
      <c r="H22" s="44">
        <v>36</v>
      </c>
      <c r="L22" t="s">
        <v>219</v>
      </c>
    </row>
    <row r="23" spans="1:12" x14ac:dyDescent="0.25">
      <c r="A23" s="1">
        <v>43104</v>
      </c>
      <c r="B23">
        <v>30</v>
      </c>
      <c r="G23" s="45">
        <v>43135</v>
      </c>
      <c r="H23" s="44">
        <v>43</v>
      </c>
    </row>
    <row r="24" spans="1:12" x14ac:dyDescent="0.25">
      <c r="A24" s="1">
        <v>43105</v>
      </c>
      <c r="B24">
        <v>30</v>
      </c>
      <c r="G24" s="45">
        <v>43142</v>
      </c>
      <c r="H24" s="44">
        <v>23</v>
      </c>
    </row>
    <row r="25" spans="1:12" x14ac:dyDescent="0.25">
      <c r="A25" s="1">
        <v>43106</v>
      </c>
      <c r="B25">
        <v>25</v>
      </c>
      <c r="G25" s="45">
        <v>43149</v>
      </c>
      <c r="H25" s="44">
        <v>20</v>
      </c>
    </row>
    <row r="26" spans="1:12" x14ac:dyDescent="0.25">
      <c r="A26" s="1">
        <v>43107</v>
      </c>
      <c r="B26">
        <v>26</v>
      </c>
      <c r="G26" s="45">
        <v>43156</v>
      </c>
      <c r="H26" s="44">
        <v>16</v>
      </c>
    </row>
    <row r="27" spans="1:12" x14ac:dyDescent="0.25">
      <c r="A27" s="1">
        <v>43108</v>
      </c>
      <c r="B27">
        <v>29</v>
      </c>
      <c r="G27" s="45">
        <v>43163</v>
      </c>
      <c r="H27" s="44">
        <v>16</v>
      </c>
    </row>
    <row r="28" spans="1:12" x14ac:dyDescent="0.25">
      <c r="A28" s="1">
        <v>43109</v>
      </c>
      <c r="B28">
        <v>27</v>
      </c>
      <c r="G28" s="45">
        <v>43170</v>
      </c>
      <c r="H28" s="44">
        <v>17</v>
      </c>
    </row>
    <row r="29" spans="1:12" x14ac:dyDescent="0.25">
      <c r="A29" s="1">
        <v>43110</v>
      </c>
      <c r="B29">
        <v>29</v>
      </c>
      <c r="G29" s="45">
        <v>43177</v>
      </c>
      <c r="H29" s="44">
        <v>15</v>
      </c>
    </row>
    <row r="30" spans="1:12" x14ac:dyDescent="0.25">
      <c r="A30" s="1">
        <v>43111</v>
      </c>
      <c r="B30">
        <v>33</v>
      </c>
      <c r="G30" s="45">
        <v>43184</v>
      </c>
      <c r="H30" s="44">
        <v>15</v>
      </c>
    </row>
    <row r="31" spans="1:12" x14ac:dyDescent="0.25">
      <c r="A31" s="1">
        <v>43112</v>
      </c>
      <c r="B31">
        <v>27</v>
      </c>
      <c r="G31" s="45">
        <v>43191</v>
      </c>
      <c r="H31" s="44">
        <v>15</v>
      </c>
    </row>
    <row r="32" spans="1:12" x14ac:dyDescent="0.25">
      <c r="A32" s="1">
        <v>43113</v>
      </c>
      <c r="B32">
        <v>23</v>
      </c>
      <c r="G32" s="45">
        <v>43198</v>
      </c>
      <c r="H32" s="44">
        <v>13</v>
      </c>
    </row>
    <row r="33" spans="1:8" x14ac:dyDescent="0.25">
      <c r="A33" s="1">
        <v>43114</v>
      </c>
      <c r="B33">
        <v>21</v>
      </c>
      <c r="G33" s="45">
        <v>43205</v>
      </c>
      <c r="H33" s="44">
        <v>12</v>
      </c>
    </row>
    <row r="34" spans="1:8" x14ac:dyDescent="0.25">
      <c r="A34" s="1">
        <v>43115</v>
      </c>
      <c r="B34">
        <v>22</v>
      </c>
      <c r="G34" s="45">
        <v>43212</v>
      </c>
      <c r="H34" s="44">
        <v>13</v>
      </c>
    </row>
    <row r="35" spans="1:8" x14ac:dyDescent="0.25">
      <c r="A35" s="1">
        <v>43116</v>
      </c>
      <c r="B35">
        <v>43</v>
      </c>
      <c r="G35" s="45">
        <v>43219</v>
      </c>
      <c r="H35" s="44">
        <v>11</v>
      </c>
    </row>
    <row r="36" spans="1:8" x14ac:dyDescent="0.25">
      <c r="A36" s="1">
        <v>43117</v>
      </c>
      <c r="B36">
        <v>58</v>
      </c>
      <c r="G36" s="45">
        <v>43226</v>
      </c>
      <c r="H36" s="44">
        <v>11</v>
      </c>
    </row>
    <row r="37" spans="1:8" x14ac:dyDescent="0.25">
      <c r="A37" s="1">
        <v>43118</v>
      </c>
      <c r="B37">
        <v>39</v>
      </c>
      <c r="G37" s="45">
        <v>43233</v>
      </c>
      <c r="H37" s="44">
        <v>10</v>
      </c>
    </row>
    <row r="38" spans="1:8" x14ac:dyDescent="0.25">
      <c r="A38" s="1">
        <v>43119</v>
      </c>
      <c r="B38">
        <v>29</v>
      </c>
      <c r="G38" s="45">
        <v>43240</v>
      </c>
      <c r="H38" s="44">
        <v>10</v>
      </c>
    </row>
    <row r="39" spans="1:8" x14ac:dyDescent="0.25">
      <c r="A39" s="1">
        <v>43120</v>
      </c>
      <c r="B39">
        <v>24</v>
      </c>
      <c r="G39" s="45">
        <v>43247</v>
      </c>
      <c r="H39" s="44">
        <v>9</v>
      </c>
    </row>
    <row r="40" spans="1:8" x14ac:dyDescent="0.25">
      <c r="A40" s="1">
        <v>43121</v>
      </c>
      <c r="B40">
        <v>22</v>
      </c>
      <c r="G40" s="45">
        <v>43254</v>
      </c>
      <c r="H40" s="44">
        <v>8</v>
      </c>
    </row>
    <row r="41" spans="1:8" x14ac:dyDescent="0.25">
      <c r="A41" s="1">
        <v>43122</v>
      </c>
      <c r="B41">
        <v>26</v>
      </c>
      <c r="G41" s="45">
        <v>43261</v>
      </c>
      <c r="H41" s="44">
        <v>12</v>
      </c>
    </row>
    <row r="42" spans="1:8" x14ac:dyDescent="0.25">
      <c r="A42" s="1">
        <v>43123</v>
      </c>
      <c r="B42">
        <v>26</v>
      </c>
      <c r="G42" s="45">
        <v>43268</v>
      </c>
      <c r="H42" s="44">
        <v>9</v>
      </c>
    </row>
    <row r="43" spans="1:8" x14ac:dyDescent="0.25">
      <c r="A43" s="1">
        <v>43124</v>
      </c>
      <c r="B43">
        <v>23</v>
      </c>
      <c r="G43" s="45">
        <v>43275</v>
      </c>
      <c r="H43" s="44">
        <v>10</v>
      </c>
    </row>
    <row r="44" spans="1:8" x14ac:dyDescent="0.25">
      <c r="A44" s="1">
        <v>43125</v>
      </c>
      <c r="B44">
        <v>22</v>
      </c>
      <c r="G44" s="45">
        <v>43282</v>
      </c>
      <c r="H44" s="44">
        <v>9</v>
      </c>
    </row>
    <row r="45" spans="1:8" x14ac:dyDescent="0.25">
      <c r="A45" s="1">
        <v>43126</v>
      </c>
      <c r="B45">
        <v>22</v>
      </c>
      <c r="G45" s="45">
        <v>43289</v>
      </c>
      <c r="H45" s="44">
        <v>8</v>
      </c>
    </row>
    <row r="46" spans="1:8" x14ac:dyDescent="0.25">
      <c r="A46" s="1">
        <v>43127</v>
      </c>
      <c r="B46">
        <v>19</v>
      </c>
      <c r="G46" s="45">
        <v>43296</v>
      </c>
      <c r="H46" s="44">
        <v>10</v>
      </c>
    </row>
    <row r="47" spans="1:8" x14ac:dyDescent="0.25">
      <c r="A47" s="1">
        <v>43128</v>
      </c>
      <c r="B47">
        <v>18</v>
      </c>
      <c r="G47" s="45">
        <v>43303</v>
      </c>
      <c r="H47" s="44">
        <v>11</v>
      </c>
    </row>
    <row r="48" spans="1:8" x14ac:dyDescent="0.25">
      <c r="A48" s="1">
        <v>43129</v>
      </c>
      <c r="B48">
        <v>18</v>
      </c>
      <c r="G48" s="45">
        <v>43310</v>
      </c>
      <c r="H48" s="44">
        <v>9</v>
      </c>
    </row>
    <row r="49" spans="1:8" x14ac:dyDescent="0.25">
      <c r="A49" s="1">
        <v>43130</v>
      </c>
      <c r="B49">
        <v>20</v>
      </c>
      <c r="G49" s="45">
        <v>43317</v>
      </c>
      <c r="H49" s="44">
        <v>10</v>
      </c>
    </row>
    <row r="50" spans="1:8" x14ac:dyDescent="0.25">
      <c r="A50" s="1">
        <v>43131</v>
      </c>
      <c r="B50">
        <v>22</v>
      </c>
      <c r="G50" s="45">
        <v>43324</v>
      </c>
      <c r="H50" s="44">
        <v>10</v>
      </c>
    </row>
    <row r="51" spans="1:8" x14ac:dyDescent="0.25">
      <c r="A51" s="1">
        <v>43132</v>
      </c>
      <c r="B51">
        <v>28</v>
      </c>
      <c r="G51" s="45">
        <v>43331</v>
      </c>
      <c r="H51" s="44">
        <v>8</v>
      </c>
    </row>
    <row r="52" spans="1:8" x14ac:dyDescent="0.25">
      <c r="A52" s="1">
        <v>43133</v>
      </c>
      <c r="B52">
        <v>37</v>
      </c>
      <c r="G52" s="45">
        <v>43338</v>
      </c>
      <c r="H52" s="44">
        <v>8</v>
      </c>
    </row>
    <row r="53" spans="1:8" x14ac:dyDescent="0.25">
      <c r="A53" s="1">
        <v>43134</v>
      </c>
      <c r="B53">
        <v>24</v>
      </c>
      <c r="G53" s="45">
        <v>43345</v>
      </c>
      <c r="H53" s="44">
        <v>9</v>
      </c>
    </row>
    <row r="54" spans="1:8" x14ac:dyDescent="0.25">
      <c r="A54" s="1">
        <v>43135</v>
      </c>
      <c r="B54">
        <v>21</v>
      </c>
      <c r="G54" s="45">
        <v>43352</v>
      </c>
      <c r="H54" s="44">
        <v>8</v>
      </c>
    </row>
    <row r="55" spans="1:8" x14ac:dyDescent="0.25">
      <c r="A55" s="1">
        <v>43136</v>
      </c>
      <c r="B55">
        <v>36</v>
      </c>
      <c r="G55" s="45">
        <v>43359</v>
      </c>
      <c r="H55" s="44">
        <v>7</v>
      </c>
    </row>
    <row r="56" spans="1:8" x14ac:dyDescent="0.25">
      <c r="A56" s="1">
        <v>43137</v>
      </c>
      <c r="B56">
        <v>46</v>
      </c>
    </row>
    <row r="57" spans="1:8" x14ac:dyDescent="0.25">
      <c r="A57" s="1">
        <v>43138</v>
      </c>
      <c r="B57">
        <v>30</v>
      </c>
    </row>
    <row r="58" spans="1:8" x14ac:dyDescent="0.25">
      <c r="A58" s="1">
        <v>43139</v>
      </c>
      <c r="B58">
        <v>25</v>
      </c>
    </row>
    <row r="59" spans="1:8" x14ac:dyDescent="0.25">
      <c r="A59" s="1">
        <v>43140</v>
      </c>
      <c r="B59">
        <v>22</v>
      </c>
    </row>
    <row r="60" spans="1:8" x14ac:dyDescent="0.25">
      <c r="A60" s="1">
        <v>43141</v>
      </c>
      <c r="B60">
        <v>18</v>
      </c>
    </row>
    <row r="61" spans="1:8" x14ac:dyDescent="0.25">
      <c r="A61" s="1">
        <v>43142</v>
      </c>
      <c r="B61">
        <v>16</v>
      </c>
    </row>
    <row r="62" spans="1:8" x14ac:dyDescent="0.25">
      <c r="A62" s="1">
        <v>43143</v>
      </c>
      <c r="B62">
        <v>18</v>
      </c>
    </row>
    <row r="63" spans="1:8" x14ac:dyDescent="0.25">
      <c r="A63" s="1">
        <v>43144</v>
      </c>
      <c r="B63">
        <v>16</v>
      </c>
    </row>
    <row r="64" spans="1:8" x14ac:dyDescent="0.25">
      <c r="A64" s="1">
        <v>43145</v>
      </c>
      <c r="B64">
        <v>16</v>
      </c>
    </row>
    <row r="65" spans="1:2" x14ac:dyDescent="0.25">
      <c r="A65" s="1">
        <v>43146</v>
      </c>
      <c r="B65">
        <v>18</v>
      </c>
    </row>
    <row r="66" spans="1:2" x14ac:dyDescent="0.25">
      <c r="A66" s="1">
        <v>43147</v>
      </c>
      <c r="B66">
        <v>16</v>
      </c>
    </row>
    <row r="67" spans="1:2" x14ac:dyDescent="0.25">
      <c r="A67" s="1">
        <v>43148</v>
      </c>
      <c r="B67">
        <v>15</v>
      </c>
    </row>
    <row r="68" spans="1:2" x14ac:dyDescent="0.25">
      <c r="A68" s="1">
        <v>43149</v>
      </c>
      <c r="B68">
        <v>16</v>
      </c>
    </row>
    <row r="69" spans="1:2" x14ac:dyDescent="0.25">
      <c r="A69" s="1">
        <v>43150</v>
      </c>
      <c r="B69">
        <v>15</v>
      </c>
    </row>
    <row r="70" spans="1:2" x14ac:dyDescent="0.25">
      <c r="A70" s="1">
        <v>43151</v>
      </c>
      <c r="B70">
        <v>16</v>
      </c>
    </row>
    <row r="71" spans="1:2" x14ac:dyDescent="0.25">
      <c r="A71" s="1">
        <v>43152</v>
      </c>
      <c r="B71">
        <v>16</v>
      </c>
    </row>
    <row r="72" spans="1:2" x14ac:dyDescent="0.25">
      <c r="A72" s="1">
        <v>43153</v>
      </c>
      <c r="B72">
        <v>15</v>
      </c>
    </row>
    <row r="73" spans="1:2" x14ac:dyDescent="0.25">
      <c r="A73" s="1">
        <v>43154</v>
      </c>
      <c r="B73">
        <v>13</v>
      </c>
    </row>
    <row r="74" spans="1:2" x14ac:dyDescent="0.25">
      <c r="A74" s="1">
        <v>43155</v>
      </c>
      <c r="B74">
        <v>12</v>
      </c>
    </row>
    <row r="75" spans="1:2" x14ac:dyDescent="0.25">
      <c r="A75" s="1">
        <v>43156</v>
      </c>
      <c r="B75">
        <v>11</v>
      </c>
    </row>
    <row r="76" spans="1:2" x14ac:dyDescent="0.25">
      <c r="A76" s="1">
        <v>43157</v>
      </c>
      <c r="B76">
        <v>13</v>
      </c>
    </row>
    <row r="77" spans="1:2" x14ac:dyDescent="0.25">
      <c r="A77" s="1">
        <v>43158</v>
      </c>
      <c r="B77">
        <v>13</v>
      </c>
    </row>
    <row r="78" spans="1:2" x14ac:dyDescent="0.25">
      <c r="A78" s="1">
        <v>43159</v>
      </c>
      <c r="B78">
        <v>12</v>
      </c>
    </row>
    <row r="79" spans="1:2" x14ac:dyDescent="0.25">
      <c r="A79" s="1">
        <v>43160</v>
      </c>
      <c r="B79">
        <v>11</v>
      </c>
    </row>
    <row r="80" spans="1:2" s="46" customFormat="1" x14ac:dyDescent="0.25">
      <c r="A80" s="1">
        <v>43161</v>
      </c>
      <c r="B80">
        <v>11</v>
      </c>
    </row>
    <row r="81" spans="1:2" x14ac:dyDescent="0.25">
      <c r="A81" s="1">
        <v>43162</v>
      </c>
      <c r="B81">
        <v>11</v>
      </c>
    </row>
    <row r="82" spans="1:2" x14ac:dyDescent="0.25">
      <c r="A82" s="1">
        <v>43163</v>
      </c>
      <c r="B82">
        <v>10</v>
      </c>
    </row>
    <row r="83" spans="1:2" x14ac:dyDescent="0.25">
      <c r="A83" s="1">
        <v>43164</v>
      </c>
      <c r="B83">
        <v>11</v>
      </c>
    </row>
    <row r="84" spans="1:2" x14ac:dyDescent="0.25">
      <c r="A84" s="1">
        <v>43165</v>
      </c>
      <c r="B84">
        <v>11</v>
      </c>
    </row>
    <row r="85" spans="1:2" x14ac:dyDescent="0.25">
      <c r="A85" s="1">
        <v>43166</v>
      </c>
      <c r="B85">
        <v>12</v>
      </c>
    </row>
    <row r="86" spans="1:2" x14ac:dyDescent="0.25">
      <c r="A86" s="1">
        <v>43167</v>
      </c>
      <c r="B86">
        <v>12</v>
      </c>
    </row>
    <row r="87" spans="1:2" x14ac:dyDescent="0.25">
      <c r="A87" s="1">
        <v>43168</v>
      </c>
      <c r="B87">
        <v>14</v>
      </c>
    </row>
    <row r="88" spans="1:2" x14ac:dyDescent="0.25">
      <c r="A88" s="1">
        <v>43169</v>
      </c>
      <c r="B88">
        <v>10</v>
      </c>
    </row>
    <row r="89" spans="1:2" x14ac:dyDescent="0.25">
      <c r="A89" s="1">
        <v>43170</v>
      </c>
      <c r="B89">
        <v>10</v>
      </c>
    </row>
    <row r="90" spans="1:2" x14ac:dyDescent="0.25">
      <c r="A90" s="1">
        <v>43171</v>
      </c>
      <c r="B90">
        <v>12</v>
      </c>
    </row>
    <row r="91" spans="1:2" x14ac:dyDescent="0.25">
      <c r="A91" s="1">
        <v>43172</v>
      </c>
      <c r="B91">
        <v>11</v>
      </c>
    </row>
    <row r="92" spans="1:2" x14ac:dyDescent="0.25">
      <c r="A92" s="1">
        <v>43173</v>
      </c>
      <c r="B92">
        <v>12</v>
      </c>
    </row>
    <row r="93" spans="1:2" x14ac:dyDescent="0.25">
      <c r="A93" s="1">
        <v>43174</v>
      </c>
      <c r="B93">
        <v>14</v>
      </c>
    </row>
    <row r="94" spans="1:2" x14ac:dyDescent="0.25">
      <c r="A94" s="1">
        <v>43175</v>
      </c>
      <c r="B94">
        <v>11</v>
      </c>
    </row>
    <row r="95" spans="1:2" x14ac:dyDescent="0.25">
      <c r="A95" s="1">
        <v>43176</v>
      </c>
      <c r="B95">
        <v>10</v>
      </c>
    </row>
    <row r="96" spans="1:2" x14ac:dyDescent="0.25">
      <c r="A96" s="1">
        <v>43177</v>
      </c>
      <c r="B96">
        <v>13</v>
      </c>
    </row>
    <row r="97" spans="1:2" x14ac:dyDescent="0.25">
      <c r="A97" s="1">
        <v>43178</v>
      </c>
      <c r="B97">
        <v>12</v>
      </c>
    </row>
    <row r="98" spans="1:2" x14ac:dyDescent="0.25">
      <c r="A98" s="1">
        <v>43179</v>
      </c>
      <c r="B98">
        <v>12</v>
      </c>
    </row>
    <row r="99" spans="1:2" x14ac:dyDescent="0.25">
      <c r="A99" s="1">
        <v>43180</v>
      </c>
      <c r="B99">
        <v>10</v>
      </c>
    </row>
    <row r="100" spans="1:2" x14ac:dyDescent="0.25">
      <c r="A100" s="1">
        <v>43181</v>
      </c>
      <c r="B100">
        <v>10</v>
      </c>
    </row>
    <row r="101" spans="1:2" x14ac:dyDescent="0.25">
      <c r="A101" s="1">
        <v>43182</v>
      </c>
      <c r="B101">
        <v>10</v>
      </c>
    </row>
    <row r="102" spans="1:2" x14ac:dyDescent="0.25">
      <c r="A102" s="1">
        <v>43183</v>
      </c>
      <c r="B102">
        <v>9</v>
      </c>
    </row>
    <row r="103" spans="1:2" x14ac:dyDescent="0.25">
      <c r="A103" s="1">
        <v>43184</v>
      </c>
      <c r="B103">
        <v>9</v>
      </c>
    </row>
    <row r="104" spans="1:2" x14ac:dyDescent="0.25">
      <c r="A104" s="1">
        <v>43185</v>
      </c>
      <c r="B104">
        <v>12</v>
      </c>
    </row>
    <row r="105" spans="1:2" x14ac:dyDescent="0.25">
      <c r="A105" s="1">
        <v>43186</v>
      </c>
      <c r="B105">
        <v>11</v>
      </c>
    </row>
    <row r="106" spans="1:2" x14ac:dyDescent="0.25">
      <c r="A106" s="1">
        <v>43187</v>
      </c>
      <c r="B106">
        <v>10</v>
      </c>
    </row>
    <row r="107" spans="1:2" x14ac:dyDescent="0.25">
      <c r="A107" s="1">
        <v>43188</v>
      </c>
      <c r="B107">
        <v>12</v>
      </c>
    </row>
    <row r="108" spans="1:2" x14ac:dyDescent="0.25">
      <c r="A108" s="1">
        <v>43189</v>
      </c>
      <c r="B108">
        <v>13</v>
      </c>
    </row>
    <row r="109" spans="1:2" x14ac:dyDescent="0.25">
      <c r="A109" s="1">
        <v>43190</v>
      </c>
      <c r="B109">
        <v>10</v>
      </c>
    </row>
    <row r="110" spans="1:2" x14ac:dyDescent="0.25">
      <c r="A110" s="1">
        <v>43191</v>
      </c>
      <c r="B110">
        <v>10</v>
      </c>
    </row>
    <row r="111" spans="1:2" x14ac:dyDescent="0.25">
      <c r="A111" s="1">
        <v>43192</v>
      </c>
      <c r="B111">
        <v>11</v>
      </c>
    </row>
    <row r="112" spans="1:2" x14ac:dyDescent="0.25">
      <c r="A112" s="1">
        <v>43193</v>
      </c>
      <c r="B112">
        <v>10</v>
      </c>
    </row>
    <row r="113" spans="1:2" x14ac:dyDescent="0.25">
      <c r="A113" s="1">
        <v>43194</v>
      </c>
      <c r="B113">
        <v>10</v>
      </c>
    </row>
    <row r="114" spans="1:2" x14ac:dyDescent="0.25">
      <c r="A114" s="1">
        <v>43195</v>
      </c>
      <c r="B114">
        <v>10</v>
      </c>
    </row>
    <row r="115" spans="1:2" x14ac:dyDescent="0.25">
      <c r="A115" s="1">
        <v>43196</v>
      </c>
      <c r="B115">
        <v>11</v>
      </c>
    </row>
    <row r="116" spans="1:2" x14ac:dyDescent="0.25">
      <c r="A116" s="1">
        <v>43197</v>
      </c>
      <c r="B116">
        <v>9</v>
      </c>
    </row>
    <row r="117" spans="1:2" x14ac:dyDescent="0.25">
      <c r="A117" s="1">
        <v>43198</v>
      </c>
      <c r="B117">
        <v>8</v>
      </c>
    </row>
    <row r="118" spans="1:2" x14ac:dyDescent="0.25">
      <c r="A118" s="1">
        <v>43199</v>
      </c>
      <c r="B118">
        <v>10</v>
      </c>
    </row>
    <row r="119" spans="1:2" x14ac:dyDescent="0.25">
      <c r="A119" s="1">
        <v>43200</v>
      </c>
      <c r="B119">
        <v>9</v>
      </c>
    </row>
    <row r="120" spans="1:2" x14ac:dyDescent="0.25">
      <c r="A120" s="1">
        <v>43201</v>
      </c>
      <c r="B120">
        <v>9</v>
      </c>
    </row>
    <row r="121" spans="1:2" x14ac:dyDescent="0.25">
      <c r="A121" s="1">
        <v>43202</v>
      </c>
      <c r="B121">
        <v>11</v>
      </c>
    </row>
    <row r="122" spans="1:2" x14ac:dyDescent="0.25">
      <c r="A122" s="1">
        <v>43203</v>
      </c>
      <c r="B122">
        <v>11</v>
      </c>
    </row>
    <row r="123" spans="1:2" x14ac:dyDescent="0.25">
      <c r="A123" s="1">
        <v>43204</v>
      </c>
      <c r="B123">
        <v>9</v>
      </c>
    </row>
    <row r="124" spans="1:2" x14ac:dyDescent="0.25">
      <c r="A124" s="1">
        <v>43205</v>
      </c>
      <c r="B124">
        <v>8</v>
      </c>
    </row>
    <row r="125" spans="1:2" x14ac:dyDescent="0.25">
      <c r="A125" s="1">
        <v>43206</v>
      </c>
      <c r="B125">
        <v>9</v>
      </c>
    </row>
    <row r="126" spans="1:2" x14ac:dyDescent="0.25">
      <c r="A126" s="1">
        <v>43207</v>
      </c>
      <c r="B126">
        <v>9</v>
      </c>
    </row>
    <row r="127" spans="1:2" x14ac:dyDescent="0.25">
      <c r="A127" s="1">
        <v>43208</v>
      </c>
      <c r="B127">
        <v>9</v>
      </c>
    </row>
    <row r="128" spans="1:2" x14ac:dyDescent="0.25">
      <c r="A128" s="1">
        <v>43209</v>
      </c>
      <c r="B128">
        <v>9</v>
      </c>
    </row>
    <row r="129" spans="1:2" x14ac:dyDescent="0.25">
      <c r="A129" s="1">
        <v>43210</v>
      </c>
      <c r="B129">
        <v>9</v>
      </c>
    </row>
    <row r="130" spans="1:2" x14ac:dyDescent="0.25">
      <c r="A130" s="1">
        <v>43211</v>
      </c>
      <c r="B130">
        <v>8</v>
      </c>
    </row>
    <row r="131" spans="1:2" x14ac:dyDescent="0.25">
      <c r="A131" s="1">
        <v>43212</v>
      </c>
      <c r="B131">
        <v>8</v>
      </c>
    </row>
    <row r="132" spans="1:2" x14ac:dyDescent="0.25">
      <c r="A132" s="1">
        <v>43213</v>
      </c>
      <c r="B132">
        <v>9</v>
      </c>
    </row>
    <row r="133" spans="1:2" x14ac:dyDescent="0.25">
      <c r="A133" s="1">
        <v>43214</v>
      </c>
      <c r="B133">
        <v>11</v>
      </c>
    </row>
    <row r="134" spans="1:2" x14ac:dyDescent="0.25">
      <c r="A134" s="1">
        <v>43215</v>
      </c>
      <c r="B134">
        <v>10</v>
      </c>
    </row>
    <row r="135" spans="1:2" x14ac:dyDescent="0.25">
      <c r="A135" s="1">
        <v>43216</v>
      </c>
      <c r="B135">
        <v>8</v>
      </c>
    </row>
    <row r="136" spans="1:2" x14ac:dyDescent="0.25">
      <c r="A136" s="1">
        <v>43217</v>
      </c>
      <c r="B136">
        <v>8</v>
      </c>
    </row>
    <row r="137" spans="1:2" x14ac:dyDescent="0.25">
      <c r="A137" s="1">
        <v>43218</v>
      </c>
      <c r="B137">
        <v>7</v>
      </c>
    </row>
    <row r="138" spans="1:2" x14ac:dyDescent="0.25">
      <c r="A138" s="1">
        <v>43219</v>
      </c>
      <c r="B138">
        <v>7</v>
      </c>
    </row>
    <row r="139" spans="1:2" x14ac:dyDescent="0.25">
      <c r="A139" s="1">
        <v>43220</v>
      </c>
      <c r="B139">
        <v>8</v>
      </c>
    </row>
    <row r="140" spans="1:2" x14ac:dyDescent="0.25">
      <c r="A140" s="1">
        <v>43221</v>
      </c>
      <c r="B140">
        <v>7</v>
      </c>
    </row>
    <row r="141" spans="1:2" x14ac:dyDescent="0.25">
      <c r="A141" s="1">
        <v>43222</v>
      </c>
      <c r="B141">
        <v>8</v>
      </c>
    </row>
    <row r="142" spans="1:2" x14ac:dyDescent="0.25">
      <c r="A142" s="20">
        <v>43223</v>
      </c>
      <c r="B142">
        <f t="shared" ref="B142:B173" si="0">ROUNDUP(C221/D221,0)</f>
        <v>7</v>
      </c>
    </row>
    <row r="143" spans="1:2" x14ac:dyDescent="0.25">
      <c r="A143" s="1">
        <v>43224</v>
      </c>
      <c r="B143">
        <f t="shared" si="0"/>
        <v>7</v>
      </c>
    </row>
    <row r="144" spans="1:2" x14ac:dyDescent="0.25">
      <c r="A144" s="1">
        <v>43225</v>
      </c>
      <c r="B144">
        <f t="shared" si="0"/>
        <v>7</v>
      </c>
    </row>
    <row r="145" spans="1:2" x14ac:dyDescent="0.25">
      <c r="A145" s="1">
        <v>43226</v>
      </c>
      <c r="B145">
        <f t="shared" si="0"/>
        <v>6</v>
      </c>
    </row>
    <row r="146" spans="1:2" x14ac:dyDescent="0.25">
      <c r="A146" s="1">
        <v>43227</v>
      </c>
      <c r="B146">
        <f t="shared" si="0"/>
        <v>8</v>
      </c>
    </row>
    <row r="147" spans="1:2" x14ac:dyDescent="0.25">
      <c r="A147" s="1">
        <v>43228</v>
      </c>
      <c r="B147">
        <f t="shared" si="0"/>
        <v>8</v>
      </c>
    </row>
    <row r="148" spans="1:2" x14ac:dyDescent="0.25">
      <c r="A148" s="1">
        <v>43229</v>
      </c>
      <c r="B148">
        <f t="shared" si="0"/>
        <v>8</v>
      </c>
    </row>
    <row r="149" spans="1:2" x14ac:dyDescent="0.25">
      <c r="A149" s="1">
        <v>43230</v>
      </c>
      <c r="B149">
        <f t="shared" si="0"/>
        <v>7</v>
      </c>
    </row>
    <row r="150" spans="1:2" x14ac:dyDescent="0.25">
      <c r="A150" s="1">
        <v>43231</v>
      </c>
      <c r="B150">
        <f t="shared" si="0"/>
        <v>9</v>
      </c>
    </row>
    <row r="151" spans="1:2" x14ac:dyDescent="0.25">
      <c r="A151" s="1">
        <v>43232</v>
      </c>
      <c r="B151">
        <f t="shared" si="0"/>
        <v>7</v>
      </c>
    </row>
    <row r="152" spans="1:2" x14ac:dyDescent="0.25">
      <c r="A152" s="1">
        <v>43233</v>
      </c>
      <c r="B152">
        <f t="shared" si="0"/>
        <v>6</v>
      </c>
    </row>
    <row r="153" spans="1:2" x14ac:dyDescent="0.25">
      <c r="A153" s="1">
        <v>43234</v>
      </c>
      <c r="B153">
        <f t="shared" si="0"/>
        <v>8</v>
      </c>
    </row>
    <row r="154" spans="1:2" x14ac:dyDescent="0.25">
      <c r="A154" s="1">
        <v>43235</v>
      </c>
      <c r="B154">
        <f t="shared" si="0"/>
        <v>8</v>
      </c>
    </row>
    <row r="155" spans="1:2" x14ac:dyDescent="0.25">
      <c r="A155" s="1">
        <v>43236</v>
      </c>
      <c r="B155">
        <f t="shared" si="0"/>
        <v>7</v>
      </c>
    </row>
    <row r="156" spans="1:2" x14ac:dyDescent="0.25">
      <c r="A156" s="1">
        <v>43237</v>
      </c>
      <c r="B156">
        <f t="shared" si="0"/>
        <v>7</v>
      </c>
    </row>
    <row r="157" spans="1:2" x14ac:dyDescent="0.25">
      <c r="A157" s="1">
        <v>43238</v>
      </c>
      <c r="B157">
        <f t="shared" si="0"/>
        <v>7</v>
      </c>
    </row>
    <row r="158" spans="1:2" x14ac:dyDescent="0.25">
      <c r="A158" s="1">
        <v>43239</v>
      </c>
      <c r="B158">
        <f t="shared" si="0"/>
        <v>6</v>
      </c>
    </row>
    <row r="159" spans="1:2" x14ac:dyDescent="0.25">
      <c r="A159" s="1">
        <v>43240</v>
      </c>
      <c r="B159">
        <f t="shared" si="0"/>
        <v>5</v>
      </c>
    </row>
    <row r="160" spans="1:2" x14ac:dyDescent="0.25">
      <c r="A160" s="1">
        <v>43241</v>
      </c>
      <c r="B160">
        <f t="shared" si="0"/>
        <v>7</v>
      </c>
    </row>
    <row r="161" spans="1:2" x14ac:dyDescent="0.25">
      <c r="A161" s="1">
        <v>43242</v>
      </c>
      <c r="B161">
        <f t="shared" si="0"/>
        <v>8</v>
      </c>
    </row>
    <row r="162" spans="1:2" x14ac:dyDescent="0.25">
      <c r="A162" s="1">
        <v>43243</v>
      </c>
      <c r="B162">
        <f t="shared" si="0"/>
        <v>9</v>
      </c>
    </row>
    <row r="163" spans="1:2" x14ac:dyDescent="0.25">
      <c r="A163" s="1">
        <v>43244</v>
      </c>
      <c r="B163">
        <f t="shared" si="0"/>
        <v>9</v>
      </c>
    </row>
    <row r="164" spans="1:2" x14ac:dyDescent="0.25">
      <c r="A164" s="1">
        <v>43245</v>
      </c>
      <c r="B164">
        <f t="shared" si="0"/>
        <v>8</v>
      </c>
    </row>
    <row r="165" spans="1:2" x14ac:dyDescent="0.25">
      <c r="A165" s="1">
        <v>43246</v>
      </c>
      <c r="B165">
        <f t="shared" si="0"/>
        <v>7</v>
      </c>
    </row>
    <row r="166" spans="1:2" x14ac:dyDescent="0.25">
      <c r="A166" s="1">
        <v>43247</v>
      </c>
      <c r="B166">
        <f t="shared" si="0"/>
        <v>7</v>
      </c>
    </row>
    <row r="167" spans="1:2" x14ac:dyDescent="0.25">
      <c r="A167" s="1">
        <v>43248</v>
      </c>
      <c r="B167">
        <f t="shared" si="0"/>
        <v>9</v>
      </c>
    </row>
    <row r="168" spans="1:2" x14ac:dyDescent="0.25">
      <c r="A168" s="1">
        <v>43249</v>
      </c>
      <c r="B168">
        <f t="shared" si="0"/>
        <v>9</v>
      </c>
    </row>
    <row r="169" spans="1:2" x14ac:dyDescent="0.25">
      <c r="A169" s="1">
        <v>43250</v>
      </c>
      <c r="B169">
        <f t="shared" si="0"/>
        <v>9</v>
      </c>
    </row>
    <row r="170" spans="1:2" x14ac:dyDescent="0.25">
      <c r="A170" s="1">
        <v>43251</v>
      </c>
      <c r="B170">
        <f t="shared" si="0"/>
        <v>8</v>
      </c>
    </row>
    <row r="171" spans="1:2" x14ac:dyDescent="0.25">
      <c r="A171" s="1">
        <v>43252</v>
      </c>
      <c r="B171">
        <f t="shared" si="0"/>
        <v>7</v>
      </c>
    </row>
    <row r="172" spans="1:2" x14ac:dyDescent="0.25">
      <c r="A172" s="1">
        <v>43253</v>
      </c>
      <c r="B172">
        <f t="shared" si="0"/>
        <v>7</v>
      </c>
    </row>
    <row r="173" spans="1:2" x14ac:dyDescent="0.25">
      <c r="A173" s="1">
        <v>43254</v>
      </c>
      <c r="B173">
        <f t="shared" si="0"/>
        <v>7</v>
      </c>
    </row>
    <row r="174" spans="1:2" x14ac:dyDescent="0.25">
      <c r="A174" s="1">
        <v>43255</v>
      </c>
      <c r="B174">
        <f t="shared" ref="B174:B205" si="1">ROUNDUP(C253/D253,0)</f>
        <v>5</v>
      </c>
    </row>
    <row r="175" spans="1:2" x14ac:dyDescent="0.25">
      <c r="A175" s="1">
        <v>43256</v>
      </c>
      <c r="B175">
        <f t="shared" si="1"/>
        <v>5</v>
      </c>
    </row>
    <row r="176" spans="1:2" x14ac:dyDescent="0.25">
      <c r="A176" s="1">
        <v>43257</v>
      </c>
      <c r="B176">
        <f t="shared" si="1"/>
        <v>5</v>
      </c>
    </row>
    <row r="177" spans="1:2" x14ac:dyDescent="0.25">
      <c r="A177" s="1">
        <v>43258</v>
      </c>
      <c r="B177">
        <f t="shared" si="1"/>
        <v>5</v>
      </c>
    </row>
    <row r="178" spans="1:2" x14ac:dyDescent="0.25">
      <c r="A178" s="1">
        <v>43259</v>
      </c>
      <c r="B178">
        <f t="shared" si="1"/>
        <v>5</v>
      </c>
    </row>
    <row r="179" spans="1:2" x14ac:dyDescent="0.25">
      <c r="A179" s="1">
        <v>43260</v>
      </c>
      <c r="B179">
        <f t="shared" si="1"/>
        <v>4</v>
      </c>
    </row>
    <row r="180" spans="1:2" x14ac:dyDescent="0.25">
      <c r="A180" s="1">
        <v>43261</v>
      </c>
      <c r="B180">
        <f t="shared" si="1"/>
        <v>6</v>
      </c>
    </row>
    <row r="181" spans="1:2" x14ac:dyDescent="0.25">
      <c r="A181" s="1">
        <v>43262</v>
      </c>
      <c r="B181">
        <f t="shared" si="1"/>
        <v>12</v>
      </c>
    </row>
    <row r="182" spans="1:2" x14ac:dyDescent="0.25">
      <c r="A182" s="1">
        <v>43263</v>
      </c>
      <c r="B182">
        <f t="shared" si="1"/>
        <v>10</v>
      </c>
    </row>
    <row r="183" spans="1:2" x14ac:dyDescent="0.25">
      <c r="A183" s="1">
        <v>43264</v>
      </c>
      <c r="B183">
        <f t="shared" si="1"/>
        <v>11</v>
      </c>
    </row>
    <row r="184" spans="1:2" x14ac:dyDescent="0.25">
      <c r="A184" s="1">
        <v>43265</v>
      </c>
      <c r="B184">
        <f t="shared" si="1"/>
        <v>10</v>
      </c>
    </row>
    <row r="185" spans="1:2" x14ac:dyDescent="0.25">
      <c r="A185" s="1">
        <v>43266</v>
      </c>
      <c r="B185">
        <f t="shared" si="1"/>
        <v>8</v>
      </c>
    </row>
    <row r="186" spans="1:2" x14ac:dyDescent="0.25">
      <c r="A186" s="1">
        <v>43267</v>
      </c>
      <c r="B186">
        <f t="shared" si="1"/>
        <v>7</v>
      </c>
    </row>
    <row r="187" spans="1:2" x14ac:dyDescent="0.25">
      <c r="A187" s="1">
        <v>43268</v>
      </c>
      <c r="B187">
        <f t="shared" si="1"/>
        <v>6</v>
      </c>
    </row>
    <row r="188" spans="1:2" x14ac:dyDescent="0.25">
      <c r="A188" s="1">
        <v>43269</v>
      </c>
      <c r="B188">
        <f t="shared" si="1"/>
        <v>7</v>
      </c>
    </row>
    <row r="189" spans="1:2" x14ac:dyDescent="0.25">
      <c r="A189" s="1">
        <v>43270</v>
      </c>
      <c r="B189">
        <f t="shared" si="1"/>
        <v>6</v>
      </c>
    </row>
    <row r="190" spans="1:2" x14ac:dyDescent="0.25">
      <c r="A190" s="1">
        <v>43271</v>
      </c>
      <c r="B190">
        <f t="shared" si="1"/>
        <v>6</v>
      </c>
    </row>
    <row r="191" spans="1:2" x14ac:dyDescent="0.25">
      <c r="A191" s="1">
        <v>43272</v>
      </c>
      <c r="B191">
        <f t="shared" si="1"/>
        <v>5</v>
      </c>
    </row>
    <row r="192" spans="1:2" x14ac:dyDescent="0.25">
      <c r="A192" s="1">
        <v>43273</v>
      </c>
      <c r="B192">
        <f t="shared" si="1"/>
        <v>8</v>
      </c>
    </row>
    <row r="193" spans="1:2" x14ac:dyDescent="0.25">
      <c r="A193" s="1">
        <v>43274</v>
      </c>
      <c r="B193">
        <f t="shared" si="1"/>
        <v>7</v>
      </c>
    </row>
    <row r="194" spans="1:2" x14ac:dyDescent="0.25">
      <c r="A194" s="1">
        <v>43275</v>
      </c>
      <c r="B194">
        <f t="shared" si="1"/>
        <v>8</v>
      </c>
    </row>
    <row r="195" spans="1:2" x14ac:dyDescent="0.25">
      <c r="A195" s="1">
        <v>43276</v>
      </c>
      <c r="B195">
        <f t="shared" si="1"/>
        <v>9</v>
      </c>
    </row>
    <row r="196" spans="1:2" x14ac:dyDescent="0.25">
      <c r="A196" s="1">
        <v>43277</v>
      </c>
      <c r="B196">
        <f t="shared" si="1"/>
        <v>8</v>
      </c>
    </row>
    <row r="197" spans="1:2" x14ac:dyDescent="0.25">
      <c r="A197" s="1">
        <v>43278</v>
      </c>
      <c r="B197">
        <f t="shared" si="1"/>
        <v>9</v>
      </c>
    </row>
    <row r="198" spans="1:2" x14ac:dyDescent="0.25">
      <c r="A198" s="1">
        <v>43279</v>
      </c>
      <c r="B198">
        <f t="shared" si="1"/>
        <v>8</v>
      </c>
    </row>
    <row r="199" spans="1:2" x14ac:dyDescent="0.25">
      <c r="A199" s="1">
        <v>43280</v>
      </c>
      <c r="B199">
        <f t="shared" si="1"/>
        <v>11</v>
      </c>
    </row>
    <row r="200" spans="1:2" x14ac:dyDescent="0.25">
      <c r="A200" s="1">
        <v>43281</v>
      </c>
      <c r="B200">
        <f t="shared" si="1"/>
        <v>10</v>
      </c>
    </row>
    <row r="201" spans="1:2" x14ac:dyDescent="0.25">
      <c r="A201" s="1">
        <v>43282</v>
      </c>
      <c r="B201">
        <f t="shared" si="1"/>
        <v>8</v>
      </c>
    </row>
    <row r="202" spans="1:2" x14ac:dyDescent="0.25">
      <c r="A202" s="1">
        <v>43283</v>
      </c>
      <c r="B202">
        <f t="shared" si="1"/>
        <v>10</v>
      </c>
    </row>
    <row r="203" spans="1:2" x14ac:dyDescent="0.25">
      <c r="A203" s="1">
        <v>43284</v>
      </c>
      <c r="B203">
        <f t="shared" si="1"/>
        <v>9</v>
      </c>
    </row>
    <row r="204" spans="1:2" x14ac:dyDescent="0.25">
      <c r="A204" s="1">
        <v>43285</v>
      </c>
      <c r="B204">
        <f t="shared" si="1"/>
        <v>8</v>
      </c>
    </row>
    <row r="205" spans="1:2" x14ac:dyDescent="0.25">
      <c r="A205" s="1">
        <v>43286</v>
      </c>
      <c r="B205">
        <f t="shared" si="1"/>
        <v>8</v>
      </c>
    </row>
    <row r="206" spans="1:2" x14ac:dyDescent="0.25">
      <c r="A206" s="1">
        <v>43287</v>
      </c>
      <c r="B206">
        <f t="shared" ref="B206:B237" si="2">ROUNDUP(C285/D285,0)</f>
        <v>8</v>
      </c>
    </row>
    <row r="207" spans="1:2" x14ac:dyDescent="0.25">
      <c r="A207" s="1">
        <v>43288</v>
      </c>
      <c r="B207">
        <f t="shared" ref="B207:B270" si="3">ROUNDUP(C286/D286,0)</f>
        <v>7</v>
      </c>
    </row>
    <row r="208" spans="1:2" x14ac:dyDescent="0.25">
      <c r="A208" s="1">
        <v>43289</v>
      </c>
      <c r="B208">
        <f t="shared" si="3"/>
        <v>8</v>
      </c>
    </row>
    <row r="209" spans="1:4" x14ac:dyDescent="0.25">
      <c r="A209" s="1">
        <v>43290</v>
      </c>
      <c r="B209">
        <f t="shared" si="3"/>
        <v>6</v>
      </c>
    </row>
    <row r="210" spans="1:4" x14ac:dyDescent="0.25">
      <c r="A210" s="1">
        <v>43291</v>
      </c>
      <c r="B210">
        <f t="shared" si="3"/>
        <v>7</v>
      </c>
    </row>
    <row r="211" spans="1:4" x14ac:dyDescent="0.25">
      <c r="A211" s="1">
        <v>43292</v>
      </c>
      <c r="B211">
        <f t="shared" si="3"/>
        <v>7</v>
      </c>
    </row>
    <row r="212" spans="1:4" x14ac:dyDescent="0.25">
      <c r="A212" s="1">
        <v>43293</v>
      </c>
      <c r="B212">
        <f t="shared" si="3"/>
        <v>7</v>
      </c>
    </row>
    <row r="213" spans="1:4" x14ac:dyDescent="0.25">
      <c r="A213" s="1">
        <v>43294</v>
      </c>
      <c r="B213">
        <f t="shared" si="3"/>
        <v>6</v>
      </c>
    </row>
    <row r="214" spans="1:4" x14ac:dyDescent="0.25">
      <c r="A214" s="1">
        <v>43295</v>
      </c>
      <c r="B214">
        <f t="shared" si="3"/>
        <v>6</v>
      </c>
    </row>
    <row r="215" spans="1:4" x14ac:dyDescent="0.25">
      <c r="A215" s="1">
        <v>43296</v>
      </c>
      <c r="B215">
        <f t="shared" si="3"/>
        <v>5</v>
      </c>
    </row>
    <row r="216" spans="1:4" x14ac:dyDescent="0.25">
      <c r="A216" s="1">
        <v>43297</v>
      </c>
      <c r="B216">
        <f t="shared" si="3"/>
        <v>6</v>
      </c>
    </row>
    <row r="217" spans="1:4" x14ac:dyDescent="0.25">
      <c r="A217" s="1">
        <v>43298</v>
      </c>
      <c r="B217">
        <f t="shared" si="3"/>
        <v>8</v>
      </c>
    </row>
    <row r="218" spans="1:4" x14ac:dyDescent="0.25">
      <c r="A218" s="1">
        <v>43299</v>
      </c>
      <c r="B218">
        <f t="shared" si="3"/>
        <v>9</v>
      </c>
    </row>
    <row r="219" spans="1:4" x14ac:dyDescent="0.25">
      <c r="A219" s="1">
        <v>43300</v>
      </c>
      <c r="B219">
        <f t="shared" si="3"/>
        <v>8</v>
      </c>
    </row>
    <row r="220" spans="1:4" x14ac:dyDescent="0.25">
      <c r="A220" s="1">
        <v>43301</v>
      </c>
      <c r="B220">
        <f t="shared" si="3"/>
        <v>7</v>
      </c>
    </row>
    <row r="221" spans="1:4" x14ac:dyDescent="0.25">
      <c r="A221" s="1">
        <v>43302</v>
      </c>
      <c r="B221">
        <f t="shared" si="3"/>
        <v>5</v>
      </c>
      <c r="C221" s="21">
        <v>77</v>
      </c>
      <c r="D221">
        <f>VLOOKUP(A145,'[1]Weekly Weights'!$A:$B,2,0)</f>
        <v>11</v>
      </c>
    </row>
    <row r="222" spans="1:4" x14ac:dyDescent="0.25">
      <c r="A222" s="1">
        <v>43303</v>
      </c>
      <c r="B222">
        <f t="shared" si="3"/>
        <v>5</v>
      </c>
      <c r="C222">
        <v>73</v>
      </c>
      <c r="D222">
        <f>VLOOKUP(A145,'[1]Weekly Weights'!$A:$B,2,0)</f>
        <v>11</v>
      </c>
    </row>
    <row r="223" spans="1:4" x14ac:dyDescent="0.25">
      <c r="A223" s="1">
        <v>43304</v>
      </c>
      <c r="B223">
        <f t="shared" si="3"/>
        <v>9</v>
      </c>
      <c r="C223">
        <v>71</v>
      </c>
      <c r="D223">
        <f>VLOOKUP(A145,'[1]Weekly Weights'!$A:$B,2,0)</f>
        <v>11</v>
      </c>
    </row>
    <row r="224" spans="1:4" x14ac:dyDescent="0.25">
      <c r="A224" s="1">
        <v>43305</v>
      </c>
      <c r="B224">
        <f t="shared" si="3"/>
        <v>12</v>
      </c>
      <c r="C224">
        <v>66</v>
      </c>
      <c r="D224">
        <f>VLOOKUP(A145,'[1]Weekly Weights'!$A:$B,2,0)</f>
        <v>11</v>
      </c>
    </row>
    <row r="225" spans="1:4" x14ac:dyDescent="0.25">
      <c r="A225" s="1">
        <v>43306</v>
      </c>
      <c r="B225">
        <f t="shared" si="3"/>
        <v>10</v>
      </c>
      <c r="C225">
        <v>79</v>
      </c>
      <c r="D225">
        <f>VLOOKUP(A152,'[1]Weekly Weights'!$A:$B,2,0)</f>
        <v>10</v>
      </c>
    </row>
    <row r="226" spans="1:4" x14ac:dyDescent="0.25">
      <c r="A226" s="1">
        <v>43307</v>
      </c>
      <c r="B226">
        <f t="shared" si="3"/>
        <v>10</v>
      </c>
      <c r="C226">
        <v>78</v>
      </c>
      <c r="D226">
        <f>VLOOKUP(A152,'[1]Weekly Weights'!$A:$B,2,0)</f>
        <v>10</v>
      </c>
    </row>
    <row r="227" spans="1:4" x14ac:dyDescent="0.25">
      <c r="A227" s="1">
        <v>43308</v>
      </c>
      <c r="B227">
        <f t="shared" si="3"/>
        <v>10</v>
      </c>
      <c r="C227">
        <v>73</v>
      </c>
      <c r="D227">
        <f>VLOOKUP(A152,'[1]Weekly Weights'!$A:$B,2,0)</f>
        <v>10</v>
      </c>
    </row>
    <row r="228" spans="1:4" x14ac:dyDescent="0.25">
      <c r="A228" s="1">
        <v>43309</v>
      </c>
      <c r="B228">
        <f t="shared" si="3"/>
        <v>7</v>
      </c>
      <c r="C228">
        <v>70</v>
      </c>
      <c r="D228">
        <f>VLOOKUP(A152,'[1]Weekly Weights'!$A:$B,2,0)</f>
        <v>10</v>
      </c>
    </row>
    <row r="229" spans="1:4" x14ac:dyDescent="0.25">
      <c r="A229" s="1">
        <v>43310</v>
      </c>
      <c r="B229">
        <f t="shared" si="3"/>
        <v>7</v>
      </c>
      <c r="C229">
        <v>87</v>
      </c>
      <c r="D229">
        <f>VLOOKUP(A152,'[1]Weekly Weights'!$A:$B,2,0)</f>
        <v>10</v>
      </c>
    </row>
    <row r="230" spans="1:4" x14ac:dyDescent="0.25">
      <c r="A230" s="1">
        <v>43311</v>
      </c>
      <c r="B230">
        <f t="shared" si="3"/>
        <v>7</v>
      </c>
      <c r="C230">
        <v>68</v>
      </c>
      <c r="D230">
        <f>VLOOKUP(A152,'[1]Weekly Weights'!$A:$B,2,0)</f>
        <v>10</v>
      </c>
    </row>
    <row r="231" spans="1:4" x14ac:dyDescent="0.25">
      <c r="A231" s="1">
        <v>43312</v>
      </c>
      <c r="B231">
        <f t="shared" si="3"/>
        <v>8</v>
      </c>
      <c r="C231">
        <v>60</v>
      </c>
      <c r="D231">
        <f>VLOOKUP(A152,'[1]Weekly Weights'!$A:$B,2,0)</f>
        <v>10</v>
      </c>
    </row>
    <row r="232" spans="1:4" x14ac:dyDescent="0.25">
      <c r="A232" s="1">
        <v>43313</v>
      </c>
      <c r="B232">
        <f t="shared" si="3"/>
        <v>8</v>
      </c>
      <c r="C232">
        <v>73</v>
      </c>
      <c r="D232">
        <f>VLOOKUP(A159,'[1]Weekly Weights'!$A:$B,2,0)</f>
        <v>10</v>
      </c>
    </row>
    <row r="233" spans="1:4" x14ac:dyDescent="0.25">
      <c r="A233" s="1">
        <v>43314</v>
      </c>
      <c r="B233">
        <f t="shared" si="3"/>
        <v>7</v>
      </c>
      <c r="C233">
        <v>75</v>
      </c>
      <c r="D233">
        <f>VLOOKUP(A159,'[1]Weekly Weights'!$A:$B,2,0)</f>
        <v>10</v>
      </c>
    </row>
    <row r="234" spans="1:4" x14ac:dyDescent="0.25">
      <c r="A234" s="1">
        <v>43315</v>
      </c>
      <c r="B234">
        <f t="shared" si="3"/>
        <v>8</v>
      </c>
      <c r="C234">
        <v>65</v>
      </c>
      <c r="D234">
        <f>VLOOKUP(A159,'[1]Weekly Weights'!$A:$B,2,0)</f>
        <v>10</v>
      </c>
    </row>
    <row r="235" spans="1:4" x14ac:dyDescent="0.25">
      <c r="A235" s="1">
        <v>43316</v>
      </c>
      <c r="B235">
        <f t="shared" si="3"/>
        <v>7</v>
      </c>
      <c r="C235">
        <v>64</v>
      </c>
      <c r="D235">
        <f>VLOOKUP(A159,'[1]Weekly Weights'!$A:$B,2,0)</f>
        <v>10</v>
      </c>
    </row>
    <row r="236" spans="1:4" x14ac:dyDescent="0.25">
      <c r="A236" s="1">
        <v>43317</v>
      </c>
      <c r="B236">
        <f t="shared" si="3"/>
        <v>7</v>
      </c>
      <c r="C236">
        <v>66</v>
      </c>
      <c r="D236">
        <f>VLOOKUP(A159,'[1]Weekly Weights'!$A:$B,2,0)</f>
        <v>10</v>
      </c>
    </row>
    <row r="237" spans="1:4" x14ac:dyDescent="0.25">
      <c r="A237" s="1">
        <v>43318</v>
      </c>
      <c r="B237">
        <f t="shared" si="3"/>
        <v>8</v>
      </c>
      <c r="C237">
        <v>52</v>
      </c>
      <c r="D237">
        <f>VLOOKUP(A159,'[1]Weekly Weights'!$A:$B,2,0)</f>
        <v>10</v>
      </c>
    </row>
    <row r="238" spans="1:4" x14ac:dyDescent="0.25">
      <c r="A238" s="1">
        <v>43319</v>
      </c>
      <c r="B238">
        <f t="shared" si="3"/>
        <v>7</v>
      </c>
      <c r="C238">
        <v>49</v>
      </c>
      <c r="D238">
        <f>VLOOKUP(A159,'[1]Weekly Weights'!$A:$B,2,0)</f>
        <v>10</v>
      </c>
    </row>
    <row r="239" spans="1:4" x14ac:dyDescent="0.25">
      <c r="A239" s="1">
        <v>43320</v>
      </c>
      <c r="B239">
        <f t="shared" si="3"/>
        <v>9</v>
      </c>
      <c r="C239">
        <v>57</v>
      </c>
      <c r="D239">
        <f>VLOOKUP(A166,'[1]Weekly Weights'!$A:$B,2,0)</f>
        <v>9</v>
      </c>
    </row>
    <row r="240" spans="1:4" x14ac:dyDescent="0.25">
      <c r="A240" s="1">
        <v>43321</v>
      </c>
      <c r="B240">
        <f t="shared" si="3"/>
        <v>8</v>
      </c>
      <c r="C240">
        <v>64</v>
      </c>
      <c r="D240">
        <f>VLOOKUP(A166,'[1]Weekly Weights'!$A:$B,2,0)</f>
        <v>9</v>
      </c>
    </row>
    <row r="241" spans="1:4" x14ac:dyDescent="0.25">
      <c r="A241" s="1">
        <v>43322</v>
      </c>
      <c r="B241">
        <f t="shared" si="3"/>
        <v>7</v>
      </c>
      <c r="C241">
        <v>79</v>
      </c>
      <c r="D241">
        <f>VLOOKUP(A166,'[1]Weekly Weights'!$A:$B,2,0)</f>
        <v>9</v>
      </c>
    </row>
    <row r="242" spans="1:4" x14ac:dyDescent="0.25">
      <c r="A242" s="1">
        <v>43323</v>
      </c>
      <c r="B242">
        <f t="shared" si="3"/>
        <v>8</v>
      </c>
      <c r="C242">
        <v>78</v>
      </c>
      <c r="D242">
        <f>VLOOKUP(A166,'[1]Weekly Weights'!$A:$B,2,0)</f>
        <v>9</v>
      </c>
    </row>
    <row r="243" spans="1:4" x14ac:dyDescent="0.25">
      <c r="A243" s="1">
        <v>43324</v>
      </c>
      <c r="B243">
        <f t="shared" si="3"/>
        <v>6</v>
      </c>
      <c r="C243">
        <v>66</v>
      </c>
      <c r="D243">
        <f>VLOOKUP(A166,'[1]Weekly Weights'!$A:$B,2,0)</f>
        <v>9</v>
      </c>
    </row>
    <row r="244" spans="1:4" x14ac:dyDescent="0.25">
      <c r="A244" s="1">
        <v>43325</v>
      </c>
      <c r="B244">
        <f t="shared" si="3"/>
        <v>9</v>
      </c>
      <c r="C244">
        <v>56</v>
      </c>
      <c r="D244">
        <f>VLOOKUP(A166,'[1]Weekly Weights'!$A:$B,2,0)</f>
        <v>9</v>
      </c>
    </row>
    <row r="245" spans="1:4" x14ac:dyDescent="0.25">
      <c r="A245" s="1">
        <v>43326</v>
      </c>
      <c r="B245">
        <f t="shared" si="3"/>
        <v>12</v>
      </c>
      <c r="C245">
        <v>60</v>
      </c>
      <c r="D245">
        <f>VLOOKUP(A166,'[1]Weekly Weights'!$A:$B,2,0)</f>
        <v>9</v>
      </c>
    </row>
    <row r="246" spans="1:4" x14ac:dyDescent="0.25">
      <c r="A246" s="1">
        <v>43327</v>
      </c>
      <c r="B246">
        <f t="shared" si="3"/>
        <v>11</v>
      </c>
      <c r="C246">
        <v>66</v>
      </c>
      <c r="D246">
        <f>VLOOKUP(A173,'[1]Weekly Weights'!$A:$B,2,0)</f>
        <v>8</v>
      </c>
    </row>
    <row r="247" spans="1:4" x14ac:dyDescent="0.25">
      <c r="A247" s="1">
        <v>43328</v>
      </c>
      <c r="B247">
        <f t="shared" si="3"/>
        <v>10</v>
      </c>
      <c r="C247">
        <v>68</v>
      </c>
      <c r="D247">
        <f>VLOOKUP(A173,'[1]Weekly Weights'!$A:$B,2,0)</f>
        <v>8</v>
      </c>
    </row>
    <row r="248" spans="1:4" x14ac:dyDescent="0.25">
      <c r="A248" s="1">
        <v>43329</v>
      </c>
      <c r="B248">
        <f t="shared" si="3"/>
        <v>9</v>
      </c>
      <c r="C248">
        <v>69</v>
      </c>
      <c r="D248">
        <f>VLOOKUP(A173,'[1]Weekly Weights'!$A:$B,2,0)</f>
        <v>8</v>
      </c>
    </row>
    <row r="249" spans="1:4" x14ac:dyDescent="0.25">
      <c r="A249" s="1">
        <v>43330</v>
      </c>
      <c r="B249">
        <f t="shared" si="3"/>
        <v>8</v>
      </c>
      <c r="C249">
        <v>62</v>
      </c>
      <c r="D249">
        <f>VLOOKUP(A173,'[1]Weekly Weights'!$A:$B,2,0)</f>
        <v>8</v>
      </c>
    </row>
    <row r="250" spans="1:4" x14ac:dyDescent="0.25">
      <c r="A250" s="1">
        <v>43331</v>
      </c>
      <c r="B250">
        <f t="shared" si="3"/>
        <v>7</v>
      </c>
      <c r="C250">
        <v>53</v>
      </c>
      <c r="D250">
        <f>VLOOKUP(A173,'[1]Weekly Weights'!$A:$B,2,0)</f>
        <v>8</v>
      </c>
    </row>
    <row r="251" spans="1:4" x14ac:dyDescent="0.25">
      <c r="A251" s="1">
        <v>43332</v>
      </c>
      <c r="B251">
        <f t="shared" si="3"/>
        <v>8</v>
      </c>
      <c r="C251">
        <v>50</v>
      </c>
      <c r="D251">
        <f>VLOOKUP(A173,'[1]Weekly Weights'!$A:$B,2,0)</f>
        <v>8</v>
      </c>
    </row>
    <row r="252" spans="1:4" x14ac:dyDescent="0.25">
      <c r="A252" s="1">
        <v>43333</v>
      </c>
      <c r="B252">
        <f t="shared" si="3"/>
        <v>8</v>
      </c>
      <c r="C252">
        <v>52</v>
      </c>
      <c r="D252">
        <f>VLOOKUP(A173,'[1]Weekly Weights'!$A:$B,2,0)</f>
        <v>8</v>
      </c>
    </row>
    <row r="253" spans="1:4" x14ac:dyDescent="0.25">
      <c r="A253" s="1">
        <v>43334</v>
      </c>
      <c r="B253">
        <f t="shared" si="3"/>
        <v>9</v>
      </c>
      <c r="C253">
        <v>55</v>
      </c>
      <c r="D253">
        <f>VLOOKUP(A180,'[1]Weekly Weights'!$A:$B,2,0)</f>
        <v>12</v>
      </c>
    </row>
    <row r="254" spans="1:4" x14ac:dyDescent="0.25">
      <c r="A254" s="1">
        <v>43335</v>
      </c>
      <c r="B254">
        <f t="shared" si="3"/>
        <v>8</v>
      </c>
      <c r="C254">
        <v>58</v>
      </c>
      <c r="D254">
        <f>VLOOKUP(A180,'[1]Weekly Weights'!$A:$B,2,0)</f>
        <v>12</v>
      </c>
    </row>
    <row r="255" spans="1:4" x14ac:dyDescent="0.25">
      <c r="A255" s="1">
        <v>43336</v>
      </c>
      <c r="B255">
        <f t="shared" si="3"/>
        <v>8</v>
      </c>
      <c r="C255">
        <v>58</v>
      </c>
      <c r="D255">
        <f>VLOOKUP(A180,'[1]Weekly Weights'!$A:$B,2,0)</f>
        <v>12</v>
      </c>
    </row>
    <row r="256" spans="1:4" x14ac:dyDescent="0.25">
      <c r="A256" s="1">
        <v>43337</v>
      </c>
      <c r="B256">
        <f t="shared" si="3"/>
        <v>8</v>
      </c>
      <c r="C256">
        <v>56</v>
      </c>
      <c r="D256">
        <f>VLOOKUP(A180,'[1]Weekly Weights'!$A:$B,2,0)</f>
        <v>12</v>
      </c>
    </row>
    <row r="257" spans="1:4" x14ac:dyDescent="0.25">
      <c r="A257" s="1">
        <v>43338</v>
      </c>
      <c r="B257">
        <f t="shared" si="3"/>
        <v>7</v>
      </c>
      <c r="C257">
        <v>55</v>
      </c>
      <c r="D257">
        <f>VLOOKUP(A180,'[1]Weekly Weights'!$A:$B,2,0)</f>
        <v>12</v>
      </c>
    </row>
    <row r="258" spans="1:4" x14ac:dyDescent="0.25">
      <c r="A258" s="1">
        <v>43339</v>
      </c>
      <c r="B258">
        <f t="shared" si="3"/>
        <v>7</v>
      </c>
      <c r="C258">
        <v>44</v>
      </c>
      <c r="D258">
        <f>VLOOKUP(A180,'[1]Weekly Weights'!$A:$B,2,0)</f>
        <v>12</v>
      </c>
    </row>
    <row r="259" spans="1:4" x14ac:dyDescent="0.25">
      <c r="A259" s="1">
        <v>43340</v>
      </c>
      <c r="B259">
        <f t="shared" si="3"/>
        <v>9</v>
      </c>
      <c r="C259">
        <v>72</v>
      </c>
      <c r="D259">
        <f>VLOOKUP(A180,'[1]Weekly Weights'!$A:$B,2,0)</f>
        <v>12</v>
      </c>
    </row>
    <row r="260" spans="1:4" x14ac:dyDescent="0.25">
      <c r="A260" s="1">
        <v>43341</v>
      </c>
      <c r="B260">
        <f t="shared" si="3"/>
        <v>7</v>
      </c>
      <c r="C260">
        <v>100</v>
      </c>
      <c r="D260">
        <f>VLOOKUP(A187,'[1]Weekly Weights'!$A:$B,2,0)</f>
        <v>9</v>
      </c>
    </row>
    <row r="261" spans="1:4" x14ac:dyDescent="0.25">
      <c r="A261" s="1">
        <v>43342</v>
      </c>
      <c r="B261">
        <f t="shared" si="3"/>
        <v>7</v>
      </c>
      <c r="C261">
        <v>82</v>
      </c>
      <c r="D261">
        <f>VLOOKUP(A187,'[1]Weekly Weights'!$A:$B,2,0)</f>
        <v>9</v>
      </c>
    </row>
    <row r="262" spans="1:4" x14ac:dyDescent="0.25">
      <c r="A262" s="1">
        <v>43343</v>
      </c>
      <c r="B262">
        <f t="shared" si="3"/>
        <v>6</v>
      </c>
      <c r="C262">
        <v>93</v>
      </c>
      <c r="D262">
        <f>VLOOKUP(A187,'[1]Weekly Weights'!$A:$B,2,0)</f>
        <v>9</v>
      </c>
    </row>
    <row r="263" spans="1:4" x14ac:dyDescent="0.25">
      <c r="A263" s="1">
        <v>43344</v>
      </c>
      <c r="B263">
        <f t="shared" si="3"/>
        <v>6</v>
      </c>
      <c r="C263">
        <v>85</v>
      </c>
      <c r="D263">
        <f>VLOOKUP(A187,'[1]Weekly Weights'!$A:$B,2,0)</f>
        <v>9</v>
      </c>
    </row>
    <row r="264" spans="1:4" x14ac:dyDescent="0.25">
      <c r="A264" s="1">
        <v>43345</v>
      </c>
      <c r="B264">
        <f t="shared" si="3"/>
        <v>6</v>
      </c>
      <c r="C264">
        <v>67</v>
      </c>
      <c r="D264">
        <f>VLOOKUP(A187,'[1]Weekly Weights'!$A:$B,2,0)</f>
        <v>9</v>
      </c>
    </row>
    <row r="265" spans="1:4" x14ac:dyDescent="0.25">
      <c r="A265" s="1">
        <v>43346</v>
      </c>
      <c r="B265">
        <f t="shared" si="3"/>
        <v>7</v>
      </c>
      <c r="C265">
        <v>56</v>
      </c>
      <c r="D265">
        <f>VLOOKUP(A187,'[1]Weekly Weights'!$A:$B,2,0)</f>
        <v>9</v>
      </c>
    </row>
    <row r="266" spans="1:4" x14ac:dyDescent="0.25">
      <c r="A266" s="1">
        <v>43347</v>
      </c>
      <c r="B266">
        <f t="shared" si="3"/>
        <v>8</v>
      </c>
      <c r="C266">
        <v>54</v>
      </c>
      <c r="D266">
        <f>VLOOKUP(A187,'[1]Weekly Weights'!$A:$B,2,0)</f>
        <v>9</v>
      </c>
    </row>
    <row r="267" spans="1:4" x14ac:dyDescent="0.25">
      <c r="A267" s="1">
        <v>43348</v>
      </c>
      <c r="B267">
        <f t="shared" si="3"/>
        <v>11</v>
      </c>
      <c r="C267">
        <v>68</v>
      </c>
      <c r="D267">
        <f>VLOOKUP(A194,'[1]Weekly Weights'!$A:$B,2,0)</f>
        <v>11</v>
      </c>
    </row>
    <row r="268" spans="1:4" x14ac:dyDescent="0.25">
      <c r="A268" s="1">
        <v>43349</v>
      </c>
      <c r="B268">
        <f t="shared" si="3"/>
        <v>11</v>
      </c>
      <c r="C268">
        <v>63</v>
      </c>
      <c r="D268">
        <f>VLOOKUP(A194,'[1]Weekly Weights'!$A:$B,2,0)</f>
        <v>11</v>
      </c>
    </row>
    <row r="269" spans="1:4" x14ac:dyDescent="0.25">
      <c r="A269" s="1">
        <v>43350</v>
      </c>
      <c r="B269">
        <f t="shared" si="3"/>
        <v>9</v>
      </c>
      <c r="C269">
        <v>59</v>
      </c>
      <c r="D269">
        <f>VLOOKUP(A194,'[1]Weekly Weights'!$A:$B,2,0)</f>
        <v>11</v>
      </c>
    </row>
    <row r="270" spans="1:4" x14ac:dyDescent="0.25">
      <c r="A270" s="1">
        <v>43351</v>
      </c>
      <c r="B270">
        <f t="shared" si="3"/>
        <v>7</v>
      </c>
      <c r="C270">
        <v>55</v>
      </c>
      <c r="D270">
        <f>VLOOKUP(A194,'[1]Weekly Weights'!$A:$B,2,0)</f>
        <v>11</v>
      </c>
    </row>
    <row r="271" spans="1:4" x14ac:dyDescent="0.25">
      <c r="A271" s="1">
        <v>43352</v>
      </c>
      <c r="B271">
        <f t="shared" ref="B271:B278" si="4">ROUNDUP(C350/D350,0)</f>
        <v>7</v>
      </c>
      <c r="C271">
        <v>80</v>
      </c>
      <c r="D271">
        <f>VLOOKUP(A194,'[1]Weekly Weights'!$A:$B,2,0)</f>
        <v>11</v>
      </c>
    </row>
    <row r="272" spans="1:4" x14ac:dyDescent="0.25">
      <c r="A272" s="1">
        <v>43353</v>
      </c>
      <c r="B272">
        <f t="shared" si="4"/>
        <v>9</v>
      </c>
      <c r="C272">
        <v>73</v>
      </c>
      <c r="D272">
        <f>VLOOKUP(A194,'[1]Weekly Weights'!$A:$B,2,0)</f>
        <v>11</v>
      </c>
    </row>
    <row r="273" spans="1:4" x14ac:dyDescent="0.25">
      <c r="A273" s="1">
        <v>43354</v>
      </c>
      <c r="B273">
        <f t="shared" si="4"/>
        <v>10</v>
      </c>
      <c r="C273">
        <v>86</v>
      </c>
      <c r="D273">
        <f>VLOOKUP(A194,'[1]Weekly Weights'!$A:$B,2,0)</f>
        <v>11</v>
      </c>
    </row>
    <row r="274" spans="1:4" x14ac:dyDescent="0.25">
      <c r="A274" s="1">
        <v>43355</v>
      </c>
      <c r="B274">
        <f t="shared" si="4"/>
        <v>10</v>
      </c>
      <c r="C274">
        <v>78</v>
      </c>
      <c r="D274">
        <f>VLOOKUP(A201,'[1]Weekly Weights'!$A:$B,2,0)</f>
        <v>9</v>
      </c>
    </row>
    <row r="275" spans="1:4" x14ac:dyDescent="0.25">
      <c r="A275" s="1">
        <v>43356</v>
      </c>
      <c r="B275">
        <f t="shared" si="4"/>
        <v>9</v>
      </c>
      <c r="C275">
        <v>69</v>
      </c>
      <c r="D275">
        <f>VLOOKUP(A201,'[1]Weekly Weights'!$A:$B,2,0)</f>
        <v>9</v>
      </c>
    </row>
    <row r="276" spans="1:4" x14ac:dyDescent="0.25">
      <c r="A276" s="1">
        <v>43357</v>
      </c>
      <c r="B276">
        <f t="shared" si="4"/>
        <v>8</v>
      </c>
      <c r="C276">
        <v>75</v>
      </c>
      <c r="D276">
        <f>VLOOKUP(A201,'[1]Weekly Weights'!$A:$B,2,0)</f>
        <v>9</v>
      </c>
    </row>
    <row r="277" spans="1:4" x14ac:dyDescent="0.25">
      <c r="A277" s="1">
        <v>43358</v>
      </c>
      <c r="B277">
        <f t="shared" si="4"/>
        <v>7</v>
      </c>
      <c r="C277">
        <v>67</v>
      </c>
      <c r="D277">
        <f>VLOOKUP(A201,'[1]Weekly Weights'!$A:$B,2,0)</f>
        <v>9</v>
      </c>
    </row>
    <row r="278" spans="1:4" x14ac:dyDescent="0.25">
      <c r="A278" s="1">
        <v>43359</v>
      </c>
      <c r="B278">
        <f t="shared" si="4"/>
        <v>7</v>
      </c>
      <c r="C278">
        <v>97</v>
      </c>
      <c r="D278">
        <f>VLOOKUP(A201,'[1]Weekly Weights'!$A:$B,2,0)</f>
        <v>9</v>
      </c>
    </row>
    <row r="279" spans="1:4" x14ac:dyDescent="0.25">
      <c r="C279">
        <v>82</v>
      </c>
      <c r="D279">
        <f>VLOOKUP(A201,'[1]Weekly Weights'!$A:$B,2,0)</f>
        <v>9</v>
      </c>
    </row>
    <row r="280" spans="1:4" x14ac:dyDescent="0.25">
      <c r="C280">
        <v>65</v>
      </c>
      <c r="D280">
        <f>VLOOKUP(A201,'[1]Weekly Weights'!$A:$B,2,0)</f>
        <v>9</v>
      </c>
    </row>
    <row r="281" spans="1:4" x14ac:dyDescent="0.25">
      <c r="C281">
        <v>77</v>
      </c>
      <c r="D281">
        <f>VLOOKUP(A208,'[1]Weekly Weights'!$A:$B,2,0)</f>
        <v>8</v>
      </c>
    </row>
    <row r="282" spans="1:4" x14ac:dyDescent="0.25">
      <c r="C282">
        <v>69</v>
      </c>
      <c r="D282">
        <f>VLOOKUP(A208,'[1]Weekly Weights'!$A:$B,2,0)</f>
        <v>8</v>
      </c>
    </row>
    <row r="283" spans="1:4" x14ac:dyDescent="0.25">
      <c r="C283">
        <v>58</v>
      </c>
      <c r="D283">
        <f>VLOOKUP(A208,'[1]Weekly Weights'!$A:$B,2,0)</f>
        <v>8</v>
      </c>
    </row>
    <row r="284" spans="1:4" x14ac:dyDescent="0.25">
      <c r="C284">
        <v>62</v>
      </c>
      <c r="D284">
        <f>VLOOKUP(A208,'[1]Weekly Weights'!$A:$B,2,0)</f>
        <v>8</v>
      </c>
    </row>
    <row r="285" spans="1:4" x14ac:dyDescent="0.25">
      <c r="C285">
        <v>60</v>
      </c>
      <c r="D285">
        <f>VLOOKUP(A208,'[1]Weekly Weights'!$A:$B,2,0)</f>
        <v>8</v>
      </c>
    </row>
    <row r="286" spans="1:4" x14ac:dyDescent="0.25">
      <c r="C286">
        <v>52</v>
      </c>
      <c r="D286">
        <f>VLOOKUP(A208,'[1]Weekly Weights'!$A:$B,2,0)</f>
        <v>8</v>
      </c>
    </row>
    <row r="287" spans="1:4" x14ac:dyDescent="0.25">
      <c r="C287">
        <v>57</v>
      </c>
      <c r="D287">
        <f>VLOOKUP(A208,'[1]Weekly Weights'!$A:$B,2,0)</f>
        <v>8</v>
      </c>
    </row>
    <row r="288" spans="1:4" x14ac:dyDescent="0.25">
      <c r="C288">
        <v>60</v>
      </c>
      <c r="D288">
        <f>VLOOKUP(A215,'[1]Weekly Weights'!$A:$B,2,0)</f>
        <v>10</v>
      </c>
    </row>
    <row r="289" spans="3:4" x14ac:dyDescent="0.25">
      <c r="C289">
        <v>66</v>
      </c>
      <c r="D289">
        <f>VLOOKUP(A215,'[1]Weekly Weights'!$A:$B,2,0)</f>
        <v>10</v>
      </c>
    </row>
    <row r="290" spans="3:4" x14ac:dyDescent="0.25">
      <c r="C290">
        <v>61</v>
      </c>
      <c r="D290">
        <f>VLOOKUP(A215,'[1]Weekly Weights'!$A:$B,2,0)</f>
        <v>10</v>
      </c>
    </row>
    <row r="291" spans="3:4" x14ac:dyDescent="0.25">
      <c r="C291">
        <v>64</v>
      </c>
      <c r="D291">
        <f>VLOOKUP(A215,'[1]Weekly Weights'!$A:$B,2,0)</f>
        <v>10</v>
      </c>
    </row>
    <row r="292" spans="3:4" x14ac:dyDescent="0.25">
      <c r="C292">
        <v>59</v>
      </c>
      <c r="D292">
        <f>VLOOKUP(A215,'[1]Weekly Weights'!$A:$B,2,0)</f>
        <v>10</v>
      </c>
    </row>
    <row r="293" spans="3:4" x14ac:dyDescent="0.25">
      <c r="C293">
        <v>56</v>
      </c>
      <c r="D293">
        <f>VLOOKUP(A215,'[1]Weekly Weights'!$A:$B,2,0)</f>
        <v>10</v>
      </c>
    </row>
    <row r="294" spans="3:4" x14ac:dyDescent="0.25">
      <c r="C294">
        <v>50</v>
      </c>
      <c r="D294">
        <f>VLOOKUP(A215,'[1]Weekly Weights'!$A:$B,2,0)</f>
        <v>10</v>
      </c>
    </row>
    <row r="295" spans="3:4" x14ac:dyDescent="0.25">
      <c r="C295">
        <v>64</v>
      </c>
      <c r="D295">
        <f>VLOOKUP(A222,'[1]Weekly Weights'!$A:$B,2,0)</f>
        <v>11</v>
      </c>
    </row>
    <row r="296" spans="3:4" x14ac:dyDescent="0.25">
      <c r="C296">
        <v>87</v>
      </c>
      <c r="D296">
        <f>VLOOKUP(A222,'[1]Weekly Weights'!$A:$B,2,0)</f>
        <v>11</v>
      </c>
    </row>
    <row r="297" spans="3:4" x14ac:dyDescent="0.25">
      <c r="C297">
        <v>96</v>
      </c>
      <c r="D297">
        <f>VLOOKUP(A222,'[1]Weekly Weights'!$A:$B,2,0)</f>
        <v>11</v>
      </c>
    </row>
    <row r="298" spans="3:4" x14ac:dyDescent="0.25">
      <c r="C298">
        <v>82</v>
      </c>
      <c r="D298">
        <f>VLOOKUP(A222,'[1]Weekly Weights'!$A:$B,2,0)</f>
        <v>11</v>
      </c>
    </row>
    <row r="299" spans="3:4" x14ac:dyDescent="0.25">
      <c r="C299">
        <v>70</v>
      </c>
      <c r="D299">
        <f>VLOOKUP(A222,'[1]Weekly Weights'!$A:$B,2,0)</f>
        <v>11</v>
      </c>
    </row>
    <row r="300" spans="3:4" x14ac:dyDescent="0.25">
      <c r="C300">
        <v>54</v>
      </c>
      <c r="D300">
        <f>VLOOKUP(A222,'[1]Weekly Weights'!$A:$B,2,0)</f>
        <v>11</v>
      </c>
    </row>
    <row r="301" spans="3:4" x14ac:dyDescent="0.25">
      <c r="C301">
        <v>53</v>
      </c>
      <c r="D301">
        <f>VLOOKUP(A222,'[1]Weekly Weights'!$A:$B,2,0)</f>
        <v>11</v>
      </c>
    </row>
    <row r="302" spans="3:4" x14ac:dyDescent="0.25">
      <c r="C302">
        <v>75</v>
      </c>
      <c r="D302">
        <f>VLOOKUP(A229,'[1]Weekly Weights'!$A:$B,2,0)</f>
        <v>9</v>
      </c>
    </row>
    <row r="303" spans="3:4" x14ac:dyDescent="0.25">
      <c r="C303">
        <v>100</v>
      </c>
      <c r="D303">
        <f>VLOOKUP(A229,'[1]Weekly Weights'!$A:$B,2,0)</f>
        <v>9</v>
      </c>
    </row>
    <row r="304" spans="3:4" x14ac:dyDescent="0.25">
      <c r="C304">
        <v>90</v>
      </c>
      <c r="D304">
        <f>VLOOKUP(A229,'[1]Weekly Weights'!$A:$B,2,0)</f>
        <v>9</v>
      </c>
    </row>
    <row r="305" spans="3:4" x14ac:dyDescent="0.25">
      <c r="C305">
        <v>85</v>
      </c>
      <c r="D305">
        <f>VLOOKUP(A229,'[1]Weekly Weights'!$A:$B,2,0)</f>
        <v>9</v>
      </c>
    </row>
    <row r="306" spans="3:4" x14ac:dyDescent="0.25">
      <c r="C306">
        <v>83</v>
      </c>
      <c r="D306">
        <f>VLOOKUP(A229,'[1]Weekly Weights'!$A:$B,2,0)</f>
        <v>9</v>
      </c>
    </row>
    <row r="307" spans="3:4" x14ac:dyDescent="0.25">
      <c r="C307">
        <v>60</v>
      </c>
      <c r="D307">
        <f>VLOOKUP(A229,'[1]Weekly Weights'!$A:$B,2,0)</f>
        <v>9</v>
      </c>
    </row>
    <row r="308" spans="3:4" x14ac:dyDescent="0.25">
      <c r="C308">
        <v>55</v>
      </c>
      <c r="D308">
        <f>VLOOKUP(A229,'[1]Weekly Weights'!$A:$B,2,0)</f>
        <v>9</v>
      </c>
    </row>
    <row r="309" spans="3:4" x14ac:dyDescent="0.25">
      <c r="C309">
        <v>70</v>
      </c>
      <c r="D309">
        <f>VLOOKUP(A236,'[1]Weekly Weights'!$A:$B,2,0)</f>
        <v>10</v>
      </c>
    </row>
    <row r="310" spans="3:4" x14ac:dyDescent="0.25">
      <c r="C310">
        <v>73</v>
      </c>
      <c r="D310">
        <f>VLOOKUP(A236,'[1]Weekly Weights'!$A:$B,2,0)</f>
        <v>10</v>
      </c>
    </row>
    <row r="311" spans="3:4" x14ac:dyDescent="0.25">
      <c r="C311">
        <v>72</v>
      </c>
      <c r="D311">
        <f>VLOOKUP(A236,'[1]Weekly Weights'!$A:$B,2,0)</f>
        <v>10</v>
      </c>
    </row>
    <row r="312" spans="3:4" x14ac:dyDescent="0.25">
      <c r="C312">
        <v>62</v>
      </c>
      <c r="D312">
        <f>VLOOKUP(A236,'[1]Weekly Weights'!$A:$B,2,0)</f>
        <v>10</v>
      </c>
    </row>
    <row r="313" spans="3:4" x14ac:dyDescent="0.25">
      <c r="C313">
        <v>72</v>
      </c>
      <c r="D313">
        <f>VLOOKUP(A236,'[1]Weekly Weights'!$A:$B,2,0)</f>
        <v>10</v>
      </c>
    </row>
    <row r="314" spans="3:4" x14ac:dyDescent="0.25">
      <c r="C314">
        <v>62</v>
      </c>
      <c r="D314">
        <f>VLOOKUP(A236,'[1]Weekly Weights'!$A:$B,2,0)</f>
        <v>10</v>
      </c>
    </row>
    <row r="315" spans="3:4" x14ac:dyDescent="0.25">
      <c r="C315">
        <v>62</v>
      </c>
      <c r="D315">
        <f>VLOOKUP(A236,'[1]Weekly Weights'!$A:$B,2,0)</f>
        <v>10</v>
      </c>
    </row>
    <row r="316" spans="3:4" x14ac:dyDescent="0.25">
      <c r="C316">
        <v>71</v>
      </c>
      <c r="D316">
        <f>VLOOKUP(A243,'[1]Weekly Weights'!$A:$B,2,0)</f>
        <v>10</v>
      </c>
    </row>
    <row r="317" spans="3:4" x14ac:dyDescent="0.25">
      <c r="C317">
        <v>70</v>
      </c>
      <c r="D317">
        <f>VLOOKUP(A243,'[1]Weekly Weights'!$A:$B,2,0)</f>
        <v>10</v>
      </c>
    </row>
    <row r="318" spans="3:4" x14ac:dyDescent="0.25">
      <c r="C318">
        <v>89</v>
      </c>
      <c r="D318">
        <f>VLOOKUP(A243,'[1]Weekly Weights'!$A:$B,2,0)</f>
        <v>10</v>
      </c>
    </row>
    <row r="319" spans="3:4" x14ac:dyDescent="0.25">
      <c r="C319">
        <v>75</v>
      </c>
      <c r="D319">
        <f>VLOOKUP(A243,'[1]Weekly Weights'!$A:$B,2,0)</f>
        <v>10</v>
      </c>
    </row>
    <row r="320" spans="3:4" x14ac:dyDescent="0.25">
      <c r="C320">
        <v>70</v>
      </c>
      <c r="D320">
        <f>VLOOKUP(A243,'[1]Weekly Weights'!$A:$B,2,0)</f>
        <v>10</v>
      </c>
    </row>
    <row r="321" spans="3:4" x14ac:dyDescent="0.25">
      <c r="C321">
        <v>73</v>
      </c>
      <c r="D321">
        <f>VLOOKUP(A243,'[1]Weekly Weights'!$A:$B,2,0)</f>
        <v>10</v>
      </c>
    </row>
    <row r="322" spans="3:4" x14ac:dyDescent="0.25">
      <c r="C322">
        <v>59</v>
      </c>
      <c r="D322">
        <f>VLOOKUP(A243,'[1]Weekly Weights'!$A:$B,2,0)</f>
        <v>10</v>
      </c>
    </row>
    <row r="323" spans="3:4" x14ac:dyDescent="0.25">
      <c r="C323">
        <v>65</v>
      </c>
      <c r="D323">
        <f>VLOOKUP(A250,'[1]Weekly Weights'!$A:$B,2,0)</f>
        <v>8</v>
      </c>
    </row>
    <row r="324" spans="3:4" x14ac:dyDescent="0.25">
      <c r="C324">
        <v>94</v>
      </c>
      <c r="D324">
        <f>VLOOKUP(A250,'[1]Weekly Weights'!$A:$B,2,0)</f>
        <v>8</v>
      </c>
    </row>
    <row r="325" spans="3:4" x14ac:dyDescent="0.25">
      <c r="C325">
        <v>85</v>
      </c>
      <c r="D325">
        <f>VLOOKUP(A250,'[1]Weekly Weights'!$A:$B,2,0)</f>
        <v>8</v>
      </c>
    </row>
    <row r="326" spans="3:4" x14ac:dyDescent="0.25">
      <c r="C326">
        <v>74</v>
      </c>
      <c r="D326">
        <f>VLOOKUP(A250,'[1]Weekly Weights'!$A:$B,2,0)</f>
        <v>8</v>
      </c>
    </row>
    <row r="327" spans="3:4" x14ac:dyDescent="0.25">
      <c r="C327">
        <v>68</v>
      </c>
      <c r="D327">
        <f>VLOOKUP(A250,'[1]Weekly Weights'!$A:$B,2,0)</f>
        <v>8</v>
      </c>
    </row>
    <row r="328" spans="3:4" x14ac:dyDescent="0.25">
      <c r="C328">
        <v>57</v>
      </c>
      <c r="D328">
        <f>VLOOKUP(A250,'[1]Weekly Weights'!$A:$B,2,0)</f>
        <v>8</v>
      </c>
    </row>
    <row r="329" spans="3:4" x14ac:dyDescent="0.25">
      <c r="C329">
        <v>53</v>
      </c>
      <c r="D329">
        <f>VLOOKUP(A250,'[1]Weekly Weights'!$A:$B,2,0)</f>
        <v>8</v>
      </c>
    </row>
    <row r="330" spans="3:4" x14ac:dyDescent="0.25">
      <c r="C330">
        <v>60</v>
      </c>
      <c r="D330">
        <f>VLOOKUP(A257,'[1]Weekly Weights'!$A:$B,2,0)</f>
        <v>8</v>
      </c>
    </row>
    <row r="331" spans="3:4" x14ac:dyDescent="0.25">
      <c r="C331">
        <v>63</v>
      </c>
      <c r="D331">
        <f>VLOOKUP(A257,'[1]Weekly Weights'!$A:$B,2,0)</f>
        <v>8</v>
      </c>
    </row>
    <row r="332" spans="3:4" x14ac:dyDescent="0.25">
      <c r="C332">
        <v>72</v>
      </c>
      <c r="D332">
        <f>VLOOKUP(A257,'[1]Weekly Weights'!$A:$B,2,0)</f>
        <v>8</v>
      </c>
    </row>
    <row r="333" spans="3:4" x14ac:dyDescent="0.25">
      <c r="C333">
        <v>64</v>
      </c>
      <c r="D333">
        <f>VLOOKUP(A257,'[1]Weekly Weights'!$A:$B,2,0)</f>
        <v>8</v>
      </c>
    </row>
    <row r="334" spans="3:4" x14ac:dyDescent="0.25">
      <c r="C334">
        <v>63</v>
      </c>
      <c r="D334">
        <f>VLOOKUP(A257,'[1]Weekly Weights'!$A:$B,2,0)</f>
        <v>8</v>
      </c>
    </row>
    <row r="335" spans="3:4" x14ac:dyDescent="0.25">
      <c r="C335">
        <v>58</v>
      </c>
      <c r="D335">
        <f>VLOOKUP(A257,'[1]Weekly Weights'!$A:$B,2,0)</f>
        <v>8</v>
      </c>
    </row>
    <row r="336" spans="3:4" x14ac:dyDescent="0.25">
      <c r="C336">
        <v>52</v>
      </c>
      <c r="D336">
        <f>VLOOKUP(A257,'[1]Weekly Weights'!$A:$B,2,0)</f>
        <v>8</v>
      </c>
    </row>
    <row r="337" spans="3:4" x14ac:dyDescent="0.25">
      <c r="C337">
        <v>63</v>
      </c>
      <c r="D337">
        <f>VLOOKUP(A264,'[1]Weekly Weights'!$A:$B,2,0)</f>
        <v>9</v>
      </c>
    </row>
    <row r="338" spans="3:4" x14ac:dyDescent="0.25">
      <c r="C338">
        <v>74</v>
      </c>
      <c r="D338">
        <f>VLOOKUP(A264,'[1]Weekly Weights'!$A:$B,2,0)</f>
        <v>9</v>
      </c>
    </row>
    <row r="339" spans="3:4" x14ac:dyDescent="0.25">
      <c r="C339">
        <v>61</v>
      </c>
      <c r="D339">
        <f>VLOOKUP(A264,'[1]Weekly Weights'!$A:$B,2,0)</f>
        <v>9</v>
      </c>
    </row>
    <row r="340" spans="3:4" x14ac:dyDescent="0.25">
      <c r="C340">
        <v>58</v>
      </c>
      <c r="D340">
        <f>VLOOKUP(A264,'[1]Weekly Weights'!$A:$B,2,0)</f>
        <v>9</v>
      </c>
    </row>
    <row r="341" spans="3:4" x14ac:dyDescent="0.25">
      <c r="C341">
        <v>52</v>
      </c>
      <c r="D341">
        <f>VLOOKUP(A264,'[1]Weekly Weights'!$A:$B,2,0)</f>
        <v>9</v>
      </c>
    </row>
    <row r="342" spans="3:4" x14ac:dyDescent="0.25">
      <c r="C342">
        <v>50</v>
      </c>
      <c r="D342">
        <f>VLOOKUP(A264,'[1]Weekly Weights'!$A:$B,2,0)</f>
        <v>9</v>
      </c>
    </row>
    <row r="343" spans="3:4" x14ac:dyDescent="0.25">
      <c r="C343">
        <v>51</v>
      </c>
      <c r="D343">
        <f>VLOOKUP(A264,'[1]Weekly Weights'!$A:$B,2,0)</f>
        <v>9</v>
      </c>
    </row>
    <row r="344" spans="3:4" x14ac:dyDescent="0.25">
      <c r="C344">
        <v>50</v>
      </c>
      <c r="D344">
        <f>VLOOKUP(A271,'[1]Weekly Weights'!$A:$B,2,0)</f>
        <v>8</v>
      </c>
    </row>
    <row r="345" spans="3:4" x14ac:dyDescent="0.25">
      <c r="C345">
        <v>58</v>
      </c>
      <c r="D345">
        <f>VLOOKUP(A271,'[1]Weekly Weights'!$A:$B,2,0)</f>
        <v>8</v>
      </c>
    </row>
    <row r="346" spans="3:4" x14ac:dyDescent="0.25">
      <c r="C346">
        <v>84</v>
      </c>
      <c r="D346">
        <f>VLOOKUP(A271,'[1]Weekly Weights'!$A:$B,2,0)</f>
        <v>8</v>
      </c>
    </row>
    <row r="347" spans="3:4" x14ac:dyDescent="0.25">
      <c r="C347">
        <v>87</v>
      </c>
      <c r="D347">
        <f>VLOOKUP(A271,'[1]Weekly Weights'!$A:$B,2,0)</f>
        <v>8</v>
      </c>
    </row>
    <row r="348" spans="3:4" x14ac:dyDescent="0.25">
      <c r="C348">
        <v>66</v>
      </c>
      <c r="D348">
        <f>VLOOKUP(A271,'[1]Weekly Weights'!$A:$B,2,0)</f>
        <v>8</v>
      </c>
    </row>
    <row r="349" spans="3:4" x14ac:dyDescent="0.25">
      <c r="C349">
        <v>54</v>
      </c>
      <c r="D349">
        <f>VLOOKUP(A271,'[1]Weekly Weights'!$A:$B,2,0)</f>
        <v>8</v>
      </c>
    </row>
    <row r="350" spans="3:4" x14ac:dyDescent="0.25">
      <c r="C350">
        <v>53</v>
      </c>
      <c r="D350">
        <f>VLOOKUP(A271,'[1]Weekly Weights'!$A:$B,2,0)</f>
        <v>8</v>
      </c>
    </row>
    <row r="351" spans="3:4" x14ac:dyDescent="0.25">
      <c r="C351">
        <v>57</v>
      </c>
      <c r="D351">
        <f>VLOOKUP(A278,'[1]Weekly Weights'!$A:$B,2,0)</f>
        <v>7</v>
      </c>
    </row>
    <row r="352" spans="3:4" x14ac:dyDescent="0.25">
      <c r="C352">
        <v>64</v>
      </c>
      <c r="D352">
        <f>VLOOKUP(A278,'[1]Weekly Weights'!$A:$B,2,0)</f>
        <v>7</v>
      </c>
    </row>
    <row r="353" spans="3:4" x14ac:dyDescent="0.25">
      <c r="C353">
        <v>68</v>
      </c>
      <c r="D353">
        <f>VLOOKUP(A278,'[1]Weekly Weights'!$A:$B,2,0)</f>
        <v>7</v>
      </c>
    </row>
    <row r="354" spans="3:4" x14ac:dyDescent="0.25">
      <c r="C354">
        <v>60</v>
      </c>
      <c r="D354">
        <f>VLOOKUP(A278,'[1]Weekly Weights'!$A:$B,2,0)</f>
        <v>7</v>
      </c>
    </row>
    <row r="355" spans="3:4" x14ac:dyDescent="0.25">
      <c r="C355">
        <v>52</v>
      </c>
      <c r="D355">
        <f>VLOOKUP(A278,'[1]Weekly Weights'!$A:$B,2,0)</f>
        <v>7</v>
      </c>
    </row>
    <row r="356" spans="3:4" x14ac:dyDescent="0.25">
      <c r="C356">
        <v>45</v>
      </c>
      <c r="D356">
        <f>VLOOKUP(A278,'[1]Weekly Weights'!$A:$B,2,0)</f>
        <v>7</v>
      </c>
    </row>
    <row r="357" spans="3:4" x14ac:dyDescent="0.25">
      <c r="C357">
        <v>46</v>
      </c>
      <c r="D357">
        <f>VLOOKUP(A278,'[1]Weekly Weights'!$A:$B,2,0)</f>
        <v>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Master_Data</vt:lpstr>
      <vt:lpstr>Master_Live</vt:lpstr>
      <vt:lpstr>Updated CoinDesk</vt:lpstr>
      <vt:lpstr>Sheet2</vt:lpstr>
      <vt:lpstr>S&amp;P_500</vt:lpstr>
      <vt:lpstr>VIX</vt:lpstr>
      <vt:lpstr>Gold_SPDR</vt:lpstr>
      <vt:lpstr>Gold_Vix</vt:lpstr>
      <vt:lpstr>Goog_trend</vt:lpstr>
      <vt:lpstr>BitStamp</vt:lpstr>
      <vt:lpstr>CoinDesk</vt:lpstr>
      <vt:lpstr>Gemni</vt:lpstr>
      <vt:lpstr>cfevoloi</vt:lpstr>
      <vt:lpstr>Gold Bullion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Allen</dc:creator>
  <cp:lastModifiedBy>Allen Worthley</cp:lastModifiedBy>
  <dcterms:created xsi:type="dcterms:W3CDTF">2018-04-15T23:11:36Z</dcterms:created>
  <dcterms:modified xsi:type="dcterms:W3CDTF">2018-10-08T20:47:31Z</dcterms:modified>
</cp:coreProperties>
</file>