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7"/>
  <workbookPr/>
  <mc:AlternateContent xmlns:mc="http://schemas.openxmlformats.org/markup-compatibility/2006">
    <mc:Choice Requires="x15">
      <x15ac:absPath xmlns:x15ac="http://schemas.microsoft.com/office/spreadsheetml/2010/11/ac" url="C:\Users\10434\Desktop\"/>
    </mc:Choice>
  </mc:AlternateContent>
  <xr:revisionPtr revIDLastSave="4" documentId="13_ncr:1_{94DD444D-90A0-4658-81F9-21110ABE7B1B}" xr6:coauthVersionLast="45" xr6:coauthVersionMax="45" xr10:uidLastSave="{CADE5F4E-392D-6140-B983-A1270DCED764}"/>
  <bookViews>
    <workbookView xWindow="293" yWindow="2273" windowWidth="25732" windowHeight="11422" activeTab="5" xr2:uid="{00000000-000D-0000-FFFF-FFFF00000000}"/>
  </bookViews>
  <sheets>
    <sheet name="Pivot Table - Cookie Weight" sheetId="4" r:id="rId1"/>
    <sheet name="Pivot table - marker diameter" sheetId="5" r:id="rId2"/>
    <sheet name="Pivot table - marker weight" sheetId="6" r:id="rId3"/>
    <sheet name="Cookie weight" sheetId="2" r:id="rId4"/>
    <sheet name="Marker Diameter" sheetId="1" r:id="rId5"/>
    <sheet name="Marker Weight" sheetId="3" r:id="rId6"/>
  </sheets>
  <calcPr calcId="191028"/>
  <pivotCaches>
    <pivotCache cacheId="0" r:id="rId7"/>
    <pivotCache cacheId="1" r:id="rId8"/>
    <pivotCache cacheId="2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4" i="6" l="1"/>
  <c r="AF5" i="5"/>
  <c r="AF4" i="5"/>
  <c r="AD6" i="5"/>
  <c r="AR4" i="4"/>
  <c r="AR8" i="4"/>
  <c r="AF8" i="5"/>
  <c r="AF8" i="6"/>
  <c r="AD9" i="6"/>
  <c r="AD6" i="6"/>
  <c r="AF6" i="6"/>
  <c r="AA15" i="6"/>
  <c r="R15" i="6"/>
  <c r="I15" i="6"/>
  <c r="AA14" i="6"/>
  <c r="R14" i="6"/>
  <c r="I14" i="6"/>
  <c r="AD8" i="6"/>
  <c r="AA13" i="6"/>
  <c r="R13" i="6"/>
  <c r="AD7" i="6"/>
  <c r="AD10" i="6"/>
  <c r="AF5" i="6"/>
  <c r="AF7" i="6"/>
  <c r="I13" i="6"/>
  <c r="AA12" i="6"/>
  <c r="R12" i="6"/>
  <c r="I12" i="6"/>
  <c r="AA15" i="5"/>
  <c r="AA14" i="5"/>
  <c r="AA13" i="5"/>
  <c r="AA12" i="5"/>
  <c r="R13" i="5"/>
  <c r="AD7" i="5"/>
  <c r="R14" i="5"/>
  <c r="AD8" i="5"/>
  <c r="R15" i="5"/>
  <c r="AD9" i="5"/>
  <c r="R12" i="5"/>
  <c r="I13" i="5"/>
  <c r="I14" i="5"/>
  <c r="I15" i="5"/>
  <c r="I12" i="5"/>
  <c r="AF6" i="5"/>
  <c r="AR6" i="4"/>
  <c r="AM15" i="4"/>
  <c r="AM14" i="4"/>
  <c r="AM13" i="4"/>
  <c r="AM12" i="4"/>
  <c r="Z12" i="4"/>
  <c r="Z15" i="4"/>
  <c r="Z14" i="4"/>
  <c r="Z13" i="4"/>
  <c r="M15" i="4"/>
  <c r="M14" i="4"/>
  <c r="M13" i="4"/>
  <c r="M12" i="4"/>
  <c r="AD10" i="5"/>
  <c r="AF7" i="5"/>
  <c r="AF9" i="5"/>
  <c r="AF9" i="6"/>
  <c r="AP7" i="4"/>
  <c r="AP9" i="4"/>
  <c r="AP6" i="4"/>
  <c r="AP8" i="4"/>
  <c r="AP10" i="4"/>
  <c r="AR5" i="4"/>
  <c r="AR7" i="4"/>
  <c r="AR9" i="4"/>
</calcChain>
</file>

<file path=xl/sharedStrings.xml><?xml version="1.0" encoding="utf-8"?>
<sst xmlns="http://schemas.openxmlformats.org/spreadsheetml/2006/main" count="121" uniqueCount="46">
  <si>
    <t>Marker</t>
  </si>
  <si>
    <t>Operator</t>
  </si>
  <si>
    <t>Run Order</t>
  </si>
  <si>
    <t>Reading (unit = mm)</t>
  </si>
  <si>
    <t>Reading (unit = g)</t>
  </si>
  <si>
    <t>Cookie</t>
  </si>
  <si>
    <t>Operator 1</t>
  </si>
  <si>
    <t>Operator 2</t>
  </si>
  <si>
    <t>Operator 3</t>
  </si>
  <si>
    <t>Allen</t>
  </si>
  <si>
    <t>Recroder</t>
  </si>
  <si>
    <t>Evan</t>
  </si>
  <si>
    <t>marker 1</t>
  </si>
  <si>
    <t>green</t>
  </si>
  <si>
    <t>marker 2</t>
  </si>
  <si>
    <t>red</t>
  </si>
  <si>
    <t>marker 3</t>
  </si>
  <si>
    <t>blue</t>
  </si>
  <si>
    <t>marker 4</t>
  </si>
  <si>
    <t>black</t>
  </si>
  <si>
    <t>Row Labels</t>
  </si>
  <si>
    <t>Grand Total</t>
  </si>
  <si>
    <t>Column Labels</t>
  </si>
  <si>
    <t>1 Total</t>
  </si>
  <si>
    <t>2 Total</t>
  </si>
  <si>
    <t>3 Total</t>
  </si>
  <si>
    <t>Average of Reading (unit = g)</t>
  </si>
  <si>
    <t>R1</t>
  </si>
  <si>
    <t>R2</t>
  </si>
  <si>
    <t>R3</t>
  </si>
  <si>
    <t>R bar</t>
  </si>
  <si>
    <t>X Bar</t>
  </si>
  <si>
    <t>X double bar</t>
  </si>
  <si>
    <t>R4</t>
  </si>
  <si>
    <t>d2</t>
  </si>
  <si>
    <t>n</t>
  </si>
  <si>
    <t>R x double bar</t>
  </si>
  <si>
    <r>
      <rPr>
        <sz val="11"/>
        <color theme="1"/>
        <rFont val="Calibri"/>
        <family val="2"/>
      </rPr>
      <t>σ</t>
    </r>
    <r>
      <rPr>
        <vertAlign val="subscript"/>
        <sz val="11"/>
        <color theme="1"/>
        <rFont val="Calibri"/>
        <family val="2"/>
      </rPr>
      <t>repeatability</t>
    </r>
  </si>
  <si>
    <r>
      <t>σ</t>
    </r>
    <r>
      <rPr>
        <vertAlign val="subscript"/>
        <sz val="11"/>
        <color theme="1"/>
        <rFont val="Calibri"/>
        <family val="2"/>
      </rPr>
      <t>reproducibility</t>
    </r>
  </si>
  <si>
    <t>Average of Reading (unit = mm)</t>
  </si>
  <si>
    <t>1 Average</t>
  </si>
  <si>
    <t>2 Average</t>
  </si>
  <si>
    <t>3 Average</t>
  </si>
  <si>
    <r>
      <t>σ</t>
    </r>
    <r>
      <rPr>
        <vertAlign val="subscript"/>
        <sz val="11"/>
        <color theme="1"/>
        <rFont val="Calibri"/>
        <family val="2"/>
      </rPr>
      <t>gauge^2</t>
    </r>
  </si>
  <si>
    <r>
      <t>σ</t>
    </r>
    <r>
      <rPr>
        <vertAlign val="subscript"/>
        <sz val="11"/>
        <color theme="1"/>
        <rFont val="Calibri"/>
        <family val="2"/>
      </rPr>
      <t>total^2</t>
    </r>
  </si>
  <si>
    <r>
      <t>σ</t>
    </r>
    <r>
      <rPr>
        <vertAlign val="subscript"/>
        <sz val="11"/>
        <color theme="1"/>
        <rFont val="Calibri"/>
        <family val="2"/>
      </rPr>
      <t>part^2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</si>
</sst>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vertAlign val="subscript"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2" borderId="0" xfId="0" applyFont="1" applyFill="1"/>
    <xf numFmtId="0" fontId="0" fillId="3" borderId="0" xfId="0" applyFill="1" applyBorder="1"/>
    <xf numFmtId="0" fontId="2" fillId="0" borderId="0" xfId="0" applyFont="1"/>
    <xf numFmtId="0" fontId="1" fillId="2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Users/10434/AppData/Local/Packages/microsoft.windowscommunicationsapps_8wekyb3d8bbwe/LocalState/Files/S0/1272/Attachments/Lab2_Analysis%255b1473%255d.xlsx%5d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Users/10434/AppData/Local/Packages/microsoft.windowscommunicationsapps_8wekyb3d8bbwe/LocalState/Files/S0/1272/Attachments/Lab2_Analysis%255b1473%255d.xlsx%5d.xlsx" TargetMode="External"/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Users/10434/AppData/Local/Packages/microsoft.windowscommunicationsapps_8wekyb3d8bbwe/LocalState/Files/S0/1272/Attachments/Lab2_Analysis%255b1473%255d.xlsx%5d.xlsx" TargetMode="External"/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egan Voris" refreshedDate="43747.658580208335" createdVersion="5" refreshedVersion="5" minRefreshableVersion="3" recordCount="36" xr:uid="{00000000-000A-0000-FFFF-FFFF0A000000}">
  <cacheSource type="worksheet">
    <worksheetSource ref="A1:D37" sheet=".xlsx]Cookie weight" r:id="rId2"/>
  </cacheSource>
  <cacheFields count="4">
    <cacheField name="Run Order" numFmtId="0">
      <sharedItems containsSemiMixedTypes="0" containsString="0" containsNumber="1" containsInteger="1" minValue="1" maxValue="36" count="36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</sharedItems>
    </cacheField>
    <cacheField name="Cookie" numFmtId="0">
      <sharedItems containsSemiMixedTypes="0" containsString="0" containsNumber="1" containsInteger="1" minValue="1" maxValue="4" count="4">
        <n v="2"/>
        <n v="4"/>
        <n v="1"/>
        <n v="3"/>
      </sharedItems>
    </cacheField>
    <cacheField name="Operator" numFmtId="0">
      <sharedItems containsSemiMixedTypes="0" containsString="0" containsNumber="1" containsInteger="1" minValue="1" maxValue="3" count="3">
        <n v="2"/>
        <n v="3"/>
        <n v="1"/>
      </sharedItems>
    </cacheField>
    <cacheField name="Reading (unit = g)" numFmtId="0">
      <sharedItems containsSemiMixedTypes="0" containsString="0" containsNumber="1" minValue="50.06" maxValue="52.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egan Voris" refreshedDate="43747.694775925927" createdVersion="5" refreshedVersion="5" minRefreshableVersion="3" recordCount="24" xr:uid="{00000000-000A-0000-FFFF-FFFF11000000}">
  <cacheSource type="worksheet">
    <worksheetSource ref="A1:D25" sheet=".xlsx]Marker Diameter" r:id="rId2"/>
  </cacheSource>
  <cacheFields count="4">
    <cacheField name="Run Order" numFmtId="0">
      <sharedItems containsSemiMixedTypes="0" containsString="0" containsNumber="1" containsInteger="1" minValue="1" maxValue="24" count="24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</sharedItems>
    </cacheField>
    <cacheField name="Marker" numFmtId="0">
      <sharedItems containsSemiMixedTypes="0" containsString="0" containsNumber="1" containsInteger="1" minValue="1" maxValue="4" count="4">
        <n v="4"/>
        <n v="3"/>
        <n v="2"/>
        <n v="1"/>
      </sharedItems>
    </cacheField>
    <cacheField name="Operator" numFmtId="0">
      <sharedItems containsSemiMixedTypes="0" containsString="0" containsNumber="1" containsInteger="1" minValue="1" maxValue="3" count="3">
        <n v="1"/>
        <n v="3"/>
        <n v="2"/>
      </sharedItems>
    </cacheField>
    <cacheField name="Reading (unit = mm)" numFmtId="0">
      <sharedItems containsSemiMixedTypes="0" containsString="0" containsNumber="1" minValue="17.96" maxValue="18.1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egan Voris" refreshedDate="43747.697179861112" createdVersion="5" refreshedVersion="5" minRefreshableVersion="3" recordCount="24" xr:uid="{00000000-000A-0000-FFFF-FFFF18000000}">
  <cacheSource type="worksheet">
    <worksheetSource ref="A1:D25" sheet=".xlsx]Marker Weight" r:id="rId2"/>
  </cacheSource>
  <cacheFields count="4">
    <cacheField name="Run Order" numFmtId="0">
      <sharedItems containsSemiMixedTypes="0" containsString="0" containsNumber="1" containsInteger="1" minValue="1" maxValue="24" count="24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</sharedItems>
    </cacheField>
    <cacheField name="Marker" numFmtId="0">
      <sharedItems containsSemiMixedTypes="0" containsString="0" containsNumber="1" containsInteger="1" minValue="1" maxValue="4" count="4">
        <n v="4"/>
        <n v="3"/>
        <n v="2"/>
        <n v="1"/>
      </sharedItems>
    </cacheField>
    <cacheField name="Operator" numFmtId="0">
      <sharedItems containsSemiMixedTypes="0" containsString="0" containsNumber="1" containsInteger="1" minValue="1" maxValue="3" count="3">
        <n v="1"/>
        <n v="3"/>
        <n v="2"/>
      </sharedItems>
    </cacheField>
    <cacheField name="Reading (unit = g)" numFmtId="0">
      <sharedItems containsSemiMixedTypes="0" containsString="0" containsNumber="1" minValue="15.32" maxValue="15.9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6">
  <r>
    <x v="0"/>
    <x v="0"/>
    <x v="0"/>
    <n v="52"/>
  </r>
  <r>
    <x v="1"/>
    <x v="1"/>
    <x v="1"/>
    <n v="52.1"/>
  </r>
  <r>
    <x v="2"/>
    <x v="2"/>
    <x v="2"/>
    <n v="50.97"/>
  </r>
  <r>
    <x v="3"/>
    <x v="2"/>
    <x v="0"/>
    <n v="50.96"/>
  </r>
  <r>
    <x v="4"/>
    <x v="2"/>
    <x v="1"/>
    <n v="50.96"/>
  </r>
  <r>
    <x v="5"/>
    <x v="3"/>
    <x v="1"/>
    <n v="50.08"/>
  </r>
  <r>
    <x v="6"/>
    <x v="3"/>
    <x v="1"/>
    <n v="50.09"/>
  </r>
  <r>
    <x v="7"/>
    <x v="2"/>
    <x v="2"/>
    <n v="50.97"/>
  </r>
  <r>
    <x v="8"/>
    <x v="3"/>
    <x v="0"/>
    <n v="50.08"/>
  </r>
  <r>
    <x v="9"/>
    <x v="0"/>
    <x v="0"/>
    <n v="52.08"/>
  </r>
  <r>
    <x v="10"/>
    <x v="1"/>
    <x v="0"/>
    <n v="52.08"/>
  </r>
  <r>
    <x v="11"/>
    <x v="1"/>
    <x v="2"/>
    <n v="52.08"/>
  </r>
  <r>
    <x v="12"/>
    <x v="1"/>
    <x v="2"/>
    <n v="52.08"/>
  </r>
  <r>
    <x v="13"/>
    <x v="3"/>
    <x v="0"/>
    <n v="50.08"/>
  </r>
  <r>
    <x v="14"/>
    <x v="1"/>
    <x v="2"/>
    <n v="52.08"/>
  </r>
  <r>
    <x v="15"/>
    <x v="2"/>
    <x v="1"/>
    <n v="50.95"/>
  </r>
  <r>
    <x v="16"/>
    <x v="3"/>
    <x v="2"/>
    <n v="50.09"/>
  </r>
  <r>
    <x v="17"/>
    <x v="2"/>
    <x v="2"/>
    <n v="50.96"/>
  </r>
  <r>
    <x v="18"/>
    <x v="0"/>
    <x v="2"/>
    <n v="52.1"/>
  </r>
  <r>
    <x v="19"/>
    <x v="0"/>
    <x v="2"/>
    <n v="52.09"/>
  </r>
  <r>
    <x v="20"/>
    <x v="0"/>
    <x v="1"/>
    <n v="52.09"/>
  </r>
  <r>
    <x v="21"/>
    <x v="0"/>
    <x v="0"/>
    <n v="52.08"/>
  </r>
  <r>
    <x v="22"/>
    <x v="0"/>
    <x v="2"/>
    <n v="52.1"/>
  </r>
  <r>
    <x v="23"/>
    <x v="0"/>
    <x v="1"/>
    <n v="52.08"/>
  </r>
  <r>
    <x v="24"/>
    <x v="2"/>
    <x v="0"/>
    <n v="50.97"/>
  </r>
  <r>
    <x v="25"/>
    <x v="3"/>
    <x v="2"/>
    <n v="50.07"/>
  </r>
  <r>
    <x v="26"/>
    <x v="2"/>
    <x v="0"/>
    <n v="50.96"/>
  </r>
  <r>
    <x v="27"/>
    <x v="3"/>
    <x v="2"/>
    <n v="50.09"/>
  </r>
  <r>
    <x v="28"/>
    <x v="2"/>
    <x v="1"/>
    <n v="50.97"/>
  </r>
  <r>
    <x v="29"/>
    <x v="3"/>
    <x v="1"/>
    <n v="50.06"/>
  </r>
  <r>
    <x v="30"/>
    <x v="1"/>
    <x v="0"/>
    <n v="52.08"/>
  </r>
  <r>
    <x v="31"/>
    <x v="3"/>
    <x v="0"/>
    <n v="50.07"/>
  </r>
  <r>
    <x v="32"/>
    <x v="1"/>
    <x v="0"/>
    <n v="52.08"/>
  </r>
  <r>
    <x v="33"/>
    <x v="0"/>
    <x v="1"/>
    <n v="52.08"/>
  </r>
  <r>
    <x v="34"/>
    <x v="1"/>
    <x v="1"/>
    <n v="52.08"/>
  </r>
  <r>
    <x v="35"/>
    <x v="1"/>
    <x v="1"/>
    <n v="52.0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4">
  <r>
    <x v="0"/>
    <x v="0"/>
    <x v="0"/>
    <n v="18.100000000000001"/>
  </r>
  <r>
    <x v="1"/>
    <x v="1"/>
    <x v="1"/>
    <n v="18.03"/>
  </r>
  <r>
    <x v="2"/>
    <x v="0"/>
    <x v="2"/>
    <n v="18.05"/>
  </r>
  <r>
    <x v="3"/>
    <x v="2"/>
    <x v="2"/>
    <n v="18.059999999999999"/>
  </r>
  <r>
    <x v="4"/>
    <x v="2"/>
    <x v="1"/>
    <n v="18.07"/>
  </r>
  <r>
    <x v="5"/>
    <x v="2"/>
    <x v="0"/>
    <n v="18.100000000000001"/>
  </r>
  <r>
    <x v="6"/>
    <x v="1"/>
    <x v="0"/>
    <n v="18.059999999999999"/>
  </r>
  <r>
    <x v="7"/>
    <x v="1"/>
    <x v="2"/>
    <n v="17.96"/>
  </r>
  <r>
    <x v="8"/>
    <x v="2"/>
    <x v="1"/>
    <n v="18.059999999999999"/>
  </r>
  <r>
    <x v="9"/>
    <x v="0"/>
    <x v="1"/>
    <n v="18.100000000000001"/>
  </r>
  <r>
    <x v="10"/>
    <x v="3"/>
    <x v="2"/>
    <n v="18.07"/>
  </r>
  <r>
    <x v="11"/>
    <x v="2"/>
    <x v="2"/>
    <n v="18.04"/>
  </r>
  <r>
    <x v="12"/>
    <x v="3"/>
    <x v="1"/>
    <n v="18.04"/>
  </r>
  <r>
    <x v="13"/>
    <x v="3"/>
    <x v="0"/>
    <n v="18.04"/>
  </r>
  <r>
    <x v="14"/>
    <x v="1"/>
    <x v="2"/>
    <n v="17.96"/>
  </r>
  <r>
    <x v="15"/>
    <x v="2"/>
    <x v="0"/>
    <n v="18.05"/>
  </r>
  <r>
    <x v="16"/>
    <x v="3"/>
    <x v="0"/>
    <n v="18.059999999999999"/>
  </r>
  <r>
    <x v="17"/>
    <x v="1"/>
    <x v="0"/>
    <n v="18.07"/>
  </r>
  <r>
    <x v="18"/>
    <x v="1"/>
    <x v="1"/>
    <n v="17.98"/>
  </r>
  <r>
    <x v="19"/>
    <x v="3"/>
    <x v="1"/>
    <n v="18.05"/>
  </r>
  <r>
    <x v="20"/>
    <x v="0"/>
    <x v="1"/>
    <n v="18.059999999999999"/>
  </r>
  <r>
    <x v="21"/>
    <x v="0"/>
    <x v="2"/>
    <n v="18.05"/>
  </r>
  <r>
    <x v="22"/>
    <x v="3"/>
    <x v="2"/>
    <n v="17.989999999999998"/>
  </r>
  <r>
    <x v="23"/>
    <x v="0"/>
    <x v="0"/>
    <n v="18.1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24">
  <r>
    <x v="0"/>
    <x v="0"/>
    <x v="0"/>
    <n v="15.91"/>
  </r>
  <r>
    <x v="1"/>
    <x v="1"/>
    <x v="1"/>
    <n v="15.32"/>
  </r>
  <r>
    <x v="2"/>
    <x v="0"/>
    <x v="2"/>
    <n v="15.9"/>
  </r>
  <r>
    <x v="3"/>
    <x v="2"/>
    <x v="2"/>
    <n v="15.37"/>
  </r>
  <r>
    <x v="4"/>
    <x v="2"/>
    <x v="1"/>
    <n v="15.37"/>
  </r>
  <r>
    <x v="5"/>
    <x v="2"/>
    <x v="0"/>
    <n v="15.37"/>
  </r>
  <r>
    <x v="6"/>
    <x v="1"/>
    <x v="0"/>
    <n v="15.33"/>
  </r>
  <r>
    <x v="7"/>
    <x v="1"/>
    <x v="2"/>
    <n v="15.32"/>
  </r>
  <r>
    <x v="8"/>
    <x v="2"/>
    <x v="1"/>
    <n v="15.39"/>
  </r>
  <r>
    <x v="9"/>
    <x v="0"/>
    <x v="1"/>
    <n v="15.91"/>
  </r>
  <r>
    <x v="10"/>
    <x v="3"/>
    <x v="2"/>
    <n v="15.79"/>
  </r>
  <r>
    <x v="11"/>
    <x v="2"/>
    <x v="2"/>
    <n v="15.38"/>
  </r>
  <r>
    <x v="12"/>
    <x v="3"/>
    <x v="1"/>
    <n v="15.8"/>
  </r>
  <r>
    <x v="13"/>
    <x v="3"/>
    <x v="0"/>
    <n v="15.8"/>
  </r>
  <r>
    <x v="14"/>
    <x v="1"/>
    <x v="2"/>
    <n v="15.32"/>
  </r>
  <r>
    <x v="15"/>
    <x v="2"/>
    <x v="0"/>
    <n v="15.38"/>
  </r>
  <r>
    <x v="16"/>
    <x v="3"/>
    <x v="0"/>
    <n v="15.79"/>
  </r>
  <r>
    <x v="17"/>
    <x v="1"/>
    <x v="0"/>
    <n v="15.33"/>
  </r>
  <r>
    <x v="18"/>
    <x v="1"/>
    <x v="1"/>
    <n v="15.32"/>
  </r>
  <r>
    <x v="19"/>
    <x v="3"/>
    <x v="1"/>
    <n v="15.8"/>
  </r>
  <r>
    <x v="20"/>
    <x v="0"/>
    <x v="1"/>
    <n v="15.9"/>
  </r>
  <r>
    <x v="21"/>
    <x v="0"/>
    <x v="2"/>
    <n v="15.89"/>
  </r>
  <r>
    <x v="22"/>
    <x v="3"/>
    <x v="2"/>
    <n v="15.8"/>
  </r>
  <r>
    <x v="23"/>
    <x v="0"/>
    <x v="0"/>
    <n v="15.9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4" cacheId="0" applyNumberFormats="0" applyBorderFormats="0" applyFontFormats="0" applyPatternFormats="0" applyAlignmentFormats="0" applyWidthHeightFormats="1" dataCaption="Values" grandTotalCaption="X double bar" updatedVersion="5" minRefreshableVersion="3" useAutoFormatting="1" itemPrintTitles="1" createdVersion="5" indent="0" outline="1" outlineData="1" multipleFieldFilters="0">
  <location ref="A3:AO10" firstHeaderRow="1" firstDataRow="3" firstDataCol="1"/>
  <pivotFields count="4">
    <pivotField axis="axisCol" showAll="0" defaultSubtotal="0">
      <items count="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</items>
    </pivotField>
    <pivotField axis="axisRow" multipleItemSelectionAllowed="1" showAll="0">
      <items count="5">
        <item x="2"/>
        <item x="0"/>
        <item x="3"/>
        <item x="1"/>
        <item t="default"/>
      </items>
    </pivotField>
    <pivotField axis="axisCol" subtotalCaption="X Bar" showAll="0">
      <items count="4">
        <item x="2"/>
        <item x="0"/>
        <item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2">
    <field x="2"/>
    <field x="0"/>
  </colFields>
  <colItems count="40">
    <i>
      <x/>
      <x v="2"/>
    </i>
    <i r="1">
      <x v="7"/>
    </i>
    <i r="1">
      <x v="11"/>
    </i>
    <i r="1">
      <x v="12"/>
    </i>
    <i r="1">
      <x v="14"/>
    </i>
    <i r="1">
      <x v="16"/>
    </i>
    <i r="1">
      <x v="17"/>
    </i>
    <i r="1">
      <x v="18"/>
    </i>
    <i r="1">
      <x v="19"/>
    </i>
    <i r="1">
      <x v="22"/>
    </i>
    <i r="1">
      <x v="25"/>
    </i>
    <i r="1">
      <x v="27"/>
    </i>
    <i t="default">
      <x/>
    </i>
    <i>
      <x v="1"/>
      <x/>
    </i>
    <i r="1">
      <x v="3"/>
    </i>
    <i r="1">
      <x v="8"/>
    </i>
    <i r="1">
      <x v="9"/>
    </i>
    <i r="1">
      <x v="10"/>
    </i>
    <i r="1">
      <x v="13"/>
    </i>
    <i r="1">
      <x v="21"/>
    </i>
    <i r="1">
      <x v="24"/>
    </i>
    <i r="1">
      <x v="26"/>
    </i>
    <i r="1">
      <x v="30"/>
    </i>
    <i r="1">
      <x v="31"/>
    </i>
    <i r="1">
      <x v="32"/>
    </i>
    <i t="default">
      <x v="1"/>
    </i>
    <i>
      <x v="2"/>
      <x v="1"/>
    </i>
    <i r="1">
      <x v="4"/>
    </i>
    <i r="1">
      <x v="5"/>
    </i>
    <i r="1">
      <x v="6"/>
    </i>
    <i r="1">
      <x v="15"/>
    </i>
    <i r="1">
      <x v="20"/>
    </i>
    <i r="1">
      <x v="23"/>
    </i>
    <i r="1">
      <x v="28"/>
    </i>
    <i r="1">
      <x v="29"/>
    </i>
    <i r="1">
      <x v="33"/>
    </i>
    <i r="1">
      <x v="34"/>
    </i>
    <i r="1">
      <x v="35"/>
    </i>
    <i t="default">
      <x v="2"/>
    </i>
    <i t="grand">
      <x/>
    </i>
  </colItems>
  <dataFields count="1">
    <dataField name="Average of Reading (unit = g)" fld="3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6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AC10" firstHeaderRow="1" firstDataRow="3" firstDataCol="1"/>
  <pivotFields count="4">
    <pivotField axis="axisCol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Row" showAll="0">
      <items count="5">
        <item x="3"/>
        <item x="2"/>
        <item x="1"/>
        <item x="0"/>
        <item t="default"/>
      </items>
    </pivotField>
    <pivotField axis="axisCol" showAll="0" avgSubtotal="1">
      <items count="4">
        <item x="0"/>
        <item x="2"/>
        <item x="1"/>
        <item t="avg"/>
      </items>
    </pivotField>
    <pivotField dataField="1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2">
    <field x="2"/>
    <field x="0"/>
  </colFields>
  <colItems count="28">
    <i>
      <x/>
      <x/>
    </i>
    <i r="1">
      <x v="5"/>
    </i>
    <i r="1">
      <x v="6"/>
    </i>
    <i r="1">
      <x v="13"/>
    </i>
    <i r="1">
      <x v="15"/>
    </i>
    <i r="1">
      <x v="16"/>
    </i>
    <i r="1">
      <x v="17"/>
    </i>
    <i r="1">
      <x v="23"/>
    </i>
    <i t="avg">
      <x/>
    </i>
    <i>
      <x v="1"/>
      <x v="2"/>
    </i>
    <i r="1">
      <x v="3"/>
    </i>
    <i r="1">
      <x v="7"/>
    </i>
    <i r="1">
      <x v="10"/>
    </i>
    <i r="1">
      <x v="11"/>
    </i>
    <i r="1">
      <x v="14"/>
    </i>
    <i r="1">
      <x v="21"/>
    </i>
    <i r="1">
      <x v="22"/>
    </i>
    <i t="avg">
      <x v="1"/>
    </i>
    <i>
      <x v="2"/>
      <x v="1"/>
    </i>
    <i r="1">
      <x v="4"/>
    </i>
    <i r="1">
      <x v="8"/>
    </i>
    <i r="1">
      <x v="9"/>
    </i>
    <i r="1">
      <x v="12"/>
    </i>
    <i r="1">
      <x v="18"/>
    </i>
    <i r="1">
      <x v="19"/>
    </i>
    <i r="1">
      <x v="20"/>
    </i>
    <i t="avg">
      <x v="2"/>
    </i>
    <i t="grand">
      <x/>
    </i>
  </colItems>
  <dataFields count="1">
    <dataField name="Average of Reading (unit = mm)" fld="3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8" cacheId="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AC10" firstHeaderRow="1" firstDataRow="3" firstDataCol="1"/>
  <pivotFields count="4">
    <pivotField axis="axisCol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Row" showAll="0">
      <items count="5">
        <item x="3"/>
        <item x="2"/>
        <item x="1"/>
        <item x="0"/>
        <item t="default"/>
      </items>
    </pivotField>
    <pivotField axis="axisCol" showAll="0">
      <items count="4">
        <item x="0"/>
        <item x="2"/>
        <item x="1"/>
        <item t="default"/>
      </items>
    </pivotField>
    <pivotField dataField="1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2">
    <field x="2"/>
    <field x="0"/>
  </colFields>
  <colItems count="28">
    <i>
      <x/>
      <x/>
    </i>
    <i r="1">
      <x v="5"/>
    </i>
    <i r="1">
      <x v="6"/>
    </i>
    <i r="1">
      <x v="13"/>
    </i>
    <i r="1">
      <x v="15"/>
    </i>
    <i r="1">
      <x v="16"/>
    </i>
    <i r="1">
      <x v="17"/>
    </i>
    <i r="1">
      <x v="23"/>
    </i>
    <i t="default">
      <x/>
    </i>
    <i>
      <x v="1"/>
      <x v="2"/>
    </i>
    <i r="1">
      <x v="3"/>
    </i>
    <i r="1">
      <x v="7"/>
    </i>
    <i r="1">
      <x v="10"/>
    </i>
    <i r="1">
      <x v="11"/>
    </i>
    <i r="1">
      <x v="14"/>
    </i>
    <i r="1">
      <x v="21"/>
    </i>
    <i r="1">
      <x v="22"/>
    </i>
    <i t="default">
      <x v="1"/>
    </i>
    <i>
      <x v="2"/>
      <x v="1"/>
    </i>
    <i r="1">
      <x v="4"/>
    </i>
    <i r="1">
      <x v="8"/>
    </i>
    <i r="1">
      <x v="9"/>
    </i>
    <i r="1">
      <x v="12"/>
    </i>
    <i r="1">
      <x v="18"/>
    </i>
    <i r="1">
      <x v="19"/>
    </i>
    <i r="1">
      <x v="20"/>
    </i>
    <i t="default">
      <x v="2"/>
    </i>
    <i t="grand">
      <x/>
    </i>
  </colItems>
  <dataFields count="1">
    <dataField name="Average of Reading (unit = g)" fld="3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R15"/>
  <sheetViews>
    <sheetView topLeftCell="AC1" workbookViewId="0">
      <selection activeCell="AQ16" sqref="AQ16"/>
    </sheetView>
  </sheetViews>
  <sheetFormatPr defaultRowHeight="15" x14ac:dyDescent="0.2"/>
  <cols>
    <col min="1" max="1" width="25.828125" customWidth="1"/>
    <col min="2" max="2" width="15.46875" customWidth="1"/>
    <col min="3" max="8" width="6.05078125" customWidth="1"/>
    <col min="9" max="9" width="4.9765625" customWidth="1"/>
    <col min="10" max="10" width="6.05078125" customWidth="1"/>
    <col min="11" max="11" width="4.9765625" customWidth="1"/>
    <col min="12" max="13" width="6.05078125" customWidth="1"/>
    <col min="14" max="14" width="11.97265625" customWidth="1"/>
    <col min="15" max="15" width="4.03515625" customWidth="1"/>
    <col min="16" max="26" width="6.05078125" customWidth="1"/>
    <col min="27" max="27" width="11.97265625" customWidth="1"/>
    <col min="28" max="28" width="4.9765625" customWidth="1"/>
    <col min="29" max="39" width="6.05078125" customWidth="1"/>
    <col min="40" max="41" width="11.97265625" customWidth="1"/>
    <col min="42" max="42" width="6.05078125" customWidth="1"/>
    <col min="43" max="43" width="12.9140625" customWidth="1"/>
    <col min="44" max="44" width="6.05078125" customWidth="1"/>
    <col min="45" max="45" width="7.6640625" customWidth="1"/>
    <col min="46" max="46" width="4.9765625" customWidth="1"/>
    <col min="47" max="47" width="7.6640625" customWidth="1"/>
    <col min="48" max="48" width="6.05078125" customWidth="1"/>
    <col min="49" max="49" width="7.6640625" customWidth="1"/>
    <col min="50" max="50" width="6.05078125" customWidth="1"/>
    <col min="51" max="51" width="7.6640625" customWidth="1"/>
    <col min="52" max="52" width="6.05078125" customWidth="1"/>
    <col min="53" max="53" width="7.6640625" customWidth="1"/>
    <col min="54" max="54" width="6.05078125" customWidth="1"/>
    <col min="55" max="55" width="7.6640625" customWidth="1"/>
    <col min="56" max="56" width="6.05078125" customWidth="1"/>
    <col min="57" max="57" width="7.6640625" customWidth="1"/>
    <col min="58" max="58" width="6.05078125" customWidth="1"/>
    <col min="59" max="59" width="7.6640625" customWidth="1"/>
    <col min="60" max="60" width="6.05078125" customWidth="1"/>
    <col min="61" max="61" width="7.6640625" customWidth="1"/>
    <col min="62" max="62" width="6.05078125" customWidth="1"/>
    <col min="63" max="63" width="7.6640625" customWidth="1"/>
    <col min="64" max="64" width="6.05078125" customWidth="1"/>
    <col min="65" max="65" width="7.6640625" customWidth="1"/>
    <col min="66" max="66" width="6.05078125" customWidth="1"/>
    <col min="67" max="67" width="7.6640625" customWidth="1"/>
    <col min="68" max="68" width="6.05078125" customWidth="1"/>
    <col min="69" max="69" width="7.6640625" customWidth="1"/>
    <col min="70" max="70" width="6.05078125" customWidth="1"/>
    <col min="71" max="71" width="7.6640625" customWidth="1"/>
    <col min="72" max="72" width="6.05078125" customWidth="1"/>
    <col min="73" max="73" width="7.6640625" customWidth="1"/>
    <col min="74" max="74" width="11.97265625" bestFit="1" customWidth="1"/>
  </cols>
  <sheetData>
    <row r="2" spans="1:44" x14ac:dyDescent="0.2">
      <c r="AQ2" t="s">
        <v>35</v>
      </c>
      <c r="AR2">
        <v>3</v>
      </c>
    </row>
    <row r="3" spans="1:44" x14ac:dyDescent="0.2">
      <c r="A3" s="1" t="s">
        <v>26</v>
      </c>
      <c r="B3" s="1" t="s">
        <v>22</v>
      </c>
      <c r="AP3" s="7" t="s">
        <v>30</v>
      </c>
      <c r="AQ3" t="s">
        <v>34</v>
      </c>
      <c r="AR3">
        <v>1.6930000000000001</v>
      </c>
    </row>
    <row r="4" spans="1:44" x14ac:dyDescent="0.2"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 t="s">
        <v>31</v>
      </c>
      <c r="O4">
        <v>2</v>
      </c>
      <c r="P4">
        <v>2</v>
      </c>
      <c r="Q4">
        <v>2</v>
      </c>
      <c r="R4">
        <v>2</v>
      </c>
      <c r="S4">
        <v>2</v>
      </c>
      <c r="T4">
        <v>2</v>
      </c>
      <c r="U4">
        <v>2</v>
      </c>
      <c r="V4">
        <v>2</v>
      </c>
      <c r="W4">
        <v>2</v>
      </c>
      <c r="X4">
        <v>2</v>
      </c>
      <c r="Y4">
        <v>2</v>
      </c>
      <c r="Z4">
        <v>2</v>
      </c>
      <c r="AA4" t="s">
        <v>31</v>
      </c>
      <c r="AB4">
        <v>3</v>
      </c>
      <c r="AC4">
        <v>3</v>
      </c>
      <c r="AD4">
        <v>3</v>
      </c>
      <c r="AE4">
        <v>3</v>
      </c>
      <c r="AF4">
        <v>3</v>
      </c>
      <c r="AG4">
        <v>3</v>
      </c>
      <c r="AH4">
        <v>3</v>
      </c>
      <c r="AI4">
        <v>3</v>
      </c>
      <c r="AJ4">
        <v>3</v>
      </c>
      <c r="AK4">
        <v>3</v>
      </c>
      <c r="AL4">
        <v>3</v>
      </c>
      <c r="AM4">
        <v>3</v>
      </c>
      <c r="AN4" t="s">
        <v>31</v>
      </c>
      <c r="AO4" t="s">
        <v>32</v>
      </c>
      <c r="AP4" s="7"/>
      <c r="AQ4" t="s">
        <v>36</v>
      </c>
      <c r="AR4">
        <f>AVERAGE(AP6:AP9)</f>
        <v>1.9166666666666405E-2</v>
      </c>
    </row>
    <row r="5" spans="1:44" ht="18" x14ac:dyDescent="0.3">
      <c r="A5" s="1" t="s">
        <v>20</v>
      </c>
      <c r="B5">
        <v>3</v>
      </c>
      <c r="C5">
        <v>8</v>
      </c>
      <c r="D5">
        <v>12</v>
      </c>
      <c r="E5">
        <v>13</v>
      </c>
      <c r="F5">
        <v>15</v>
      </c>
      <c r="G5">
        <v>17</v>
      </c>
      <c r="H5">
        <v>18</v>
      </c>
      <c r="I5">
        <v>19</v>
      </c>
      <c r="J5">
        <v>20</v>
      </c>
      <c r="K5">
        <v>23</v>
      </c>
      <c r="L5">
        <v>26</v>
      </c>
      <c r="M5">
        <v>28</v>
      </c>
      <c r="O5">
        <v>1</v>
      </c>
      <c r="P5">
        <v>4</v>
      </c>
      <c r="Q5">
        <v>9</v>
      </c>
      <c r="R5">
        <v>10</v>
      </c>
      <c r="S5">
        <v>11</v>
      </c>
      <c r="T5">
        <v>14</v>
      </c>
      <c r="U5">
        <v>22</v>
      </c>
      <c r="V5">
        <v>25</v>
      </c>
      <c r="W5">
        <v>27</v>
      </c>
      <c r="X5">
        <v>31</v>
      </c>
      <c r="Y5">
        <v>32</v>
      </c>
      <c r="Z5">
        <v>33</v>
      </c>
      <c r="AB5">
        <v>2</v>
      </c>
      <c r="AC5">
        <v>5</v>
      </c>
      <c r="AD5">
        <v>6</v>
      </c>
      <c r="AE5">
        <v>7</v>
      </c>
      <c r="AF5">
        <v>16</v>
      </c>
      <c r="AG5">
        <v>21</v>
      </c>
      <c r="AH5">
        <v>24</v>
      </c>
      <c r="AI5">
        <v>29</v>
      </c>
      <c r="AJ5">
        <v>30</v>
      </c>
      <c r="AK5">
        <v>34</v>
      </c>
      <c r="AL5">
        <v>35</v>
      </c>
      <c r="AM5">
        <v>36</v>
      </c>
      <c r="AP5" s="8"/>
      <c r="AQ5" s="6" t="s">
        <v>37</v>
      </c>
      <c r="AR5">
        <f>AP10/AR3</f>
        <v>1.1321126205945897E-2</v>
      </c>
    </row>
    <row r="6" spans="1:44" ht="18" x14ac:dyDescent="0.3">
      <c r="A6" s="2">
        <v>1</v>
      </c>
      <c r="B6" s="3">
        <v>50.97</v>
      </c>
      <c r="C6" s="3">
        <v>50.97</v>
      </c>
      <c r="D6" s="3"/>
      <c r="E6" s="3"/>
      <c r="F6" s="3"/>
      <c r="G6" s="3"/>
      <c r="H6" s="3">
        <v>50.96</v>
      </c>
      <c r="I6" s="3"/>
      <c r="J6" s="3"/>
      <c r="K6" s="3"/>
      <c r="L6" s="3"/>
      <c r="M6" s="3"/>
      <c r="N6" s="3">
        <v>50.966666666666669</v>
      </c>
      <c r="O6" s="3"/>
      <c r="P6" s="3">
        <v>50.96</v>
      </c>
      <c r="Q6" s="3"/>
      <c r="R6" s="3"/>
      <c r="S6" s="3"/>
      <c r="T6" s="3"/>
      <c r="U6" s="3"/>
      <c r="V6" s="3">
        <v>50.97</v>
      </c>
      <c r="W6" s="3">
        <v>50.96</v>
      </c>
      <c r="X6" s="3"/>
      <c r="Y6" s="3"/>
      <c r="Z6" s="3"/>
      <c r="AA6" s="3">
        <v>50.963333333333338</v>
      </c>
      <c r="AB6" s="3"/>
      <c r="AC6" s="3">
        <v>50.96</v>
      </c>
      <c r="AD6" s="3"/>
      <c r="AE6" s="3"/>
      <c r="AF6" s="3">
        <v>50.95</v>
      </c>
      <c r="AG6" s="3"/>
      <c r="AH6" s="3"/>
      <c r="AI6" s="3">
        <v>50.97</v>
      </c>
      <c r="AJ6" s="3"/>
      <c r="AK6" s="3"/>
      <c r="AL6" s="3"/>
      <c r="AM6" s="3"/>
      <c r="AN6" s="3">
        <v>50.96</v>
      </c>
      <c r="AO6" s="3">
        <v>50.963333333333331</v>
      </c>
      <c r="AP6" s="5">
        <f>AVERAGE(L12:AM12)</f>
        <v>1.333333333333068E-2</v>
      </c>
      <c r="AQ6" s="6" t="s">
        <v>38</v>
      </c>
      <c r="AR6">
        <f>AR4/AR3</f>
        <v>1.1321126205945897E-2</v>
      </c>
    </row>
    <row r="7" spans="1:44" ht="18" x14ac:dyDescent="0.3">
      <c r="A7" s="2">
        <v>2</v>
      </c>
      <c r="B7" s="3"/>
      <c r="C7" s="3"/>
      <c r="D7" s="3"/>
      <c r="E7" s="3"/>
      <c r="F7" s="3"/>
      <c r="G7" s="3"/>
      <c r="H7" s="3"/>
      <c r="I7" s="3">
        <v>52.1</v>
      </c>
      <c r="J7" s="3">
        <v>52.09</v>
      </c>
      <c r="K7" s="3">
        <v>52.1</v>
      </c>
      <c r="L7" s="3"/>
      <c r="M7" s="3"/>
      <c r="N7" s="3">
        <v>52.096666666666664</v>
      </c>
      <c r="O7" s="3">
        <v>52</v>
      </c>
      <c r="P7" s="3"/>
      <c r="Q7" s="3"/>
      <c r="R7" s="3">
        <v>52.08</v>
      </c>
      <c r="S7" s="3"/>
      <c r="T7" s="3"/>
      <c r="U7" s="3">
        <v>52.08</v>
      </c>
      <c r="V7" s="3"/>
      <c r="W7" s="3"/>
      <c r="X7" s="3"/>
      <c r="Y7" s="3"/>
      <c r="Z7" s="3"/>
      <c r="AA7" s="3">
        <v>52.053333333333335</v>
      </c>
      <c r="AB7" s="3"/>
      <c r="AC7" s="3"/>
      <c r="AD7" s="3"/>
      <c r="AE7" s="3"/>
      <c r="AF7" s="3"/>
      <c r="AG7" s="3">
        <v>52.09</v>
      </c>
      <c r="AH7" s="3">
        <v>52.08</v>
      </c>
      <c r="AI7" s="3"/>
      <c r="AJ7" s="3"/>
      <c r="AK7" s="3">
        <v>52.08</v>
      </c>
      <c r="AL7" s="3"/>
      <c r="AM7" s="3"/>
      <c r="AN7" s="3">
        <v>52.083333333333336</v>
      </c>
      <c r="AO7" s="3">
        <v>52.077777777777769</v>
      </c>
      <c r="AP7" s="5">
        <f>AVERAGE(L13:AM13)</f>
        <v>3.3333333333333805E-2</v>
      </c>
      <c r="AQ7" s="6" t="s">
        <v>43</v>
      </c>
      <c r="AR7">
        <f>(AR5^2+AR6^2)</f>
        <v>2.5633579714190989E-4</v>
      </c>
    </row>
    <row r="8" spans="1:44" ht="18" x14ac:dyDescent="0.3">
      <c r="A8" s="2">
        <v>3</v>
      </c>
      <c r="B8" s="3"/>
      <c r="C8" s="3"/>
      <c r="D8" s="3"/>
      <c r="E8" s="3"/>
      <c r="F8" s="3"/>
      <c r="G8" s="3">
        <v>50.09</v>
      </c>
      <c r="H8" s="3"/>
      <c r="I8" s="3"/>
      <c r="J8" s="3"/>
      <c r="K8" s="3"/>
      <c r="L8" s="3">
        <v>50.07</v>
      </c>
      <c r="M8" s="3">
        <v>50.09</v>
      </c>
      <c r="N8" s="3">
        <v>50.083333333333336</v>
      </c>
      <c r="O8" s="3"/>
      <c r="P8" s="3"/>
      <c r="Q8" s="3">
        <v>50.08</v>
      </c>
      <c r="R8" s="3"/>
      <c r="S8" s="3"/>
      <c r="T8" s="3">
        <v>50.08</v>
      </c>
      <c r="U8" s="3"/>
      <c r="V8" s="3"/>
      <c r="W8" s="3"/>
      <c r="X8" s="3"/>
      <c r="Y8" s="3">
        <v>50.07</v>
      </c>
      <c r="Z8" s="3"/>
      <c r="AA8" s="3">
        <v>50.076666666666661</v>
      </c>
      <c r="AB8" s="3"/>
      <c r="AC8" s="3"/>
      <c r="AD8" s="3">
        <v>50.08</v>
      </c>
      <c r="AE8" s="3">
        <v>50.09</v>
      </c>
      <c r="AF8" s="3"/>
      <c r="AG8" s="3"/>
      <c r="AH8" s="3"/>
      <c r="AI8" s="3"/>
      <c r="AJ8" s="3">
        <v>50.06</v>
      </c>
      <c r="AK8" s="3"/>
      <c r="AL8" s="3"/>
      <c r="AM8" s="3"/>
      <c r="AN8" s="3">
        <v>50.076666666666675</v>
      </c>
      <c r="AO8" s="3">
        <v>50.078888888888883</v>
      </c>
      <c r="AP8" s="5">
        <f>AVERAGE(L14:AM14)</f>
        <v>2.0000000000000757E-2</v>
      </c>
      <c r="AQ8" s="6" t="s">
        <v>44</v>
      </c>
      <c r="AR8">
        <f>_xlfn.VAR.P('Cookie weight'!D2:D37)</f>
        <v>0.70513603395061608</v>
      </c>
    </row>
    <row r="9" spans="1:44" ht="18" x14ac:dyDescent="0.3">
      <c r="A9" s="2">
        <v>4</v>
      </c>
      <c r="B9" s="3"/>
      <c r="C9" s="3"/>
      <c r="D9" s="3">
        <v>52.08</v>
      </c>
      <c r="E9" s="3">
        <v>52.08</v>
      </c>
      <c r="F9" s="3">
        <v>52.08</v>
      </c>
      <c r="G9" s="3"/>
      <c r="H9" s="3"/>
      <c r="I9" s="3"/>
      <c r="J9" s="3"/>
      <c r="K9" s="3"/>
      <c r="L9" s="3"/>
      <c r="M9" s="3"/>
      <c r="N9" s="3">
        <v>52.080000000000005</v>
      </c>
      <c r="O9" s="3"/>
      <c r="P9" s="3"/>
      <c r="Q9" s="3"/>
      <c r="R9" s="3"/>
      <c r="S9" s="3">
        <v>52.08</v>
      </c>
      <c r="T9" s="3"/>
      <c r="U9" s="3"/>
      <c r="V9" s="3"/>
      <c r="W9" s="3"/>
      <c r="X9" s="3">
        <v>52.08</v>
      </c>
      <c r="Y9" s="3"/>
      <c r="Z9" s="3">
        <v>52.08</v>
      </c>
      <c r="AA9" s="3">
        <v>52.080000000000005</v>
      </c>
      <c r="AB9" s="3">
        <v>52.1</v>
      </c>
      <c r="AC9" s="3"/>
      <c r="AD9" s="3"/>
      <c r="AE9" s="3"/>
      <c r="AF9" s="3"/>
      <c r="AG9" s="3"/>
      <c r="AH9" s="3"/>
      <c r="AI9" s="3"/>
      <c r="AJ9" s="3"/>
      <c r="AK9" s="3"/>
      <c r="AL9" s="3">
        <v>52.08</v>
      </c>
      <c r="AM9" s="3">
        <v>52.07</v>
      </c>
      <c r="AN9" s="3">
        <v>52.083333333333336</v>
      </c>
      <c r="AO9" s="3">
        <v>52.081111111111106</v>
      </c>
      <c r="AP9" s="5">
        <f>AVERAGE(L15:AM15)</f>
        <v>1.0000000000000378E-2</v>
      </c>
      <c r="AQ9" s="6" t="s">
        <v>45</v>
      </c>
      <c r="AR9">
        <f>AR8-AR7</f>
        <v>0.70487969815347418</v>
      </c>
    </row>
    <row r="10" spans="1:44" x14ac:dyDescent="0.2">
      <c r="A10" s="2" t="s">
        <v>32</v>
      </c>
      <c r="B10" s="3">
        <v>50.97</v>
      </c>
      <c r="C10" s="3">
        <v>50.97</v>
      </c>
      <c r="D10" s="3">
        <v>52.08</v>
      </c>
      <c r="E10" s="3">
        <v>52.08</v>
      </c>
      <c r="F10" s="3">
        <v>52.08</v>
      </c>
      <c r="G10" s="3">
        <v>50.09</v>
      </c>
      <c r="H10" s="3">
        <v>50.96</v>
      </c>
      <c r="I10" s="3">
        <v>52.1</v>
      </c>
      <c r="J10" s="3">
        <v>52.09</v>
      </c>
      <c r="K10" s="3">
        <v>52.1</v>
      </c>
      <c r="L10" s="3">
        <v>50.07</v>
      </c>
      <c r="M10" s="3">
        <v>50.09</v>
      </c>
      <c r="N10" s="3">
        <v>51.306666666666672</v>
      </c>
      <c r="O10" s="3">
        <v>52</v>
      </c>
      <c r="P10" s="3">
        <v>50.96</v>
      </c>
      <c r="Q10" s="3">
        <v>50.08</v>
      </c>
      <c r="R10" s="3">
        <v>52.08</v>
      </c>
      <c r="S10" s="3">
        <v>52.08</v>
      </c>
      <c r="T10" s="3">
        <v>50.08</v>
      </c>
      <c r="U10" s="3">
        <v>52.08</v>
      </c>
      <c r="V10" s="3">
        <v>50.97</v>
      </c>
      <c r="W10" s="3">
        <v>50.96</v>
      </c>
      <c r="X10" s="3">
        <v>52.08</v>
      </c>
      <c r="Y10" s="3">
        <v>50.07</v>
      </c>
      <c r="Z10" s="3">
        <v>52.08</v>
      </c>
      <c r="AA10" s="3">
        <v>51.293333333333329</v>
      </c>
      <c r="AB10" s="3">
        <v>52.1</v>
      </c>
      <c r="AC10" s="3">
        <v>50.96</v>
      </c>
      <c r="AD10" s="3">
        <v>50.08</v>
      </c>
      <c r="AE10" s="3">
        <v>50.09</v>
      </c>
      <c r="AF10" s="3">
        <v>50.95</v>
      </c>
      <c r="AG10" s="3">
        <v>52.09</v>
      </c>
      <c r="AH10" s="3">
        <v>52.08</v>
      </c>
      <c r="AI10" s="3">
        <v>50.97</v>
      </c>
      <c r="AJ10" s="3">
        <v>50.06</v>
      </c>
      <c r="AK10" s="3">
        <v>52.08</v>
      </c>
      <c r="AL10" s="3">
        <v>52.08</v>
      </c>
      <c r="AM10" s="3">
        <v>52.07</v>
      </c>
      <c r="AN10" s="3">
        <v>51.300833333333337</v>
      </c>
      <c r="AO10" s="3">
        <v>51.300277777777779</v>
      </c>
      <c r="AP10" s="4">
        <f>AVERAGE(AP6:AP9)</f>
        <v>1.9166666666666405E-2</v>
      </c>
    </row>
    <row r="12" spans="1:44" x14ac:dyDescent="0.2">
      <c r="L12" t="s">
        <v>27</v>
      </c>
      <c r="M12">
        <f>MAX(B6:M6)-MIN(B6:M6)</f>
        <v>9.9999999999980105E-3</v>
      </c>
      <c r="Y12" t="s">
        <v>27</v>
      </c>
      <c r="Z12">
        <f>MAX(O6:Z6)-MIN(O6:Z6)</f>
        <v>9.9999999999980105E-3</v>
      </c>
      <c r="AL12" t="s">
        <v>27</v>
      </c>
      <c r="AM12">
        <f>MAX(AB6:AM6)-MIN(AB6:AM6)</f>
        <v>1.9999999999996021E-2</v>
      </c>
    </row>
    <row r="13" spans="1:44" x14ac:dyDescent="0.2">
      <c r="L13" t="s">
        <v>28</v>
      </c>
      <c r="M13">
        <f>MAX(B7:M7)-MIN(B7:M7)</f>
        <v>9.9999999999980105E-3</v>
      </c>
      <c r="Y13" t="s">
        <v>28</v>
      </c>
      <c r="Z13">
        <f>MAX(O7:Z7)-MIN(O7:Z7)</f>
        <v>7.9999999999998295E-2</v>
      </c>
      <c r="AL13" t="s">
        <v>28</v>
      </c>
      <c r="AM13">
        <f>MAX(AB7:AM7)-MIN(AB7:AM7)</f>
        <v>1.0000000000005116E-2</v>
      </c>
    </row>
    <row r="14" spans="1:44" x14ac:dyDescent="0.2">
      <c r="L14" t="s">
        <v>29</v>
      </c>
      <c r="M14">
        <f>MAX(B8:M8)-MIN(B8:M8)</f>
        <v>2.0000000000003126E-2</v>
      </c>
      <c r="Y14" t="s">
        <v>29</v>
      </c>
      <c r="Z14">
        <f>MAX(O8:Z8)-MIN(O8:Z8)</f>
        <v>9.9999999999980105E-3</v>
      </c>
      <c r="AL14" t="s">
        <v>29</v>
      </c>
      <c r="AM14">
        <f>MAX(AB8:AM8)-MIN(AB8:AM8)</f>
        <v>3.0000000000001137E-2</v>
      </c>
    </row>
    <row r="15" spans="1:44" x14ac:dyDescent="0.2">
      <c r="L15" t="s">
        <v>33</v>
      </c>
      <c r="M15">
        <f>MAX(B9:M9)-MIN(B9:M9)</f>
        <v>0</v>
      </c>
      <c r="Y15" t="s">
        <v>33</v>
      </c>
      <c r="Z15">
        <f>MAX(O9:Z9)-MIN(O9:Z9)</f>
        <v>0</v>
      </c>
      <c r="AL15" t="s">
        <v>33</v>
      </c>
      <c r="AM15">
        <f>MAX(AB9:AM9)-MIN(AB9:AM9)</f>
        <v>3.0000000000001137E-2</v>
      </c>
    </row>
  </sheetData>
  <mergeCells count="1">
    <mergeCell ref="AP3:AP5"/>
  </mergeCells>
  <pageMargins left="0.7" right="0.7" top="0.75" bottom="0.75" header="0.3" footer="0.3"/>
  <pageSetup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F15"/>
  <sheetViews>
    <sheetView topLeftCell="H1" zoomScaleNormal="100" workbookViewId="0">
      <selection activeCell="AF6" sqref="AF6"/>
    </sheetView>
  </sheetViews>
  <sheetFormatPr defaultRowHeight="15" x14ac:dyDescent="0.2"/>
  <cols>
    <col min="1" max="1" width="28.11328125" bestFit="1" customWidth="1"/>
    <col min="2" max="2" width="15.46875" customWidth="1"/>
    <col min="3" max="3" width="5.109375" customWidth="1"/>
    <col min="4" max="9" width="6.1875" customWidth="1"/>
    <col min="10" max="10" width="9.28125" bestFit="1" customWidth="1"/>
    <col min="11" max="18" width="6.1875" customWidth="1"/>
    <col min="19" max="19" width="9.28125" bestFit="1" customWidth="1"/>
    <col min="20" max="22" width="6.1875" customWidth="1"/>
    <col min="23" max="23" width="5.109375" customWidth="1"/>
    <col min="24" max="27" width="6.1875" customWidth="1"/>
    <col min="28" max="28" width="9.28125" bestFit="1" customWidth="1"/>
    <col min="29" max="29" width="12.5078125" bestFit="1" customWidth="1"/>
  </cols>
  <sheetData>
    <row r="2" spans="1:32" x14ac:dyDescent="0.2">
      <c r="AE2" t="s">
        <v>35</v>
      </c>
      <c r="AF2">
        <v>2</v>
      </c>
    </row>
    <row r="3" spans="1:32" x14ac:dyDescent="0.2">
      <c r="A3" s="1" t="s">
        <v>39</v>
      </c>
      <c r="B3" s="1" t="s">
        <v>22</v>
      </c>
      <c r="AD3" s="7" t="s">
        <v>30</v>
      </c>
      <c r="AE3" t="s">
        <v>34</v>
      </c>
      <c r="AF3">
        <v>1.1279999999999999</v>
      </c>
    </row>
    <row r="4" spans="1:32" x14ac:dyDescent="0.2">
      <c r="B4">
        <v>1</v>
      </c>
      <c r="J4" t="s">
        <v>40</v>
      </c>
      <c r="K4">
        <v>2</v>
      </c>
      <c r="S4" t="s">
        <v>41</v>
      </c>
      <c r="T4">
        <v>3</v>
      </c>
      <c r="AB4" t="s">
        <v>42</v>
      </c>
      <c r="AC4" t="s">
        <v>21</v>
      </c>
      <c r="AD4" s="7"/>
      <c r="AE4" t="s">
        <v>36</v>
      </c>
      <c r="AF4">
        <f>AVERAGE(AD6:AD9)</f>
        <v>2.5000000000000647E-2</v>
      </c>
    </row>
    <row r="5" spans="1:32" ht="18" x14ac:dyDescent="0.3">
      <c r="A5" s="1" t="s">
        <v>20</v>
      </c>
      <c r="B5">
        <v>1</v>
      </c>
      <c r="C5">
        <v>6</v>
      </c>
      <c r="D5">
        <v>7</v>
      </c>
      <c r="E5">
        <v>14</v>
      </c>
      <c r="F5">
        <v>16</v>
      </c>
      <c r="G5">
        <v>17</v>
      </c>
      <c r="H5">
        <v>18</v>
      </c>
      <c r="I5">
        <v>24</v>
      </c>
      <c r="K5">
        <v>3</v>
      </c>
      <c r="L5">
        <v>4</v>
      </c>
      <c r="M5">
        <v>8</v>
      </c>
      <c r="N5">
        <v>11</v>
      </c>
      <c r="O5">
        <v>12</v>
      </c>
      <c r="P5">
        <v>15</v>
      </c>
      <c r="Q5">
        <v>22</v>
      </c>
      <c r="R5">
        <v>23</v>
      </c>
      <c r="T5">
        <v>2</v>
      </c>
      <c r="U5">
        <v>5</v>
      </c>
      <c r="V5">
        <v>9</v>
      </c>
      <c r="W5">
        <v>10</v>
      </c>
      <c r="X5">
        <v>13</v>
      </c>
      <c r="Y5">
        <v>19</v>
      </c>
      <c r="Z5">
        <v>20</v>
      </c>
      <c r="AA5">
        <v>21</v>
      </c>
      <c r="AD5" s="8"/>
      <c r="AE5" s="6" t="s">
        <v>37</v>
      </c>
      <c r="AF5">
        <f>AD10/AF3</f>
        <v>2.2163120567376463E-2</v>
      </c>
    </row>
    <row r="6" spans="1:32" ht="18" x14ac:dyDescent="0.3">
      <c r="A6" s="2">
        <v>1</v>
      </c>
      <c r="B6" s="3"/>
      <c r="C6" s="3"/>
      <c r="D6" s="3"/>
      <c r="E6" s="3">
        <v>18.04</v>
      </c>
      <c r="F6" s="3"/>
      <c r="G6" s="3">
        <v>18.059999999999999</v>
      </c>
      <c r="H6" s="3"/>
      <c r="I6" s="3"/>
      <c r="J6" s="3">
        <v>18.049999999999997</v>
      </c>
      <c r="K6" s="3"/>
      <c r="L6" s="3"/>
      <c r="M6" s="3"/>
      <c r="N6" s="3">
        <v>18.07</v>
      </c>
      <c r="O6" s="3"/>
      <c r="P6" s="3"/>
      <c r="Q6" s="3"/>
      <c r="R6" s="3">
        <v>17.989999999999998</v>
      </c>
      <c r="S6" s="3">
        <v>18.03</v>
      </c>
      <c r="T6" s="3"/>
      <c r="U6" s="3"/>
      <c r="V6" s="3"/>
      <c r="W6" s="3"/>
      <c r="X6" s="3">
        <v>18.04</v>
      </c>
      <c r="Y6" s="3"/>
      <c r="Z6" s="3">
        <v>18.05</v>
      </c>
      <c r="AA6" s="3"/>
      <c r="AB6" s="3">
        <v>18.045000000000002</v>
      </c>
      <c r="AC6" s="3">
        <v>18.041666666666664</v>
      </c>
      <c r="AD6" s="5">
        <f>AVERAGE(H12:AA12)</f>
        <v>3.6666666666667659E-2</v>
      </c>
      <c r="AE6" s="6" t="s">
        <v>38</v>
      </c>
      <c r="AF6">
        <f>AF4/AF3</f>
        <v>2.2163120567376463E-2</v>
      </c>
    </row>
    <row r="7" spans="1:32" ht="18" x14ac:dyDescent="0.3">
      <c r="A7" s="2">
        <v>2</v>
      </c>
      <c r="B7" s="3"/>
      <c r="C7" s="3">
        <v>18.100000000000001</v>
      </c>
      <c r="D7" s="3"/>
      <c r="E7" s="3"/>
      <c r="F7" s="3">
        <v>18.05</v>
      </c>
      <c r="G7" s="3"/>
      <c r="H7" s="3"/>
      <c r="I7" s="3"/>
      <c r="J7" s="3">
        <v>18.075000000000003</v>
      </c>
      <c r="K7" s="3"/>
      <c r="L7" s="3">
        <v>18.059999999999999</v>
      </c>
      <c r="M7" s="3"/>
      <c r="N7" s="3"/>
      <c r="O7" s="3">
        <v>18.04</v>
      </c>
      <c r="P7" s="3"/>
      <c r="Q7" s="3"/>
      <c r="R7" s="3"/>
      <c r="S7" s="3">
        <v>18.049999999999997</v>
      </c>
      <c r="T7" s="3"/>
      <c r="U7" s="3">
        <v>18.07</v>
      </c>
      <c r="V7" s="3">
        <v>18.059999999999999</v>
      </c>
      <c r="W7" s="3"/>
      <c r="X7" s="3"/>
      <c r="Y7" s="3"/>
      <c r="Z7" s="3"/>
      <c r="AA7" s="3"/>
      <c r="AB7" s="3">
        <v>18.064999999999998</v>
      </c>
      <c r="AC7" s="3">
        <v>18.063333333333333</v>
      </c>
      <c r="AD7" s="5">
        <f t="shared" ref="AD7:AD9" si="0">AVERAGE(H13:AA13)</f>
        <v>2.6666666666667282E-2</v>
      </c>
      <c r="AE7" s="6" t="s">
        <v>43</v>
      </c>
      <c r="AF7">
        <f>(AF5^2+AF6^2)</f>
        <v>9.8240782656813124E-4</v>
      </c>
    </row>
    <row r="8" spans="1:32" ht="18" x14ac:dyDescent="0.3">
      <c r="A8" s="2">
        <v>3</v>
      </c>
      <c r="B8" s="3"/>
      <c r="C8" s="3"/>
      <c r="D8" s="3">
        <v>18.059999999999999</v>
      </c>
      <c r="E8" s="3"/>
      <c r="F8" s="3"/>
      <c r="G8" s="3"/>
      <c r="H8" s="3">
        <v>18.07</v>
      </c>
      <c r="I8" s="3"/>
      <c r="J8" s="3">
        <v>18.064999999999998</v>
      </c>
      <c r="K8" s="3"/>
      <c r="L8" s="3"/>
      <c r="M8" s="3">
        <v>17.96</v>
      </c>
      <c r="N8" s="3"/>
      <c r="O8" s="3"/>
      <c r="P8" s="3">
        <v>17.96</v>
      </c>
      <c r="Q8" s="3"/>
      <c r="R8" s="3"/>
      <c r="S8" s="3">
        <v>17.96</v>
      </c>
      <c r="T8" s="3">
        <v>18.03</v>
      </c>
      <c r="U8" s="3"/>
      <c r="V8" s="3"/>
      <c r="W8" s="3"/>
      <c r="X8" s="3"/>
      <c r="Y8" s="3">
        <v>17.98</v>
      </c>
      <c r="Z8" s="3"/>
      <c r="AA8" s="3"/>
      <c r="AB8" s="3">
        <v>18.005000000000003</v>
      </c>
      <c r="AC8" s="3">
        <v>18.010000000000002</v>
      </c>
      <c r="AD8" s="5">
        <f t="shared" si="0"/>
        <v>2.0000000000000757E-2</v>
      </c>
      <c r="AE8" s="6" t="s">
        <v>44</v>
      </c>
      <c r="AF8">
        <f>_xlfn.VAR.P('Marker Diameter'!D2:D25)</f>
        <v>1.5888888888888925E-3</v>
      </c>
    </row>
    <row r="9" spans="1:32" ht="18" x14ac:dyDescent="0.3">
      <c r="A9" s="2">
        <v>4</v>
      </c>
      <c r="B9" s="3">
        <v>18.100000000000001</v>
      </c>
      <c r="C9" s="3"/>
      <c r="D9" s="3"/>
      <c r="E9" s="3"/>
      <c r="F9" s="3"/>
      <c r="G9" s="3"/>
      <c r="H9" s="3"/>
      <c r="I9" s="3">
        <v>18.11</v>
      </c>
      <c r="J9" s="3">
        <v>18.105</v>
      </c>
      <c r="K9" s="3">
        <v>18.05</v>
      </c>
      <c r="L9" s="3"/>
      <c r="M9" s="3"/>
      <c r="N9" s="3"/>
      <c r="O9" s="3"/>
      <c r="P9" s="3"/>
      <c r="Q9" s="3">
        <v>18.05</v>
      </c>
      <c r="R9" s="3"/>
      <c r="S9" s="3">
        <v>18.05</v>
      </c>
      <c r="T9" s="3"/>
      <c r="U9" s="3"/>
      <c r="V9" s="3"/>
      <c r="W9" s="3">
        <v>18.100000000000001</v>
      </c>
      <c r="X9" s="3"/>
      <c r="Y9" s="3"/>
      <c r="Z9" s="3"/>
      <c r="AA9" s="3">
        <v>18.059999999999999</v>
      </c>
      <c r="AB9" s="3">
        <v>18.079999999999998</v>
      </c>
      <c r="AC9" s="3">
        <v>18.078333333333333</v>
      </c>
      <c r="AD9" s="5">
        <f t="shared" si="0"/>
        <v>1.6666666666666902E-2</v>
      </c>
      <c r="AE9" s="6" t="s">
        <v>45</v>
      </c>
      <c r="AF9">
        <f>AF8-AF7</f>
        <v>6.0648106232076126E-4</v>
      </c>
    </row>
    <row r="10" spans="1:32" x14ac:dyDescent="0.2">
      <c r="A10" s="2" t="s">
        <v>21</v>
      </c>
      <c r="B10" s="3">
        <v>18.100000000000001</v>
      </c>
      <c r="C10" s="3">
        <v>18.100000000000001</v>
      </c>
      <c r="D10" s="3">
        <v>18.059999999999999</v>
      </c>
      <c r="E10" s="3">
        <v>18.04</v>
      </c>
      <c r="F10" s="3">
        <v>18.05</v>
      </c>
      <c r="G10" s="3">
        <v>18.059999999999999</v>
      </c>
      <c r="H10" s="3">
        <v>18.07</v>
      </c>
      <c r="I10" s="3">
        <v>18.11</v>
      </c>
      <c r="J10" s="3">
        <v>18.07375</v>
      </c>
      <c r="K10" s="3">
        <v>18.05</v>
      </c>
      <c r="L10" s="3">
        <v>18.059999999999999</v>
      </c>
      <c r="M10" s="3">
        <v>17.96</v>
      </c>
      <c r="N10" s="3">
        <v>18.07</v>
      </c>
      <c r="O10" s="3">
        <v>18.04</v>
      </c>
      <c r="P10" s="3">
        <v>17.96</v>
      </c>
      <c r="Q10" s="3">
        <v>18.05</v>
      </c>
      <c r="R10" s="3">
        <v>17.989999999999998</v>
      </c>
      <c r="S10" s="3">
        <v>18.022500000000001</v>
      </c>
      <c r="T10" s="3">
        <v>18.03</v>
      </c>
      <c r="U10" s="3">
        <v>18.07</v>
      </c>
      <c r="V10" s="3">
        <v>18.059999999999999</v>
      </c>
      <c r="W10" s="3">
        <v>18.100000000000001</v>
      </c>
      <c r="X10" s="3">
        <v>18.04</v>
      </c>
      <c r="Y10" s="3">
        <v>17.98</v>
      </c>
      <c r="Z10" s="3">
        <v>18.05</v>
      </c>
      <c r="AA10" s="3">
        <v>18.059999999999999</v>
      </c>
      <c r="AB10" s="3">
        <v>18.048749999999998</v>
      </c>
      <c r="AC10" s="3">
        <v>18.048333333333332</v>
      </c>
      <c r="AD10" s="4">
        <f>AVERAGE(AD6:AD9)</f>
        <v>2.5000000000000647E-2</v>
      </c>
    </row>
    <row r="12" spans="1:32" x14ac:dyDescent="0.2">
      <c r="H12" t="s">
        <v>27</v>
      </c>
      <c r="I12">
        <f>MAX(B6:I6)-MIN(B6:I6)</f>
        <v>1.9999999999999574E-2</v>
      </c>
      <c r="Q12" t="s">
        <v>27</v>
      </c>
      <c r="R12">
        <f>MAX(K6:R6)-MIN(K6:R6)</f>
        <v>8.0000000000001847E-2</v>
      </c>
      <c r="Z12" t="s">
        <v>27</v>
      </c>
      <c r="AA12">
        <f>MAX(T6:AA6)-MIN(T6:AA6)</f>
        <v>1.0000000000001563E-2</v>
      </c>
    </row>
    <row r="13" spans="1:32" x14ac:dyDescent="0.2">
      <c r="H13" t="s">
        <v>28</v>
      </c>
      <c r="I13">
        <f t="shared" ref="I13:I15" si="1">MAX(B7:I7)-MIN(B7:I7)</f>
        <v>5.0000000000000711E-2</v>
      </c>
      <c r="Q13" t="s">
        <v>28</v>
      </c>
      <c r="R13">
        <f t="shared" ref="R13:R15" si="2">MAX(K7:R7)-MIN(K7:R7)</f>
        <v>1.9999999999999574E-2</v>
      </c>
      <c r="Z13" t="s">
        <v>28</v>
      </c>
      <c r="AA13">
        <f t="shared" ref="AA13:AA15" si="3">MAX(T7:AA7)-MIN(T7:AA7)</f>
        <v>1.0000000000001563E-2</v>
      </c>
    </row>
    <row r="14" spans="1:32" x14ac:dyDescent="0.2">
      <c r="H14" t="s">
        <v>29</v>
      </c>
      <c r="I14">
        <f t="shared" si="1"/>
        <v>1.0000000000001563E-2</v>
      </c>
      <c r="Q14" t="s">
        <v>29</v>
      </c>
      <c r="R14">
        <f t="shared" si="2"/>
        <v>0</v>
      </c>
      <c r="Z14" t="s">
        <v>29</v>
      </c>
      <c r="AA14">
        <f t="shared" si="3"/>
        <v>5.0000000000000711E-2</v>
      </c>
    </row>
    <row r="15" spans="1:32" x14ac:dyDescent="0.2">
      <c r="H15" t="s">
        <v>33</v>
      </c>
      <c r="I15">
        <f t="shared" si="1"/>
        <v>9.9999999999980105E-3</v>
      </c>
      <c r="Q15" t="s">
        <v>33</v>
      </c>
      <c r="R15">
        <f t="shared" si="2"/>
        <v>0</v>
      </c>
      <c r="Z15" t="s">
        <v>33</v>
      </c>
      <c r="AA15">
        <f t="shared" si="3"/>
        <v>4.00000000000027E-2</v>
      </c>
    </row>
  </sheetData>
  <mergeCells count="1">
    <mergeCell ref="AD3:AD5"/>
  </mergeCells>
  <pageMargins left="0.7" right="0.7" top="0.75" bottom="0.75" header="0.3" footer="0.3"/>
  <pageSetup orientation="portrait" horizontalDpi="300" verticalDpi="30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AF15"/>
  <sheetViews>
    <sheetView workbookViewId="0">
      <selection activeCell="AE14" sqref="AE14"/>
    </sheetView>
  </sheetViews>
  <sheetFormatPr defaultRowHeight="15" x14ac:dyDescent="0.2"/>
  <cols>
    <col min="1" max="1" width="25.828125" bestFit="1" customWidth="1"/>
    <col min="2" max="2" width="15.46875" customWidth="1"/>
    <col min="3" max="4" width="6.05078125" customWidth="1"/>
    <col min="5" max="5" width="4.9765625" customWidth="1"/>
    <col min="6" max="9" width="6.05078125" customWidth="1"/>
    <col min="10" max="10" width="7.93359375" customWidth="1"/>
    <col min="11" max="11" width="4.9765625" customWidth="1"/>
    <col min="12" max="17" width="6.05078125" customWidth="1"/>
    <col min="18" max="18" width="4.9765625" customWidth="1"/>
    <col min="19" max="19" width="9.01171875" customWidth="1"/>
    <col min="20" max="23" width="6.05078125" customWidth="1"/>
    <col min="24" max="24" width="4.9765625" customWidth="1"/>
    <col min="25" max="25" width="6.05078125" customWidth="1"/>
    <col min="26" max="27" width="4.9765625" customWidth="1"/>
    <col min="28" max="28" width="9.01171875" customWidth="1"/>
    <col min="29" max="29" width="11.97265625" bestFit="1" customWidth="1"/>
    <col min="31" max="31" width="14.2578125" customWidth="1"/>
  </cols>
  <sheetData>
    <row r="2" spans="1:32" x14ac:dyDescent="0.2">
      <c r="AE2" t="s">
        <v>35</v>
      </c>
      <c r="AF2">
        <v>2</v>
      </c>
    </row>
    <row r="3" spans="1:32" x14ac:dyDescent="0.2">
      <c r="A3" s="1" t="s">
        <v>26</v>
      </c>
      <c r="B3" s="1" t="s">
        <v>22</v>
      </c>
      <c r="AD3" s="7" t="s">
        <v>30</v>
      </c>
      <c r="AE3" t="s">
        <v>34</v>
      </c>
      <c r="AF3">
        <v>1.1279999999999999</v>
      </c>
    </row>
    <row r="4" spans="1:32" x14ac:dyDescent="0.2">
      <c r="B4">
        <v>1</v>
      </c>
      <c r="J4" t="s">
        <v>23</v>
      </c>
      <c r="K4">
        <v>2</v>
      </c>
      <c r="S4" t="s">
        <v>24</v>
      </c>
      <c r="T4">
        <v>3</v>
      </c>
      <c r="AB4" t="s">
        <v>25</v>
      </c>
      <c r="AC4" t="s">
        <v>21</v>
      </c>
      <c r="AD4" s="7"/>
      <c r="AE4" t="s">
        <v>36</v>
      </c>
      <c r="AF4">
        <f>AVERAGE(AD6:AD9)</f>
        <v>6.6666666666672656E-3</v>
      </c>
    </row>
    <row r="5" spans="1:32" ht="18" x14ac:dyDescent="0.3">
      <c r="A5" s="1" t="s">
        <v>20</v>
      </c>
      <c r="B5">
        <v>1</v>
      </c>
      <c r="C5">
        <v>6</v>
      </c>
      <c r="D5">
        <v>7</v>
      </c>
      <c r="E5">
        <v>14</v>
      </c>
      <c r="F5">
        <v>16</v>
      </c>
      <c r="G5">
        <v>17</v>
      </c>
      <c r="H5">
        <v>18</v>
      </c>
      <c r="I5">
        <v>24</v>
      </c>
      <c r="K5">
        <v>3</v>
      </c>
      <c r="L5">
        <v>4</v>
      </c>
      <c r="M5">
        <v>8</v>
      </c>
      <c r="N5">
        <v>11</v>
      </c>
      <c r="O5">
        <v>12</v>
      </c>
      <c r="P5">
        <v>15</v>
      </c>
      <c r="Q5">
        <v>22</v>
      </c>
      <c r="R5">
        <v>23</v>
      </c>
      <c r="T5">
        <v>2</v>
      </c>
      <c r="U5">
        <v>5</v>
      </c>
      <c r="V5">
        <v>9</v>
      </c>
      <c r="W5">
        <v>10</v>
      </c>
      <c r="X5">
        <v>13</v>
      </c>
      <c r="Y5">
        <v>19</v>
      </c>
      <c r="Z5">
        <v>20</v>
      </c>
      <c r="AA5">
        <v>21</v>
      </c>
      <c r="AD5" s="8"/>
      <c r="AE5" s="6" t="s">
        <v>37</v>
      </c>
      <c r="AF5">
        <f>AD10/AF3</f>
        <v>5.9101654846341013E-3</v>
      </c>
    </row>
    <row r="6" spans="1:32" ht="18" x14ac:dyDescent="0.3">
      <c r="A6" s="2">
        <v>1</v>
      </c>
      <c r="B6" s="3"/>
      <c r="C6" s="3"/>
      <c r="D6" s="3"/>
      <c r="E6" s="3">
        <v>15.8</v>
      </c>
      <c r="F6" s="3"/>
      <c r="G6" s="3">
        <v>15.79</v>
      </c>
      <c r="H6" s="3"/>
      <c r="I6" s="3"/>
      <c r="J6" s="3">
        <v>15.795</v>
      </c>
      <c r="K6" s="3"/>
      <c r="L6" s="3"/>
      <c r="M6" s="3"/>
      <c r="N6" s="3">
        <v>15.79</v>
      </c>
      <c r="O6" s="3"/>
      <c r="P6" s="3"/>
      <c r="Q6" s="3"/>
      <c r="R6" s="3">
        <v>15.8</v>
      </c>
      <c r="S6" s="3">
        <v>15.795</v>
      </c>
      <c r="T6" s="3"/>
      <c r="U6" s="3"/>
      <c r="V6" s="3"/>
      <c r="W6" s="3"/>
      <c r="X6" s="3">
        <v>15.8</v>
      </c>
      <c r="Y6" s="3"/>
      <c r="Z6" s="3">
        <v>15.8</v>
      </c>
      <c r="AA6" s="3"/>
      <c r="AB6" s="3">
        <v>15.8</v>
      </c>
      <c r="AC6" s="3">
        <v>15.796666666666665</v>
      </c>
      <c r="AD6" s="5">
        <f>AVERAGE(H12:AA12)</f>
        <v>6.6666666666677088E-3</v>
      </c>
      <c r="AE6" s="6" t="s">
        <v>38</v>
      </c>
      <c r="AF6">
        <f>AF4/AF3</f>
        <v>5.9101654846341013E-3</v>
      </c>
    </row>
    <row r="7" spans="1:32" ht="18" x14ac:dyDescent="0.3">
      <c r="A7" s="2">
        <v>2</v>
      </c>
      <c r="B7" s="3"/>
      <c r="C7" s="3">
        <v>15.37</v>
      </c>
      <c r="D7" s="3"/>
      <c r="E7" s="3"/>
      <c r="F7" s="3">
        <v>15.38</v>
      </c>
      <c r="G7" s="3"/>
      <c r="H7" s="3"/>
      <c r="I7" s="3"/>
      <c r="J7" s="3">
        <v>15.375</v>
      </c>
      <c r="K7" s="3"/>
      <c r="L7" s="3">
        <v>15.37</v>
      </c>
      <c r="M7" s="3"/>
      <c r="N7" s="3"/>
      <c r="O7" s="3">
        <v>15.38</v>
      </c>
      <c r="P7" s="3"/>
      <c r="Q7" s="3"/>
      <c r="R7" s="3"/>
      <c r="S7" s="3">
        <v>15.375</v>
      </c>
      <c r="T7" s="3"/>
      <c r="U7" s="3">
        <v>15.37</v>
      </c>
      <c r="V7" s="3">
        <v>15.39</v>
      </c>
      <c r="W7" s="3"/>
      <c r="X7" s="3"/>
      <c r="Y7" s="3"/>
      <c r="Z7" s="3"/>
      <c r="AA7" s="3"/>
      <c r="AB7" s="3">
        <v>15.379999999999999</v>
      </c>
      <c r="AC7" s="3">
        <v>15.376666666666667</v>
      </c>
      <c r="AD7" s="5">
        <f t="shared" ref="AD7:AD9" si="0">AVERAGE(H13:AA13)</f>
        <v>1.3333333333334826E-2</v>
      </c>
      <c r="AE7" s="6" t="s">
        <v>43</v>
      </c>
      <c r="AF7">
        <f>(AF5^2+AF6^2)</f>
        <v>6.9860112111520478E-5</v>
      </c>
    </row>
    <row r="8" spans="1:32" ht="18" x14ac:dyDescent="0.3">
      <c r="A8" s="2">
        <v>3</v>
      </c>
      <c r="B8" s="3"/>
      <c r="C8" s="3"/>
      <c r="D8" s="3">
        <v>15.33</v>
      </c>
      <c r="E8" s="3"/>
      <c r="F8" s="3"/>
      <c r="G8" s="3"/>
      <c r="H8" s="3">
        <v>15.33</v>
      </c>
      <c r="I8" s="3"/>
      <c r="J8" s="3">
        <v>15.33</v>
      </c>
      <c r="K8" s="3"/>
      <c r="L8" s="3"/>
      <c r="M8" s="3">
        <v>15.32</v>
      </c>
      <c r="N8" s="3"/>
      <c r="O8" s="3"/>
      <c r="P8" s="3">
        <v>15.32</v>
      </c>
      <c r="Q8" s="3"/>
      <c r="R8" s="3"/>
      <c r="S8" s="3">
        <v>15.32</v>
      </c>
      <c r="T8" s="3">
        <v>15.32</v>
      </c>
      <c r="U8" s="3"/>
      <c r="V8" s="3"/>
      <c r="W8" s="3"/>
      <c r="X8" s="3"/>
      <c r="Y8" s="3">
        <v>15.32</v>
      </c>
      <c r="Z8" s="3"/>
      <c r="AA8" s="3"/>
      <c r="AB8" s="3">
        <v>15.32</v>
      </c>
      <c r="AC8" s="3">
        <v>15.323333333333332</v>
      </c>
      <c r="AD8" s="5">
        <f t="shared" si="0"/>
        <v>0</v>
      </c>
      <c r="AE8" s="6" t="s">
        <v>44</v>
      </c>
      <c r="AF8">
        <f>_xlfn.VAR.P('Marker Weight'!D2:D25)</f>
        <v>6.4316666666666703E-2</v>
      </c>
    </row>
    <row r="9" spans="1:32" ht="18" x14ac:dyDescent="0.3">
      <c r="A9" s="2">
        <v>4</v>
      </c>
      <c r="B9" s="3">
        <v>15.91</v>
      </c>
      <c r="C9" s="3"/>
      <c r="D9" s="3"/>
      <c r="E9" s="3"/>
      <c r="F9" s="3"/>
      <c r="G9" s="3"/>
      <c r="H9" s="3"/>
      <c r="I9" s="3">
        <v>15.91</v>
      </c>
      <c r="J9" s="3">
        <v>15.91</v>
      </c>
      <c r="K9" s="3">
        <v>15.9</v>
      </c>
      <c r="L9" s="3"/>
      <c r="M9" s="3"/>
      <c r="N9" s="3"/>
      <c r="O9" s="3"/>
      <c r="P9" s="3"/>
      <c r="Q9" s="3">
        <v>15.89</v>
      </c>
      <c r="R9" s="3"/>
      <c r="S9" s="3">
        <v>15.895</v>
      </c>
      <c r="T9" s="3"/>
      <c r="U9" s="3"/>
      <c r="V9" s="3"/>
      <c r="W9" s="3">
        <v>15.91</v>
      </c>
      <c r="X9" s="3"/>
      <c r="Y9" s="3"/>
      <c r="Z9" s="3"/>
      <c r="AA9" s="3">
        <v>15.9</v>
      </c>
      <c r="AB9" s="3">
        <v>15.905000000000001</v>
      </c>
      <c r="AC9" s="3">
        <v>15.903333333333334</v>
      </c>
      <c r="AD9" s="5">
        <f t="shared" si="0"/>
        <v>6.6666666666665248E-3</v>
      </c>
      <c r="AE9" s="6" t="s">
        <v>45</v>
      </c>
      <c r="AF9">
        <f>AF8-AF7</f>
        <v>6.4246806554555183E-2</v>
      </c>
    </row>
    <row r="10" spans="1:32" x14ac:dyDescent="0.2">
      <c r="A10" s="2" t="s">
        <v>21</v>
      </c>
      <c r="B10" s="3">
        <v>15.91</v>
      </c>
      <c r="C10" s="3">
        <v>15.37</v>
      </c>
      <c r="D10" s="3">
        <v>15.33</v>
      </c>
      <c r="E10" s="3">
        <v>15.8</v>
      </c>
      <c r="F10" s="3">
        <v>15.38</v>
      </c>
      <c r="G10" s="3">
        <v>15.79</v>
      </c>
      <c r="H10" s="3">
        <v>15.33</v>
      </c>
      <c r="I10" s="3">
        <v>15.91</v>
      </c>
      <c r="J10" s="3">
        <v>15.602499999999999</v>
      </c>
      <c r="K10" s="3">
        <v>15.9</v>
      </c>
      <c r="L10" s="3">
        <v>15.37</v>
      </c>
      <c r="M10" s="3">
        <v>15.32</v>
      </c>
      <c r="N10" s="3">
        <v>15.79</v>
      </c>
      <c r="O10" s="3">
        <v>15.38</v>
      </c>
      <c r="P10" s="3">
        <v>15.32</v>
      </c>
      <c r="Q10" s="3">
        <v>15.89</v>
      </c>
      <c r="R10" s="3">
        <v>15.8</v>
      </c>
      <c r="S10" s="3">
        <v>15.596250000000001</v>
      </c>
      <c r="T10" s="3">
        <v>15.32</v>
      </c>
      <c r="U10" s="3">
        <v>15.37</v>
      </c>
      <c r="V10" s="3">
        <v>15.39</v>
      </c>
      <c r="W10" s="3">
        <v>15.91</v>
      </c>
      <c r="X10" s="3">
        <v>15.8</v>
      </c>
      <c r="Y10" s="3">
        <v>15.32</v>
      </c>
      <c r="Z10" s="3">
        <v>15.8</v>
      </c>
      <c r="AA10" s="3">
        <v>15.9</v>
      </c>
      <c r="AB10" s="3">
        <v>15.60125</v>
      </c>
      <c r="AC10" s="3">
        <v>15.600000000000001</v>
      </c>
      <c r="AD10" s="4">
        <f>AVERAGE(AD6:AD9)</f>
        <v>6.6666666666672656E-3</v>
      </c>
    </row>
    <row r="12" spans="1:32" x14ac:dyDescent="0.2">
      <c r="H12" t="s">
        <v>27</v>
      </c>
      <c r="I12">
        <f>MAX(B6:I6)-MIN(B6:I6)</f>
        <v>1.0000000000001563E-2</v>
      </c>
      <c r="Q12" t="s">
        <v>27</v>
      </c>
      <c r="R12">
        <f>MAX(K6:R6)-MIN(K6:R6)</f>
        <v>1.0000000000001563E-2</v>
      </c>
      <c r="Z12" t="s">
        <v>27</v>
      </c>
      <c r="AA12">
        <f>MAX(T6:AA6)-MIN(T6:AA6)</f>
        <v>0</v>
      </c>
    </row>
    <row r="13" spans="1:32" x14ac:dyDescent="0.2">
      <c r="H13" t="s">
        <v>28</v>
      </c>
      <c r="I13">
        <f t="shared" ref="I13:I15" si="1">MAX(B7:I7)-MIN(B7:I7)</f>
        <v>1.0000000000001563E-2</v>
      </c>
      <c r="Q13" t="s">
        <v>28</v>
      </c>
      <c r="R13">
        <f t="shared" ref="R13:R15" si="2">MAX(K7:R7)-MIN(K7:R7)</f>
        <v>1.0000000000001563E-2</v>
      </c>
      <c r="Z13" t="s">
        <v>28</v>
      </c>
      <c r="AA13">
        <f t="shared" ref="AA13:AA15" si="3">MAX(T7:AA7)-MIN(T7:AA7)</f>
        <v>2.000000000000135E-2</v>
      </c>
    </row>
    <row r="14" spans="1:32" x14ac:dyDescent="0.2">
      <c r="H14" t="s">
        <v>29</v>
      </c>
      <c r="I14">
        <f t="shared" si="1"/>
        <v>0</v>
      </c>
      <c r="Q14" t="s">
        <v>29</v>
      </c>
      <c r="R14">
        <f t="shared" si="2"/>
        <v>0</v>
      </c>
      <c r="Z14" t="s">
        <v>29</v>
      </c>
      <c r="AA14">
        <f t="shared" si="3"/>
        <v>0</v>
      </c>
    </row>
    <row r="15" spans="1:32" x14ac:dyDescent="0.2">
      <c r="H15" t="s">
        <v>33</v>
      </c>
      <c r="I15">
        <f t="shared" si="1"/>
        <v>0</v>
      </c>
      <c r="Q15" t="s">
        <v>33</v>
      </c>
      <c r="R15">
        <f t="shared" si="2"/>
        <v>9.9999999999997868E-3</v>
      </c>
      <c r="Z15" t="s">
        <v>33</v>
      </c>
      <c r="AA15">
        <f t="shared" si="3"/>
        <v>9.9999999999997868E-3</v>
      </c>
    </row>
  </sheetData>
  <mergeCells count="1">
    <mergeCell ref="AD3:AD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37"/>
  <sheetViews>
    <sheetView topLeftCell="A9" workbookViewId="0">
      <selection activeCell="G12" sqref="G12"/>
    </sheetView>
  </sheetViews>
  <sheetFormatPr defaultColWidth="8.7421875" defaultRowHeight="15" x14ac:dyDescent="0.2"/>
  <cols>
    <col min="4" max="4" width="15.46875" customWidth="1"/>
    <col min="7" max="7" width="11.56640625" customWidth="1"/>
  </cols>
  <sheetData>
    <row r="1" spans="1:8" x14ac:dyDescent="0.2">
      <c r="A1" t="s">
        <v>2</v>
      </c>
      <c r="B1" t="s">
        <v>5</v>
      </c>
      <c r="C1" t="s">
        <v>1</v>
      </c>
      <c r="D1" t="s">
        <v>4</v>
      </c>
      <c r="G1" t="s">
        <v>6</v>
      </c>
    </row>
    <row r="2" spans="1:8" x14ac:dyDescent="0.2">
      <c r="A2">
        <v>1</v>
      </c>
      <c r="B2">
        <v>2</v>
      </c>
      <c r="C2">
        <v>2</v>
      </c>
      <c r="D2">
        <v>52</v>
      </c>
      <c r="G2" t="s">
        <v>7</v>
      </c>
      <c r="H2" t="s">
        <v>9</v>
      </c>
    </row>
    <row r="3" spans="1:8" x14ac:dyDescent="0.2">
      <c r="A3">
        <v>2</v>
      </c>
      <c r="B3">
        <v>4</v>
      </c>
      <c r="C3">
        <v>3</v>
      </c>
      <c r="D3">
        <v>52.1</v>
      </c>
      <c r="G3" t="s">
        <v>8</v>
      </c>
    </row>
    <row r="4" spans="1:8" x14ac:dyDescent="0.2">
      <c r="A4">
        <v>3</v>
      </c>
      <c r="B4">
        <v>1</v>
      </c>
      <c r="C4">
        <v>1</v>
      </c>
      <c r="D4">
        <v>50.97</v>
      </c>
      <c r="G4" t="s">
        <v>10</v>
      </c>
      <c r="H4" t="s">
        <v>11</v>
      </c>
    </row>
    <row r="5" spans="1:8" x14ac:dyDescent="0.2">
      <c r="A5">
        <v>4</v>
      </c>
      <c r="B5">
        <v>1</v>
      </c>
      <c r="C5">
        <v>2</v>
      </c>
      <c r="D5">
        <v>50.96</v>
      </c>
    </row>
    <row r="6" spans="1:8" x14ac:dyDescent="0.2">
      <c r="A6">
        <v>5</v>
      </c>
      <c r="B6">
        <v>1</v>
      </c>
      <c r="C6">
        <v>3</v>
      </c>
      <c r="D6">
        <v>50.96</v>
      </c>
    </row>
    <row r="7" spans="1:8" x14ac:dyDescent="0.2">
      <c r="A7">
        <v>6</v>
      </c>
      <c r="B7">
        <v>3</v>
      </c>
      <c r="C7">
        <v>3</v>
      </c>
      <c r="D7">
        <v>50.08</v>
      </c>
    </row>
    <row r="8" spans="1:8" x14ac:dyDescent="0.2">
      <c r="A8">
        <v>7</v>
      </c>
      <c r="B8">
        <v>3</v>
      </c>
      <c r="C8">
        <v>3</v>
      </c>
      <c r="D8">
        <v>50.09</v>
      </c>
    </row>
    <row r="9" spans="1:8" x14ac:dyDescent="0.2">
      <c r="A9">
        <v>8</v>
      </c>
      <c r="B9">
        <v>1</v>
      </c>
      <c r="C9">
        <v>1</v>
      </c>
      <c r="D9">
        <v>50.97</v>
      </c>
    </row>
    <row r="10" spans="1:8" x14ac:dyDescent="0.2">
      <c r="A10">
        <v>9</v>
      </c>
      <c r="B10">
        <v>3</v>
      </c>
      <c r="C10">
        <v>2</v>
      </c>
      <c r="D10">
        <v>50.08</v>
      </c>
    </row>
    <row r="11" spans="1:8" x14ac:dyDescent="0.2">
      <c r="A11">
        <v>10</v>
      </c>
      <c r="B11">
        <v>2</v>
      </c>
      <c r="C11">
        <v>2</v>
      </c>
      <c r="D11">
        <v>52.08</v>
      </c>
    </row>
    <row r="12" spans="1:8" x14ac:dyDescent="0.2">
      <c r="A12">
        <v>11</v>
      </c>
      <c r="B12">
        <v>4</v>
      </c>
      <c r="C12">
        <v>2</v>
      </c>
      <c r="D12">
        <v>52.08</v>
      </c>
    </row>
    <row r="13" spans="1:8" x14ac:dyDescent="0.2">
      <c r="A13">
        <v>12</v>
      </c>
      <c r="B13">
        <v>4</v>
      </c>
      <c r="C13">
        <v>1</v>
      </c>
      <c r="D13">
        <v>52.08</v>
      </c>
    </row>
    <row r="14" spans="1:8" x14ac:dyDescent="0.2">
      <c r="A14">
        <v>13</v>
      </c>
      <c r="B14">
        <v>4</v>
      </c>
      <c r="C14">
        <v>1</v>
      </c>
      <c r="D14">
        <v>52.08</v>
      </c>
    </row>
    <row r="15" spans="1:8" x14ac:dyDescent="0.2">
      <c r="A15">
        <v>14</v>
      </c>
      <c r="B15">
        <v>3</v>
      </c>
      <c r="C15">
        <v>2</v>
      </c>
      <c r="D15">
        <v>50.08</v>
      </c>
    </row>
    <row r="16" spans="1:8" x14ac:dyDescent="0.2">
      <c r="A16">
        <v>15</v>
      </c>
      <c r="B16">
        <v>4</v>
      </c>
      <c r="C16">
        <v>1</v>
      </c>
      <c r="D16">
        <v>52.08</v>
      </c>
    </row>
    <row r="17" spans="1:4" x14ac:dyDescent="0.2">
      <c r="A17">
        <v>16</v>
      </c>
      <c r="B17">
        <v>1</v>
      </c>
      <c r="C17">
        <v>3</v>
      </c>
      <c r="D17">
        <v>50.95</v>
      </c>
    </row>
    <row r="18" spans="1:4" x14ac:dyDescent="0.2">
      <c r="A18">
        <v>17</v>
      </c>
      <c r="B18">
        <v>3</v>
      </c>
      <c r="C18">
        <v>1</v>
      </c>
      <c r="D18">
        <v>50.09</v>
      </c>
    </row>
    <row r="19" spans="1:4" x14ac:dyDescent="0.2">
      <c r="A19">
        <v>18</v>
      </c>
      <c r="B19">
        <v>1</v>
      </c>
      <c r="C19">
        <v>1</v>
      </c>
      <c r="D19">
        <v>50.96</v>
      </c>
    </row>
    <row r="20" spans="1:4" x14ac:dyDescent="0.2">
      <c r="A20">
        <v>19</v>
      </c>
      <c r="B20">
        <v>2</v>
      </c>
      <c r="C20">
        <v>1</v>
      </c>
      <c r="D20">
        <v>52.1</v>
      </c>
    </row>
    <row r="21" spans="1:4" x14ac:dyDescent="0.2">
      <c r="A21">
        <v>20</v>
      </c>
      <c r="B21">
        <v>2</v>
      </c>
      <c r="C21">
        <v>1</v>
      </c>
      <c r="D21">
        <v>52.09</v>
      </c>
    </row>
    <row r="22" spans="1:4" x14ac:dyDescent="0.2">
      <c r="A22">
        <v>21</v>
      </c>
      <c r="B22">
        <v>2</v>
      </c>
      <c r="C22">
        <v>3</v>
      </c>
      <c r="D22">
        <v>52.09</v>
      </c>
    </row>
    <row r="23" spans="1:4" x14ac:dyDescent="0.2">
      <c r="A23">
        <v>22</v>
      </c>
      <c r="B23">
        <v>2</v>
      </c>
      <c r="C23">
        <v>2</v>
      </c>
      <c r="D23">
        <v>52.08</v>
      </c>
    </row>
    <row r="24" spans="1:4" x14ac:dyDescent="0.2">
      <c r="A24">
        <v>23</v>
      </c>
      <c r="B24">
        <v>2</v>
      </c>
      <c r="C24">
        <v>1</v>
      </c>
      <c r="D24">
        <v>52.1</v>
      </c>
    </row>
    <row r="25" spans="1:4" x14ac:dyDescent="0.2">
      <c r="A25">
        <v>24</v>
      </c>
      <c r="B25">
        <v>2</v>
      </c>
      <c r="C25">
        <v>3</v>
      </c>
      <c r="D25">
        <v>52.08</v>
      </c>
    </row>
    <row r="26" spans="1:4" x14ac:dyDescent="0.2">
      <c r="A26">
        <v>25</v>
      </c>
      <c r="B26">
        <v>1</v>
      </c>
      <c r="C26">
        <v>2</v>
      </c>
      <c r="D26">
        <v>50.97</v>
      </c>
    </row>
    <row r="27" spans="1:4" x14ac:dyDescent="0.2">
      <c r="A27">
        <v>26</v>
      </c>
      <c r="B27">
        <v>3</v>
      </c>
      <c r="C27">
        <v>1</v>
      </c>
      <c r="D27">
        <v>50.07</v>
      </c>
    </row>
    <row r="28" spans="1:4" x14ac:dyDescent="0.2">
      <c r="A28">
        <v>27</v>
      </c>
      <c r="B28">
        <v>1</v>
      </c>
      <c r="C28">
        <v>2</v>
      </c>
      <c r="D28">
        <v>50.96</v>
      </c>
    </row>
    <row r="29" spans="1:4" x14ac:dyDescent="0.2">
      <c r="A29">
        <v>28</v>
      </c>
      <c r="B29">
        <v>3</v>
      </c>
      <c r="C29">
        <v>1</v>
      </c>
      <c r="D29">
        <v>50.09</v>
      </c>
    </row>
    <row r="30" spans="1:4" x14ac:dyDescent="0.2">
      <c r="A30">
        <v>29</v>
      </c>
      <c r="B30">
        <v>1</v>
      </c>
      <c r="C30">
        <v>3</v>
      </c>
      <c r="D30">
        <v>50.97</v>
      </c>
    </row>
    <row r="31" spans="1:4" x14ac:dyDescent="0.2">
      <c r="A31">
        <v>30</v>
      </c>
      <c r="B31">
        <v>3</v>
      </c>
      <c r="C31">
        <v>3</v>
      </c>
      <c r="D31">
        <v>50.06</v>
      </c>
    </row>
    <row r="32" spans="1:4" x14ac:dyDescent="0.2">
      <c r="A32">
        <v>31</v>
      </c>
      <c r="B32">
        <v>4</v>
      </c>
      <c r="C32">
        <v>2</v>
      </c>
      <c r="D32">
        <v>52.08</v>
      </c>
    </row>
    <row r="33" spans="1:4" x14ac:dyDescent="0.2">
      <c r="A33">
        <v>32</v>
      </c>
      <c r="B33">
        <v>3</v>
      </c>
      <c r="C33">
        <v>2</v>
      </c>
      <c r="D33">
        <v>50.07</v>
      </c>
    </row>
    <row r="34" spans="1:4" x14ac:dyDescent="0.2">
      <c r="A34">
        <v>33</v>
      </c>
      <c r="B34">
        <v>4</v>
      </c>
      <c r="C34">
        <v>2</v>
      </c>
      <c r="D34">
        <v>52.08</v>
      </c>
    </row>
    <row r="35" spans="1:4" x14ac:dyDescent="0.2">
      <c r="A35">
        <v>34</v>
      </c>
      <c r="B35">
        <v>2</v>
      </c>
      <c r="C35">
        <v>3</v>
      </c>
      <c r="D35">
        <v>52.08</v>
      </c>
    </row>
    <row r="36" spans="1:4" x14ac:dyDescent="0.2">
      <c r="A36">
        <v>35</v>
      </c>
      <c r="B36">
        <v>4</v>
      </c>
      <c r="C36">
        <v>3</v>
      </c>
      <c r="D36">
        <v>52.08</v>
      </c>
    </row>
    <row r="37" spans="1:4" x14ac:dyDescent="0.2">
      <c r="A37">
        <v>36</v>
      </c>
      <c r="B37">
        <v>4</v>
      </c>
      <c r="C37">
        <v>3</v>
      </c>
      <c r="D37">
        <v>52.07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25"/>
  <sheetViews>
    <sheetView workbookViewId="0">
      <selection activeCell="G12" sqref="G12"/>
    </sheetView>
  </sheetViews>
  <sheetFormatPr defaultColWidth="8.7421875" defaultRowHeight="15" x14ac:dyDescent="0.2"/>
  <cols>
    <col min="4" max="4" width="16.27734375" bestFit="1" customWidth="1"/>
  </cols>
  <sheetData>
    <row r="1" spans="1:8" x14ac:dyDescent="0.2">
      <c r="A1" t="s">
        <v>2</v>
      </c>
      <c r="B1" t="s">
        <v>0</v>
      </c>
      <c r="C1" t="s">
        <v>1</v>
      </c>
      <c r="D1" t="s">
        <v>3</v>
      </c>
      <c r="G1" t="s">
        <v>12</v>
      </c>
      <c r="H1" t="s">
        <v>13</v>
      </c>
    </row>
    <row r="2" spans="1:8" x14ac:dyDescent="0.2">
      <c r="A2">
        <v>1</v>
      </c>
      <c r="B2">
        <v>4</v>
      </c>
      <c r="C2">
        <v>1</v>
      </c>
      <c r="D2">
        <v>18.100000000000001</v>
      </c>
      <c r="G2" t="s">
        <v>14</v>
      </c>
      <c r="H2" t="s">
        <v>15</v>
      </c>
    </row>
    <row r="3" spans="1:8" x14ac:dyDescent="0.2">
      <c r="A3">
        <v>2</v>
      </c>
      <c r="B3">
        <v>3</v>
      </c>
      <c r="C3">
        <v>3</v>
      </c>
      <c r="D3">
        <v>18.03</v>
      </c>
      <c r="G3" t="s">
        <v>16</v>
      </c>
      <c r="H3" t="s">
        <v>17</v>
      </c>
    </row>
    <row r="4" spans="1:8" x14ac:dyDescent="0.2">
      <c r="A4">
        <v>3</v>
      </c>
      <c r="B4">
        <v>4</v>
      </c>
      <c r="C4">
        <v>2</v>
      </c>
      <c r="D4">
        <v>18.05</v>
      </c>
      <c r="G4" t="s">
        <v>18</v>
      </c>
      <c r="H4" t="s">
        <v>19</v>
      </c>
    </row>
    <row r="5" spans="1:8" x14ac:dyDescent="0.2">
      <c r="A5">
        <v>4</v>
      </c>
      <c r="B5">
        <v>2</v>
      </c>
      <c r="C5">
        <v>2</v>
      </c>
      <c r="D5">
        <v>18.059999999999999</v>
      </c>
    </row>
    <row r="6" spans="1:8" x14ac:dyDescent="0.2">
      <c r="A6">
        <v>5</v>
      </c>
      <c r="B6">
        <v>2</v>
      </c>
      <c r="C6">
        <v>3</v>
      </c>
      <c r="D6">
        <v>18.07</v>
      </c>
    </row>
    <row r="7" spans="1:8" x14ac:dyDescent="0.2">
      <c r="A7">
        <v>6</v>
      </c>
      <c r="B7">
        <v>2</v>
      </c>
      <c r="C7">
        <v>1</v>
      </c>
      <c r="D7">
        <v>18.100000000000001</v>
      </c>
    </row>
    <row r="8" spans="1:8" x14ac:dyDescent="0.2">
      <c r="A8">
        <v>7</v>
      </c>
      <c r="B8">
        <v>3</v>
      </c>
      <c r="C8">
        <v>1</v>
      </c>
      <c r="D8">
        <v>18.059999999999999</v>
      </c>
    </row>
    <row r="9" spans="1:8" x14ac:dyDescent="0.2">
      <c r="A9">
        <v>8</v>
      </c>
      <c r="B9">
        <v>3</v>
      </c>
      <c r="C9">
        <v>2</v>
      </c>
      <c r="D9">
        <v>17.96</v>
      </c>
    </row>
    <row r="10" spans="1:8" x14ac:dyDescent="0.2">
      <c r="A10">
        <v>9</v>
      </c>
      <c r="B10">
        <v>2</v>
      </c>
      <c r="C10">
        <v>3</v>
      </c>
      <c r="D10">
        <v>18.059999999999999</v>
      </c>
    </row>
    <row r="11" spans="1:8" x14ac:dyDescent="0.2">
      <c r="A11">
        <v>10</v>
      </c>
      <c r="B11">
        <v>4</v>
      </c>
      <c r="C11">
        <v>3</v>
      </c>
      <c r="D11">
        <v>18.100000000000001</v>
      </c>
    </row>
    <row r="12" spans="1:8" x14ac:dyDescent="0.2">
      <c r="A12">
        <v>11</v>
      </c>
      <c r="B12">
        <v>1</v>
      </c>
      <c r="C12">
        <v>2</v>
      </c>
      <c r="D12">
        <v>18.07</v>
      </c>
    </row>
    <row r="13" spans="1:8" x14ac:dyDescent="0.2">
      <c r="A13">
        <v>12</v>
      </c>
      <c r="B13">
        <v>2</v>
      </c>
      <c r="C13">
        <v>2</v>
      </c>
      <c r="D13">
        <v>18.04</v>
      </c>
    </row>
    <row r="14" spans="1:8" x14ac:dyDescent="0.2">
      <c r="A14">
        <v>13</v>
      </c>
      <c r="B14">
        <v>1</v>
      </c>
      <c r="C14">
        <v>3</v>
      </c>
      <c r="D14">
        <v>18.04</v>
      </c>
    </row>
    <row r="15" spans="1:8" x14ac:dyDescent="0.2">
      <c r="A15">
        <v>14</v>
      </c>
      <c r="B15">
        <v>1</v>
      </c>
      <c r="C15">
        <v>1</v>
      </c>
      <c r="D15">
        <v>18.04</v>
      </c>
    </row>
    <row r="16" spans="1:8" x14ac:dyDescent="0.2">
      <c r="A16">
        <v>15</v>
      </c>
      <c r="B16">
        <v>3</v>
      </c>
      <c r="C16">
        <v>2</v>
      </c>
      <c r="D16">
        <v>17.96</v>
      </c>
    </row>
    <row r="17" spans="1:4" x14ac:dyDescent="0.2">
      <c r="A17">
        <v>16</v>
      </c>
      <c r="B17">
        <v>2</v>
      </c>
      <c r="C17">
        <v>1</v>
      </c>
      <c r="D17">
        <v>18.05</v>
      </c>
    </row>
    <row r="18" spans="1:4" x14ac:dyDescent="0.2">
      <c r="A18">
        <v>17</v>
      </c>
      <c r="B18">
        <v>1</v>
      </c>
      <c r="C18">
        <v>1</v>
      </c>
      <c r="D18">
        <v>18.059999999999999</v>
      </c>
    </row>
    <row r="19" spans="1:4" x14ac:dyDescent="0.2">
      <c r="A19">
        <v>18</v>
      </c>
      <c r="B19">
        <v>3</v>
      </c>
      <c r="C19">
        <v>1</v>
      </c>
      <c r="D19">
        <v>18.07</v>
      </c>
    </row>
    <row r="20" spans="1:4" x14ac:dyDescent="0.2">
      <c r="A20">
        <v>19</v>
      </c>
      <c r="B20">
        <v>3</v>
      </c>
      <c r="C20">
        <v>3</v>
      </c>
      <c r="D20">
        <v>17.98</v>
      </c>
    </row>
    <row r="21" spans="1:4" x14ac:dyDescent="0.2">
      <c r="A21">
        <v>20</v>
      </c>
      <c r="B21">
        <v>1</v>
      </c>
      <c r="C21">
        <v>3</v>
      </c>
      <c r="D21">
        <v>18.05</v>
      </c>
    </row>
    <row r="22" spans="1:4" x14ac:dyDescent="0.2">
      <c r="A22">
        <v>21</v>
      </c>
      <c r="B22">
        <v>4</v>
      </c>
      <c r="C22">
        <v>3</v>
      </c>
      <c r="D22">
        <v>18.059999999999999</v>
      </c>
    </row>
    <row r="23" spans="1:4" x14ac:dyDescent="0.2">
      <c r="A23">
        <v>22</v>
      </c>
      <c r="B23">
        <v>4</v>
      </c>
      <c r="C23">
        <v>2</v>
      </c>
      <c r="D23">
        <v>18.05</v>
      </c>
    </row>
    <row r="24" spans="1:4" x14ac:dyDescent="0.2">
      <c r="A24">
        <v>23</v>
      </c>
      <c r="B24">
        <v>1</v>
      </c>
      <c r="C24">
        <v>2</v>
      </c>
      <c r="D24">
        <v>17.989999999999998</v>
      </c>
    </row>
    <row r="25" spans="1:4" x14ac:dyDescent="0.2">
      <c r="A25">
        <v>24</v>
      </c>
      <c r="B25">
        <v>4</v>
      </c>
      <c r="C25">
        <v>1</v>
      </c>
      <c r="D25">
        <v>18.11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25"/>
  <sheetViews>
    <sheetView tabSelected="1" workbookViewId="0">
      <selection activeCell="B4" sqref="A1:D25"/>
    </sheetView>
  </sheetViews>
  <sheetFormatPr defaultColWidth="8.7421875" defaultRowHeight="15" x14ac:dyDescent="0.2"/>
  <cols>
    <col min="4" max="4" width="13.98828125" bestFit="1" customWidth="1"/>
  </cols>
  <sheetData>
    <row r="1" spans="1:9" x14ac:dyDescent="0.2">
      <c r="A1" t="s">
        <v>2</v>
      </c>
      <c r="B1" t="s">
        <v>0</v>
      </c>
      <c r="C1" t="s">
        <v>1</v>
      </c>
      <c r="D1" t="s">
        <v>4</v>
      </c>
      <c r="H1" t="s">
        <v>12</v>
      </c>
      <c r="I1" t="s">
        <v>13</v>
      </c>
    </row>
    <row r="2" spans="1:9" x14ac:dyDescent="0.2">
      <c r="A2">
        <v>1</v>
      </c>
      <c r="B2">
        <v>4</v>
      </c>
      <c r="C2">
        <v>1</v>
      </c>
      <c r="D2">
        <v>15.91</v>
      </c>
      <c r="H2" t="s">
        <v>14</v>
      </c>
      <c r="I2" t="s">
        <v>15</v>
      </c>
    </row>
    <row r="3" spans="1:9" x14ac:dyDescent="0.2">
      <c r="A3">
        <v>2</v>
      </c>
      <c r="B3">
        <v>3</v>
      </c>
      <c r="C3">
        <v>3</v>
      </c>
      <c r="D3">
        <v>15.32</v>
      </c>
      <c r="H3" t="s">
        <v>16</v>
      </c>
      <c r="I3" t="s">
        <v>17</v>
      </c>
    </row>
    <row r="4" spans="1:9" x14ac:dyDescent="0.2">
      <c r="A4">
        <v>3</v>
      </c>
      <c r="B4">
        <v>4</v>
      </c>
      <c r="C4">
        <v>2</v>
      </c>
      <c r="D4">
        <v>15.9</v>
      </c>
      <c r="H4" t="s">
        <v>18</v>
      </c>
      <c r="I4" t="s">
        <v>19</v>
      </c>
    </row>
    <row r="5" spans="1:9" x14ac:dyDescent="0.2">
      <c r="A5">
        <v>4</v>
      </c>
      <c r="B5">
        <v>2</v>
      </c>
      <c r="C5">
        <v>2</v>
      </c>
      <c r="D5">
        <v>15.37</v>
      </c>
    </row>
    <row r="6" spans="1:9" x14ac:dyDescent="0.2">
      <c r="A6">
        <v>5</v>
      </c>
      <c r="B6">
        <v>2</v>
      </c>
      <c r="C6">
        <v>3</v>
      </c>
      <c r="D6">
        <v>15.37</v>
      </c>
    </row>
    <row r="7" spans="1:9" x14ac:dyDescent="0.2">
      <c r="A7">
        <v>6</v>
      </c>
      <c r="B7">
        <v>2</v>
      </c>
      <c r="C7">
        <v>1</v>
      </c>
      <c r="D7">
        <v>15.37</v>
      </c>
    </row>
    <row r="8" spans="1:9" x14ac:dyDescent="0.2">
      <c r="A8">
        <v>7</v>
      </c>
      <c r="B8">
        <v>3</v>
      </c>
      <c r="C8">
        <v>1</v>
      </c>
      <c r="D8">
        <v>15.33</v>
      </c>
    </row>
    <row r="9" spans="1:9" x14ac:dyDescent="0.2">
      <c r="A9">
        <v>8</v>
      </c>
      <c r="B9">
        <v>3</v>
      </c>
      <c r="C9">
        <v>2</v>
      </c>
      <c r="D9">
        <v>15.32</v>
      </c>
    </row>
    <row r="10" spans="1:9" x14ac:dyDescent="0.2">
      <c r="A10">
        <v>9</v>
      </c>
      <c r="B10">
        <v>2</v>
      </c>
      <c r="C10">
        <v>3</v>
      </c>
      <c r="D10">
        <v>15.39</v>
      </c>
    </row>
    <row r="11" spans="1:9" x14ac:dyDescent="0.2">
      <c r="A11">
        <v>10</v>
      </c>
      <c r="B11">
        <v>4</v>
      </c>
      <c r="C11">
        <v>3</v>
      </c>
      <c r="D11">
        <v>15.91</v>
      </c>
    </row>
    <row r="12" spans="1:9" x14ac:dyDescent="0.2">
      <c r="A12">
        <v>11</v>
      </c>
      <c r="B12">
        <v>1</v>
      </c>
      <c r="C12">
        <v>2</v>
      </c>
      <c r="D12">
        <v>15.79</v>
      </c>
    </row>
    <row r="13" spans="1:9" x14ac:dyDescent="0.2">
      <c r="A13">
        <v>12</v>
      </c>
      <c r="B13">
        <v>2</v>
      </c>
      <c r="C13">
        <v>2</v>
      </c>
      <c r="D13">
        <v>15.38</v>
      </c>
    </row>
    <row r="14" spans="1:9" x14ac:dyDescent="0.2">
      <c r="A14">
        <v>13</v>
      </c>
      <c r="B14">
        <v>1</v>
      </c>
      <c r="C14">
        <v>3</v>
      </c>
      <c r="D14">
        <v>15.8</v>
      </c>
    </row>
    <row r="15" spans="1:9" x14ac:dyDescent="0.2">
      <c r="A15">
        <v>14</v>
      </c>
      <c r="B15">
        <v>1</v>
      </c>
      <c r="C15">
        <v>1</v>
      </c>
      <c r="D15">
        <v>15.8</v>
      </c>
    </row>
    <row r="16" spans="1:9" x14ac:dyDescent="0.2">
      <c r="A16">
        <v>15</v>
      </c>
      <c r="B16">
        <v>3</v>
      </c>
      <c r="C16">
        <v>2</v>
      </c>
      <c r="D16">
        <v>15.32</v>
      </c>
    </row>
    <row r="17" spans="1:4" x14ac:dyDescent="0.2">
      <c r="A17">
        <v>16</v>
      </c>
      <c r="B17">
        <v>2</v>
      </c>
      <c r="C17">
        <v>1</v>
      </c>
      <c r="D17">
        <v>15.38</v>
      </c>
    </row>
    <row r="18" spans="1:4" x14ac:dyDescent="0.2">
      <c r="A18">
        <v>17</v>
      </c>
      <c r="B18">
        <v>1</v>
      </c>
      <c r="C18">
        <v>1</v>
      </c>
      <c r="D18">
        <v>15.79</v>
      </c>
    </row>
    <row r="19" spans="1:4" x14ac:dyDescent="0.2">
      <c r="A19">
        <v>18</v>
      </c>
      <c r="B19">
        <v>3</v>
      </c>
      <c r="C19">
        <v>1</v>
      </c>
      <c r="D19">
        <v>15.33</v>
      </c>
    </row>
    <row r="20" spans="1:4" x14ac:dyDescent="0.2">
      <c r="A20">
        <v>19</v>
      </c>
      <c r="B20">
        <v>3</v>
      </c>
      <c r="C20">
        <v>3</v>
      </c>
      <c r="D20">
        <v>15.32</v>
      </c>
    </row>
    <row r="21" spans="1:4" x14ac:dyDescent="0.2">
      <c r="A21">
        <v>20</v>
      </c>
      <c r="B21">
        <v>1</v>
      </c>
      <c r="C21">
        <v>3</v>
      </c>
      <c r="D21">
        <v>15.8</v>
      </c>
    </row>
    <row r="22" spans="1:4" x14ac:dyDescent="0.2">
      <c r="A22">
        <v>21</v>
      </c>
      <c r="B22">
        <v>4</v>
      </c>
      <c r="C22">
        <v>3</v>
      </c>
      <c r="D22">
        <v>15.9</v>
      </c>
    </row>
    <row r="23" spans="1:4" x14ac:dyDescent="0.2">
      <c r="A23">
        <v>22</v>
      </c>
      <c r="B23">
        <v>4</v>
      </c>
      <c r="C23">
        <v>2</v>
      </c>
      <c r="D23">
        <v>15.89</v>
      </c>
    </row>
    <row r="24" spans="1:4" x14ac:dyDescent="0.2">
      <c r="A24">
        <v>23</v>
      </c>
      <c r="B24">
        <v>1</v>
      </c>
      <c r="C24">
        <v>2</v>
      </c>
      <c r="D24">
        <v>15.8</v>
      </c>
    </row>
    <row r="25" spans="1:4" x14ac:dyDescent="0.2">
      <c r="A25">
        <v>24</v>
      </c>
      <c r="B25">
        <v>4</v>
      </c>
      <c r="C25">
        <v>1</v>
      </c>
      <c r="D25">
        <v>15.91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Pivot Table - Cookie Weight</vt:lpstr>
      <vt:lpstr>Pivot table - marker diameter</vt:lpstr>
      <vt:lpstr>Pivot table - marker weight</vt:lpstr>
      <vt:lpstr>Cookie weight</vt:lpstr>
      <vt:lpstr>Marker Diameter</vt:lpstr>
      <vt:lpstr>Marker Weight</vt:lpstr>
    </vt:vector>
  </TitlesOfParts>
  <Company>Engineering 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Yang, Yuhang</dc:creator>
  <cp:lastModifiedBy>Ti Chen</cp:lastModifiedBy>
  <dcterms:created xsi:type="dcterms:W3CDTF">2019-09-27T19:42:56Z</dcterms:created>
  <dcterms:modified xsi:type="dcterms:W3CDTF">2019-10-20T03:39:02Z</dcterms:modified>
</cp:coreProperties>
</file>