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Crop_Model_ASRS_Relocation_Lower" sheetId="2" state="visible" r:id="rId3"/>
    <sheet name="Crop_Model_ASRS_Relocation" sheetId="3" state="visible" r:id="rId4"/>
    <sheet name="Crop_Model_ASRS_Relocation_Upper" sheetId="4" state="visible" r:id="rId5"/>
    <sheet name="Crop_Model_ASRS_No_Relocation" sheetId="5" state="visible" r:id="rId6"/>
    <sheet name="Crop_Model_2005" sheetId="6" state="visible" r:id="rId7"/>
    <sheet name="Production_2005" sheetId="7" state="visible" r:id="rId8"/>
    <sheet name="Production_2005_raw" sheetId="8" state="visible" r:id="rId9"/>
    <sheet name="Nutri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<sst xmlns="http://schemas.openxmlformats.org/spreadsheetml/2006/main" count="3138" uniqueCount="1421">
  <si>
    <t xml:space="preserve">Kcal Reduction, after 3 years</t>
  </si>
  <si>
    <t xml:space="preserve">kcal ratio, after 3 years</t>
  </si>
  <si>
    <t xml:space="preserve">fat ratio, after 3 years</t>
  </si>
  <si>
    <t xml:space="preserve">protein ratio, after 3 years</t>
  </si>
  <si>
    <t xml:space="preserve">ratio fat to calories ratios</t>
  </si>
  <si>
    <t xml:space="preserve">ratio protein to calories ratios</t>
  </si>
  <si>
    <t xml:space="preserve">Percent error crop model 2005</t>
  </si>
  <si>
    <t xml:space="preserve">xia et al (no relocation)</t>
  </si>
  <si>
    <t xml:space="preserve">lower bound relocation</t>
  </si>
  <si>
    <t xml:space="preserve">best guess relocation</t>
  </si>
  <si>
    <t xml:space="preserve">upper bound relocation</t>
  </si>
  <si>
    <t xml:space="preserve">yellow cells are used in model results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</si>
  <si>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</si>
  <si>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</si>
  <si>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</si>
  <si>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</si>
  <si>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baseline crop area (hectares)</t>
  </si>
  <si>
    <t xml:space="preserve">baseline crop fraction area</t>
  </si>
  <si>
    <t xml:space="preserve">yield per unit area dry caloric tons per hectare</t>
  </si>
  <si>
    <t xml:space="preserve">Rotation fraction (all crop area multiplier)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</si>
  <si>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</si>
  <si>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</si>
  <si>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</si>
  <si>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</si>
  <si>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</si>
  <si>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</si>
  <si>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</si>
  <si>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</si>
  <si>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</si>
  <si>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</si>
  <si>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</si>
  <si>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</si>
  <si>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</si>
  <si>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</si>
  <si>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</si>
  <si>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All cropland total area</t>
  </si>
  <si>
    <t xml:space="preserve">Fraction  cropland considered</t>
  </si>
  <si>
    <t xml:space="preserve">multiplier on low importance crops</t>
  </si>
  <si>
    <t xml:space="preserve">best two</t>
  </si>
  <si>
    <t xml:space="preserve">sugar beet</t>
  </si>
  <si>
    <t xml:space="preserve">rapeseed</t>
  </si>
  <si>
    <t xml:space="preserve">wheat</t>
  </si>
  <si>
    <t xml:space="preserve">potatoes</t>
  </si>
  <si>
    <t xml:space="preserve">sunflower</t>
  </si>
  <si>
    <t xml:space="preserve">soybeans</t>
  </si>
  <si>
    <t xml:space="preserve">No Relocated  Production (tons dry weight)</t>
  </si>
  <si>
    <t xml:space="preserve">No Relocated  Production Wet Weight (tons)</t>
  </si>
  <si>
    <t xml:space="preserve">No Relocated Production (dry caloric tons)</t>
  </si>
  <si>
    <t xml:space="preserve">No Relocation Fat ( tons)</t>
  </si>
  <si>
    <t xml:space="preserve">No Relocation Protein ( tons)</t>
  </si>
  <si>
    <t xml:space="preserve">https://agupubs.onlinelibrary.wiley.com/doi/full/10.1029/2007gb002947</t>
  </si>
  <si>
    <t xml:space="preserve">Predicted Normal Production (tons dry weight)</t>
  </si>
  <si>
    <t xml:space="preserve">Predicted Normal Production Wet Weight (tons)</t>
  </si>
  <si>
    <t xml:space="preserve">Predicted Normal Production (dry caloric tons)</t>
  </si>
  <si>
    <t xml:space="preserve">Production (tons wet weight)</t>
  </si>
  <si>
    <t xml:space="preserve">Production (dry caloric tons)</t>
  </si>
  <si>
    <t xml:space="preserve">No Relocation Fat (dry)</t>
  </si>
  <si>
    <t xml:space="preserve">No Relocation Protein (dry)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</si>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</sst>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%"/>
    <numFmt numFmtId="167" formatCode="0.00%"/>
    <numFmt numFmtId="168" formatCode="0.00"/>
    <numFmt numFmtId="169" formatCode="#,##0.000"/>
    <numFmt numFmtId="170" formatCode="#,##0.00"/>
    <numFmt numFmtId="171" formatCode="#,##0.0"/>
    <numFmt numFmtId="172" formatCode="0%"/>
    <numFmt numFmtId="173" formatCode="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1"/>
      <color rgb="FF000000"/>
      <name val="EB Garamond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D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5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te 7" xfId="47"/>
    <cellStyle name="Note 8" xfId="48"/>
    <cellStyle name="Status 10" xfId="49"/>
    <cellStyle name="Status 11" xfId="50"/>
    <cellStyle name="Text 6" xfId="51"/>
    <cellStyle name="Text 7" xfId="52"/>
    <cellStyle name="Warning 14" xfId="53"/>
    <cellStyle name="Warning 15" xfId="54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9.2"/>
    <col collapsed="false" customWidth="false" hidden="false" outlineLevel="0" max="4" min="4" style="1" width="11.52"/>
    <col collapsed="false" customWidth="false" hidden="false" outlineLevel="0" max="1025" min="5" style="0" width="11.52"/>
  </cols>
  <sheetData>
    <row r="1" customFormat="false" ht="35.05" hidden="false" customHeight="false" outlineLevel="0" collapsed="false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</row>
    <row r="2" customFormat="false" ht="23.85" hidden="false" customHeight="false" outlineLevel="0" collapsed="false">
      <c r="A2" s="2" t="s">
        <v>7</v>
      </c>
      <c r="B2" s="4" t="n">
        <v>0.89</v>
      </c>
      <c r="C2" s="5" t="n">
        <f aca="false">1-B2</f>
        <v>0.11</v>
      </c>
      <c r="D2" s="5" t="n">
        <f aca="false">1-B2</f>
        <v>0.11</v>
      </c>
      <c r="E2" s="5" t="n">
        <f aca="false">1-B2</f>
        <v>0.11</v>
      </c>
      <c r="F2" s="5" t="n">
        <f aca="false">D2/E2</f>
        <v>1</v>
      </c>
      <c r="G2" s="5" t="n">
        <f aca="false">E2/C2</f>
        <v>1</v>
      </c>
      <c r="I2" s="6" t="n">
        <f aca="false">(Crop_Model_2005!E13-Production_2005!D13)/Production_2005!D13</f>
        <v>-0.0607104049014994</v>
      </c>
    </row>
    <row r="3" customFormat="false" ht="23.85" hidden="false" customHeight="false" outlineLevel="0" collapsed="false">
      <c r="A3" s="2" t="s">
        <v>8</v>
      </c>
      <c r="B3" s="4" t="n">
        <f aca="false">1-Crop_Model_ASRS_Relocation_Lower!I13/Crop_Model_2005!E13</f>
        <v>0.822163565763693</v>
      </c>
      <c r="C3" s="5" t="n">
        <f aca="false">1-B3</f>
        <v>0.177836434236307</v>
      </c>
      <c r="D3" s="5" t="n">
        <f aca="false">Crop_Model_ASRS_Relocation_Lower!J13/Crop_Model_2005!F13</f>
        <v>0.330057876321004</v>
      </c>
      <c r="E3" s="5" t="n">
        <f aca="false">Crop_Model_ASRS_Relocation_Lower!K13/Crop_Model_2005!G13</f>
        <v>0.189074320756358</v>
      </c>
      <c r="F3" s="7" t="n">
        <f aca="false">D3/E3</f>
        <v>1.74565152475845</v>
      </c>
      <c r="G3" s="7" t="n">
        <f aca="false">E3/C3</f>
        <v>1.06319226185742</v>
      </c>
      <c r="J3" s="5"/>
      <c r="K3" s="5"/>
      <c r="L3" s="5"/>
    </row>
    <row r="4" customFormat="false" ht="23.85" hidden="false" customHeight="false" outlineLevel="0" collapsed="false">
      <c r="A4" s="2" t="s">
        <v>9</v>
      </c>
      <c r="B4" s="4" t="n">
        <f aca="false">1-Crop_Model_ASRS_Relocation!I13/Crop_Model_2005!E13</f>
        <v>0.807779341979336</v>
      </c>
      <c r="C4" s="5" t="n">
        <f aca="false">1-B4</f>
        <v>0.192220658020664</v>
      </c>
      <c r="D4" s="5" t="n">
        <f aca="false">Crop_Model_ASRS_Relocation!J13/Crop_Model_2005!F13</f>
        <v>0.379957718008954</v>
      </c>
      <c r="E4" s="5" t="n">
        <f aca="false">Crop_Model_ASRS_Relocation!K13/Crop_Model_2005!G13</f>
        <v>0.204127502326768</v>
      </c>
      <c r="F4" s="7" t="n">
        <f aca="false">D4/E4</f>
        <v>1.8613744531137</v>
      </c>
      <c r="G4" s="7" t="n">
        <f aca="false">E4/C4</f>
        <v>1.06194362473165</v>
      </c>
      <c r="J4" s="5"/>
      <c r="K4" s="5"/>
      <c r="L4" s="5"/>
    </row>
    <row r="5" customFormat="false" ht="35.05" hidden="false" customHeight="false" outlineLevel="0" collapsed="false">
      <c r="A5" s="2" t="s">
        <v>10</v>
      </c>
      <c r="B5" s="4" t="n">
        <f aca="false">1-Crop_Model_ASRS_Relocation_Upper!I13/Crop_Model_2005!E13</f>
        <v>0.798683222321478</v>
      </c>
      <c r="C5" s="5" t="n">
        <f aca="false">1-B5</f>
        <v>0.201316777678522</v>
      </c>
      <c r="D5" s="8" t="n">
        <f aca="false">Crop_Model_ASRS_Relocation_Upper!J13/Crop_Model_2005!F13</f>
        <v>0.414027289397202</v>
      </c>
      <c r="E5" s="5" t="n">
        <f aca="false">Crop_Model_ASRS_Relocation_Upper!K13/Crop_Model_2005!G13</f>
        <v>0.214791200370505</v>
      </c>
      <c r="F5" s="7" t="n">
        <f aca="false">D5/E5</f>
        <v>1.9275803137327</v>
      </c>
      <c r="G5" s="7" t="n">
        <f aca="false">E5/C5</f>
        <v>1.06693144430068</v>
      </c>
      <c r="J5" s="5"/>
      <c r="K5" s="5"/>
      <c r="L5" s="5"/>
    </row>
    <row r="6" customFormat="false" ht="12.8" hidden="false" customHeight="false" outlineLevel="0" collapsed="false">
      <c r="A6" s="0"/>
      <c r="B6" s="0"/>
      <c r="C6" s="0"/>
      <c r="D6" s="0"/>
    </row>
    <row r="8" customFormat="false" ht="35.05" hidden="false" customHeight="false" outlineLevel="0" collapsed="false">
      <c r="A8" s="9"/>
      <c r="B8" s="10" t="s">
        <v>11</v>
      </c>
      <c r="C8" s="11"/>
      <c r="D8" s="11"/>
    </row>
    <row r="9" customFormat="false" ht="12.8" hidden="false" customHeight="false" outlineLevel="0" collapsed="false">
      <c r="A9" s="12"/>
      <c r="B9" s="13"/>
      <c r="C9" s="12"/>
      <c r="D9" s="12"/>
    </row>
    <row r="10" customFormat="false" ht="12.8" hidden="false" customHeight="false" outlineLevel="0" collapsed="false">
      <c r="A10" s="11"/>
      <c r="B10" s="11"/>
      <c r="C10" s="11"/>
      <c r="D10" s="11"/>
    </row>
    <row r="11" customFormat="false" ht="12.8" hidden="false" customHeight="false" outlineLevel="0" collapsed="false">
      <c r="A11" s="12"/>
      <c r="C11" s="13"/>
      <c r="D11" s="14"/>
      <c r="G11" s="3"/>
      <c r="H11" s="2"/>
    </row>
    <row r="12" customFormat="false" ht="12.8" hidden="false" customHeight="false" outlineLevel="0" collapsed="false">
      <c r="F12" s="5"/>
      <c r="G12" s="5"/>
      <c r="H12" s="5"/>
    </row>
    <row r="14" customFormat="false" ht="12.8" hidden="false" customHeight="false" outlineLevel="0" collapsed="false">
      <c r="A14" s="9"/>
      <c r="B14" s="11"/>
      <c r="C14" s="11"/>
      <c r="D14" s="11"/>
      <c r="G14" s="2"/>
      <c r="H14" s="2"/>
    </row>
    <row r="15" customFormat="false" ht="12.8" hidden="false" customHeight="false" outlineLevel="0" collapsed="false">
      <c r="A15" s="12"/>
      <c r="B15" s="13"/>
      <c r="C15" s="13"/>
      <c r="D15" s="13"/>
      <c r="G15" s="5"/>
      <c r="H15" s="5"/>
    </row>
    <row r="16" customFormat="false" ht="12.8" hidden="false" customHeight="false" outlineLevel="0" collapsed="false">
      <c r="A16" s="11"/>
      <c r="B16" s="11"/>
      <c r="C16" s="11"/>
      <c r="D16" s="11"/>
    </row>
    <row r="17" customFormat="false" ht="12.8" hidden="false" customHeight="false" outlineLevel="0" collapsed="false">
      <c r="A17" s="12"/>
      <c r="C17" s="13"/>
      <c r="D17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0" width="11.65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4" min="4" style="0" width="11.52"/>
    <col collapsed="false" customWidth="false" hidden="false" outlineLevel="0" max="6" min="5" style="0" width="11.54"/>
    <col collapsed="false" customWidth="false" hidden="false" outlineLevel="0" max="1025" min="7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M1" s="2"/>
      <c r="O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0.0605244047151107</v>
      </c>
      <c r="I2" s="20" t="n">
        <f aca="false">$F$15*H2*G2</f>
        <v>48799934.8423883</v>
      </c>
      <c r="J2" s="24" t="n">
        <f aca="false">VLOOKUP($A2,Nutrition!$A:$E,4,0)*I2*4000/VLOOKUP($A2,Nutrition!$A:$C,2,0)</f>
        <v>2357749.66092438</v>
      </c>
      <c r="K2" s="25" t="n">
        <f aca="false">VLOOKUP($A2,Nutrition!$A:$D,3,0)*I2*4000/VLOOKUP($A2,Nutrition!$A:$C,2,0)</f>
        <v>5208981.80901897</v>
      </c>
      <c r="M2" s="26"/>
      <c r="O2" s="27"/>
      <c r="Q2" s="2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0.0456776617734984</v>
      </c>
      <c r="I3" s="30" t="n">
        <f aca="false">$F$15*H3*G3</f>
        <v>19135219.7812753</v>
      </c>
      <c r="J3" s="34" t="n">
        <f aca="false">VLOOKUP($A3,Nutrition!$A:$E,4,0)*I3*4000/VLOOKUP($A3,Nutrition!$A:$C,2,0)</f>
        <v>84341.666755862</v>
      </c>
      <c r="K3" s="35" t="n">
        <f aca="false">VLOOKUP($A3,Nutrition!$A:$D,3,0)*I3*4000/VLOOKUP($A3,Nutrition!$A:$C,2,0)</f>
        <v>1412733.71900931</v>
      </c>
      <c r="M3" s="26"/>
      <c r="O3" s="27"/>
      <c r="Q3" s="27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0.2</v>
      </c>
      <c r="I4" s="30" t="n">
        <f aca="false">$F$15*H4*G4</f>
        <v>167013258.980362</v>
      </c>
      <c r="J4" s="34" t="n">
        <f aca="false">VLOOKUP($A4,Nutrition!$A:$E,4,0)*I4*4000/VLOOKUP($A4,Nutrition!$A:$C,2,0)</f>
        <v>4600365.21742315</v>
      </c>
      <c r="K4" s="35" t="n">
        <f aca="false">VLOOKUP($A4,Nutrition!$A:$D,3,0)*I4*4000/VLOOKUP($A4,Nutrition!$A:$C,2,0)</f>
        <v>24401937.2402445</v>
      </c>
      <c r="M4" s="26"/>
      <c r="O4" s="27"/>
      <c r="Q4" s="27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0.0407591845634108</v>
      </c>
      <c r="I5" s="30" t="n">
        <f aca="false">$F$15*H5*G5</f>
        <v>10241665.4921939</v>
      </c>
      <c r="J5" s="34" t="n">
        <f aca="false">VLOOKUP($A5,Nutrition!$A:$E,4,0)*I5*4000/VLOOKUP($A5,Nutrition!$A:$C,2,0)</f>
        <v>2201193.77742676</v>
      </c>
      <c r="K5" s="35" t="n">
        <f aca="false">VLOOKUP($A5,Nutrition!$A:$D,3,0)*I5*4000/VLOOKUP($A5,Nutrition!$A:$C,2,0)</f>
        <v>4646964.64123427</v>
      </c>
      <c r="M5" s="26"/>
      <c r="O5" s="27"/>
      <c r="Q5" s="27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0.0247275227599339</v>
      </c>
      <c r="I6" s="30" t="n">
        <f aca="false">$F$15*H6*G6</f>
        <v>19681357.4447708</v>
      </c>
      <c r="J6" s="34" t="n">
        <f aca="false">VLOOKUP($A6,Nutrition!$A:$E,4,0)*I6*4000/VLOOKUP($A6,Nutrition!$A:$C,2,0)</f>
        <v>426824.619284185</v>
      </c>
      <c r="K6" s="35" t="n">
        <f aca="false">VLOOKUP($A6,Nutrition!$A:$D,3,0)*I6*4000/VLOOKUP($A6,Nutrition!$A:$C,2,0)</f>
        <v>2608372.67340335</v>
      </c>
      <c r="M6" s="26"/>
      <c r="O6" s="27"/>
      <c r="Q6" s="27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0.09</v>
      </c>
      <c r="I7" s="30" t="n">
        <f aca="false">$F$15*H7*G7</f>
        <v>60813748.2115489</v>
      </c>
      <c r="J7" s="34" t="n">
        <f aca="false">VLOOKUP($A7,Nutrition!$A:$E,4,0)*I7*4000/VLOOKUP($A7,Nutrition!$A:$C,2,0)</f>
        <v>22158855.6236413</v>
      </c>
      <c r="K7" s="35" t="n">
        <f aca="false">VLOOKUP($A7,Nutrition!$A:$D,3,0)*I7*4000/VLOOKUP($A7,Nutrition!$A:$C,2,0)</f>
        <v>9651412.67163043</v>
      </c>
      <c r="M7" s="26"/>
      <c r="O7" s="27"/>
      <c r="Q7" s="27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$F$15*H8*G8</f>
        <v>15835961.7324562</v>
      </c>
      <c r="J8" s="34" t="n">
        <f aca="false">VLOOKUP($A8,Nutrition!$A:$E,4,0)*I8*4000/VLOOKUP($A8,Nutrition!$A:$C,2,0)</f>
        <v>94543.0551191417</v>
      </c>
      <c r="K8" s="35" t="n">
        <f aca="false">VLOOKUP($A8,Nutrition!$A:$D,3,0)*I8*4000/VLOOKUP($A8,Nutrition!$A:$C,2,0)</f>
        <v>1512688.88190627</v>
      </c>
      <c r="M8" s="26"/>
      <c r="O8" s="27"/>
      <c r="Q8" s="27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0.0187774033672169</v>
      </c>
      <c r="I9" s="30" t="n">
        <f aca="false">$F$15*H9*G9</f>
        <v>4047279.79007715</v>
      </c>
      <c r="J9" s="34" t="n">
        <f aca="false">VLOOKUP($A9,Nutrition!$A:$E,4,0)*I9*4000/VLOOKUP($A9,Nutrition!$A:$C,2,0)</f>
        <v>155755.373845534</v>
      </c>
      <c r="K9" s="35" t="n">
        <f aca="false">VLOOKUP($A9,Nutrition!$A:$D,3,0)*I9*4000/VLOOKUP($A9,Nutrition!$A:$C,2,0)</f>
        <v>476705.841163606</v>
      </c>
      <c r="M9" s="26"/>
      <c r="O9" s="27"/>
      <c r="Q9" s="27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0.12</v>
      </c>
      <c r="I10" s="30" t="n">
        <f aca="false">$F$15*H10*G10</f>
        <v>132315051.637321</v>
      </c>
      <c r="J10" s="34" t="n">
        <f aca="false">VLOOKUP($A10,Nutrition!$A:$E,4,0)*I10*4000/VLOOKUP($A10,Nutrition!$A:$C,2,0)</f>
        <v>755507.814600049</v>
      </c>
      <c r="K10" s="35" t="n">
        <f aca="false">VLOOKUP($A10,Nutrition!$A:$D,3,0)*I10*4000/VLOOKUP($A10,Nutrition!$A:$C,2,0)</f>
        <v>9821601.58980063</v>
      </c>
      <c r="M10" s="26"/>
      <c r="O10" s="27"/>
      <c r="Q10" s="27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0.0101877467864059</v>
      </c>
      <c r="I11" s="30" t="n">
        <f aca="false">$F$15*H11*G11</f>
        <v>4296823.20079676</v>
      </c>
      <c r="J11" s="34" t="n">
        <f aca="false">VLOOKUP($A11,Nutrition!$A:$E,4,0)*I11*4000/VLOOKUP($A11,Nutrition!$A:$C,2,0)</f>
        <v>1495517.68547212</v>
      </c>
      <c r="K11" s="35" t="n">
        <f aca="false">VLOOKUP($A11,Nutrition!$A:$D,3,0)*I11*4000/VLOOKUP($A11,Nutrition!$A:$C,2,0)</f>
        <v>686375.654153248</v>
      </c>
      <c r="M11" s="26"/>
      <c r="O11" s="27"/>
      <c r="Q11" s="27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0.00443560526016426</v>
      </c>
      <c r="I12" s="30" t="n">
        <f aca="false">$F$15*H12*G12</f>
        <v>38426.3133143751</v>
      </c>
      <c r="J12" s="34" t="n">
        <f aca="false">VLOOKUP($A12,Nutrition!$A:$E,4,0)*I12*4000/VLOOKUP($A12,Nutrition!$A:$C,2,0)</f>
        <v>2175.67377932365</v>
      </c>
      <c r="K12" s="35" t="n">
        <f aca="false">VLOOKUP($A12,Nutrition!$A:$D,3,0)*I12*4000/VLOOKUP($A12,Nutrition!$A:$C,2,0)</f>
        <v>8912.30551994218</v>
      </c>
      <c r="M12" s="26"/>
      <c r="O12" s="27"/>
      <c r="Q12" s="27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0.63207513856467</v>
      </c>
      <c r="I13" s="40" t="n">
        <f aca="false">SUM(I2:I12)</f>
        <v>482218727.426505</v>
      </c>
      <c r="J13" s="40" t="n">
        <f aca="false">SUM(J2:J12)</f>
        <v>34332830.1682718</v>
      </c>
      <c r="K13" s="42" t="n">
        <f aca="false">SUM(K2:K12)</f>
        <v>60436687.0270846</v>
      </c>
      <c r="M13" s="43"/>
      <c r="N13" s="43"/>
      <c r="O13" s="27"/>
      <c r="Q13" s="27"/>
    </row>
    <row r="14" customFormat="false" ht="12.65" hidden="false" customHeight="true" outlineLevel="0" collapsed="false">
      <c r="A14" s="2"/>
      <c r="B14" s="2"/>
      <c r="C14" s="2"/>
      <c r="E14" s="44"/>
      <c r="F14" s="45"/>
      <c r="M14" s="46"/>
      <c r="N14" s="27"/>
    </row>
    <row r="15" customFormat="false" ht="24.6" hidden="false" customHeight="true" outlineLevel="0" collapsed="false">
      <c r="A15" s="3"/>
      <c r="C15" s="27"/>
      <c r="E15" s="47" t="s">
        <v>35</v>
      </c>
      <c r="F15" s="27" t="n">
        <v>1084282779.09403</v>
      </c>
      <c r="M15" s="46"/>
      <c r="N15" s="30"/>
    </row>
    <row r="16" customFormat="false" ht="35.05" hidden="false" customHeight="false" outlineLevel="0" collapsed="false">
      <c r="E16" s="47" t="s">
        <v>36</v>
      </c>
      <c r="F16" s="5" t="n">
        <f aca="false">E13/F15</f>
        <v>0.631781530664573</v>
      </c>
      <c r="H16" s="2"/>
      <c r="I16" s="33"/>
    </row>
    <row r="17" customFormat="false" ht="46.25" hidden="false" customHeight="false" outlineLevel="0" collapsed="false">
      <c r="E17" s="2" t="s">
        <v>37</v>
      </c>
      <c r="F17" s="43" t="n">
        <v>0.5</v>
      </c>
    </row>
    <row r="22" customFormat="false" ht="12.8" hidden="false" customHeight="false" outlineLevel="0" collapsed="false">
      <c r="K22" s="2"/>
      <c r="L22" s="2"/>
      <c r="M22" s="2"/>
    </row>
    <row r="23" customFormat="false" ht="12.8" hidden="false" customHeight="false" outlineLevel="0" collapsed="false">
      <c r="K23" s="5"/>
      <c r="L23" s="5"/>
      <c r="M23" s="5"/>
    </row>
    <row r="25" customFormat="false" ht="12.8" hidden="false" customHeight="false" outlineLevel="0" collapsed="false">
      <c r="A25" s="16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30" customFormat="false" ht="12.8" hidden="false" customHeight="false" outlineLevel="0" collapsed="false">
      <c r="M30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/>
      <c r="M1" s="16"/>
      <c r="N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0.0242097618860443</v>
      </c>
      <c r="I2" s="20" t="n">
        <f aca="false">G2*H2*$F$15</f>
        <v>19519973.9369553</v>
      </c>
      <c r="J2" s="24" t="n">
        <f aca="false">VLOOKUP($A2,Nutrition!$A:$E,4,0)*I2*4000/VLOOKUP($A2,Nutrition!$A:$C,2,0)</f>
        <v>943099.864369751</v>
      </c>
      <c r="K2" s="25" t="n">
        <f aca="false">VLOOKUP($A2,Nutrition!$A:$D,3,0)*I2*4000/VLOOKUP($A2,Nutrition!$A:$C,2,0)</f>
        <v>2083592.72360759</v>
      </c>
      <c r="L2" s="34"/>
      <c r="M2" s="49"/>
      <c r="N2" s="49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0.0182710647093994</v>
      </c>
      <c r="I3" s="30" t="n">
        <f aca="false">G3*H3*$F$15</f>
        <v>7654087.91251011</v>
      </c>
      <c r="J3" s="34" t="n">
        <f aca="false">VLOOKUP($A3,Nutrition!$A:$E,4,0)*I3*4000/VLOOKUP($A3,Nutrition!$A:$C,2,0)</f>
        <v>33736.6667023448</v>
      </c>
      <c r="K3" s="35" t="n">
        <f aca="false">VLOOKUP($A3,Nutrition!$A:$D,3,0)*I3*4000/VLOOKUP($A3,Nutrition!$A:$C,2,0)</f>
        <v>565093.487603726</v>
      </c>
      <c r="L3" s="34"/>
      <c r="M3" s="49"/>
      <c r="N3" s="49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0.275</v>
      </c>
      <c r="I4" s="30" t="n">
        <f aca="false">G4*H4*$F$15</f>
        <v>229643231.097998</v>
      </c>
      <c r="J4" s="34" t="n">
        <f aca="false">VLOOKUP($A4,Nutrition!$A:$E,4,0)*I4*4000/VLOOKUP($A4,Nutrition!$A:$C,2,0)</f>
        <v>6325502.17395683</v>
      </c>
      <c r="K4" s="35" t="n">
        <f aca="false">VLOOKUP($A4,Nutrition!$A:$D,3,0)*I4*4000/VLOOKUP($A4,Nutrition!$A:$C,2,0)</f>
        <v>33552663.7053362</v>
      </c>
      <c r="L4" s="34"/>
      <c r="M4" s="49"/>
      <c r="N4" s="49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0.0163036738253643</v>
      </c>
      <c r="I5" s="30" t="n">
        <f aca="false">G5*H5*$F$15</f>
        <v>4096666.19687758</v>
      </c>
      <c r="J5" s="34" t="n">
        <f aca="false">VLOOKUP($A5,Nutrition!$A:$E,4,0)*I5*4000/VLOOKUP($A5,Nutrition!$A:$C,2,0)</f>
        <v>880477.510970703</v>
      </c>
      <c r="K5" s="35" t="n">
        <f aca="false">VLOOKUP($A5,Nutrition!$A:$D,3,0)*I5*4000/VLOOKUP($A5,Nutrition!$A:$C,2,0)</f>
        <v>1858785.85649371</v>
      </c>
      <c r="L5" s="34"/>
      <c r="M5" s="49"/>
      <c r="N5" s="49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0.00989100910397356</v>
      </c>
      <c r="I6" s="30" t="n">
        <f aca="false">G6*H6*$F$15</f>
        <v>7872542.97790831</v>
      </c>
      <c r="J6" s="34" t="n">
        <f aca="false">VLOOKUP($A6,Nutrition!$A:$E,4,0)*I6*4000/VLOOKUP($A6,Nutrition!$A:$C,2,0)</f>
        <v>170729.847713674</v>
      </c>
      <c r="K6" s="35" t="n">
        <f aca="false">VLOOKUP($A6,Nutrition!$A:$D,3,0)*I6*4000/VLOOKUP($A6,Nutrition!$A:$C,2,0)</f>
        <v>1043349.06936134</v>
      </c>
      <c r="L6" s="34"/>
      <c r="M6" s="49"/>
      <c r="N6" s="49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0.12</v>
      </c>
      <c r="I7" s="30" t="n">
        <f aca="false">G7*H7*$F$15</f>
        <v>81084997.6153985</v>
      </c>
      <c r="J7" s="34" t="n">
        <f aca="false">VLOOKUP($A7,Nutrition!$A:$E,4,0)*I7*4000/VLOOKUP($A7,Nutrition!$A:$C,2,0)</f>
        <v>29545140.8315217</v>
      </c>
      <c r="K7" s="35" t="n">
        <f aca="false">VLOOKUP($A7,Nutrition!$A:$D,3,0)*I7*4000/VLOOKUP($A7,Nutrition!$A:$C,2,0)</f>
        <v>12868550.2288406</v>
      </c>
      <c r="L7" s="34"/>
      <c r="M7" s="49"/>
      <c r="N7" s="49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G8*H8*$F$15</f>
        <v>15835961.7324562</v>
      </c>
      <c r="J8" s="34" t="n">
        <f aca="false">VLOOKUP($A8,Nutrition!$A:$E,4,0)*I8*4000/VLOOKUP($A8,Nutrition!$A:$C,2,0)</f>
        <v>94543.0551191418</v>
      </c>
      <c r="K8" s="35" t="n">
        <f aca="false">VLOOKUP($A8,Nutrition!$A:$D,3,0)*I8*4000/VLOOKUP($A8,Nutrition!$A:$C,2,0)</f>
        <v>1512688.88190627</v>
      </c>
      <c r="L8" s="34"/>
      <c r="M8" s="49"/>
      <c r="N8" s="49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0.00751096134688675</v>
      </c>
      <c r="I9" s="30" t="n">
        <f aca="false">G9*H9*$F$15</f>
        <v>1618911.91603086</v>
      </c>
      <c r="J9" s="34" t="n">
        <f aca="false">VLOOKUP($A9,Nutrition!$A:$E,4,0)*I9*4000/VLOOKUP($A9,Nutrition!$A:$C,2,0)</f>
        <v>62302.1495382138</v>
      </c>
      <c r="K9" s="35" t="n">
        <f aca="false">VLOOKUP($A9,Nutrition!$A:$D,3,0)*I9*4000/VLOOKUP($A9,Nutrition!$A:$C,2,0)</f>
        <v>190682.336465442</v>
      </c>
      <c r="L9" s="34"/>
      <c r="M9" s="49"/>
      <c r="N9" s="49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0.138</v>
      </c>
      <c r="I10" s="30" t="n">
        <f aca="false">G10*H10*$F$15</f>
        <v>152162309.382919</v>
      </c>
      <c r="J10" s="34" t="n">
        <f aca="false">VLOOKUP($A10,Nutrition!$A:$E,4,0)*I10*4000/VLOOKUP($A10,Nutrition!$A:$C,2,0)</f>
        <v>868833.986790057</v>
      </c>
      <c r="K10" s="35" t="n">
        <f aca="false">VLOOKUP($A10,Nutrition!$A:$D,3,0)*I10*4000/VLOOKUP($A10,Nutrition!$A:$C,2,0)</f>
        <v>11294841.8282707</v>
      </c>
      <c r="L10" s="50"/>
      <c r="M10" s="49"/>
      <c r="N10" s="49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0.00407509871456237</v>
      </c>
      <c r="I11" s="30" t="n">
        <f aca="false">G11*H11*$F$15</f>
        <v>1718729.2803187</v>
      </c>
      <c r="J11" s="34" t="n">
        <f aca="false">VLOOKUP($A11,Nutrition!$A:$E,4,0)*I11*4000/VLOOKUP($A11,Nutrition!$A:$C,2,0)</f>
        <v>598207.074188847</v>
      </c>
      <c r="K11" s="35" t="n">
        <f aca="false">VLOOKUP($A11,Nutrition!$A:$D,3,0)*I11*4000/VLOOKUP($A11,Nutrition!$A:$C,2,0)</f>
        <v>274550.261661299</v>
      </c>
      <c r="L11" s="50"/>
      <c r="M11" s="49"/>
      <c r="N11" s="49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0.0017742421040657</v>
      </c>
      <c r="I12" s="30" t="n">
        <f aca="false">G12*H12*$F$15</f>
        <v>15370.52532575</v>
      </c>
      <c r="J12" s="34" t="n">
        <f aca="false">VLOOKUP($A12,Nutrition!$A:$E,4,0)*I12*4000/VLOOKUP($A12,Nutrition!$A:$C,2,0)</f>
        <v>870.26951172946</v>
      </c>
      <c r="K12" s="35" t="n">
        <f aca="false">VLOOKUP($A12,Nutrition!$A:$D,3,0)*I12*4000/VLOOKUP($A12,Nutrition!$A:$C,2,0)</f>
        <v>3564.92220797687</v>
      </c>
      <c r="L12" s="50"/>
      <c r="M12" s="49"/>
      <c r="N12" s="49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0.632021421029226</v>
      </c>
      <c r="I13" s="40" t="n">
        <f aca="false">SUM(I2:I12)</f>
        <v>521222782.574699</v>
      </c>
      <c r="J13" s="40" t="n">
        <f aca="false">SUM(J2:J12)</f>
        <v>39523443.430383</v>
      </c>
      <c r="K13" s="42" t="n">
        <f aca="false">SUM(K2:K12)</f>
        <v>65248363.3017549</v>
      </c>
      <c r="L13" s="49"/>
    </row>
    <row r="14" customFormat="false" ht="12.8" hidden="false" customHeight="false" outlineLevel="0" collapsed="false">
      <c r="A14" s="2"/>
      <c r="B14" s="2"/>
      <c r="C14" s="2"/>
      <c r="E14" s="44"/>
      <c r="J14" s="16"/>
    </row>
    <row r="15" customFormat="false" ht="23.85" hidden="false" customHeight="false" outlineLevel="0" collapsed="false">
      <c r="A15" s="51"/>
      <c r="C15" s="27"/>
      <c r="E15" s="47" t="s">
        <v>35</v>
      </c>
      <c r="F15" s="27" t="n">
        <v>1084282779.09403</v>
      </c>
      <c r="H15" s="45"/>
      <c r="I15" s="45"/>
      <c r="J15" s="45"/>
    </row>
    <row r="16" customFormat="false" ht="35.05" hidden="false" customHeight="false" outlineLevel="0" collapsed="false">
      <c r="A16" s="51"/>
      <c r="C16" s="27"/>
      <c r="E16" s="47" t="s">
        <v>36</v>
      </c>
      <c r="F16" s="5" t="n">
        <f aca="false">E13/F15</f>
        <v>0.631781530664573</v>
      </c>
      <c r="H16" s="45"/>
      <c r="I16" s="45"/>
      <c r="J16" s="45"/>
    </row>
    <row r="17" customFormat="false" ht="46.25" hidden="false" customHeight="false" outlineLevel="0" collapsed="false">
      <c r="E17" s="2" t="s">
        <v>37</v>
      </c>
      <c r="F17" s="43" t="n">
        <v>0.2</v>
      </c>
    </row>
    <row r="19" customFormat="false" ht="12.8" hidden="false" customHeight="false" outlineLevel="0" collapsed="false">
      <c r="L19" s="52" t="s">
        <v>38</v>
      </c>
      <c r="M19" s="52" t="s">
        <v>38</v>
      </c>
      <c r="N19" s="52" t="s">
        <v>38</v>
      </c>
    </row>
    <row r="20" customFormat="false" ht="12.8" hidden="false" customHeight="false" outlineLevel="0" collapsed="false">
      <c r="L20" s="0" t="s">
        <v>39</v>
      </c>
      <c r="M20" s="0" t="s">
        <v>40</v>
      </c>
      <c r="N20" s="0" t="s">
        <v>41</v>
      </c>
    </row>
    <row r="21" customFormat="false" ht="12.8" hidden="false" customHeight="false" outlineLevel="0" collapsed="false">
      <c r="L21" s="0" t="s">
        <v>42</v>
      </c>
      <c r="M21" s="0" t="s">
        <v>43</v>
      </c>
      <c r="N21" s="0" t="s">
        <v>44</v>
      </c>
    </row>
    <row r="23" customFormat="false" ht="12.8" hidden="false" customHeight="false" outlineLevel="0" collapsed="false">
      <c r="K23" s="2"/>
      <c r="L23" s="2"/>
      <c r="M23" s="2"/>
    </row>
    <row r="24" customFormat="false" ht="12.8" hidden="false" customHeight="false" outlineLevel="0" collapsed="false">
      <c r="K24" s="5"/>
      <c r="L24" s="5"/>
      <c r="M24" s="5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28" customFormat="false" ht="12.8" hidden="false" customHeight="false" outlineLevel="0" collapsed="false">
      <c r="A28" s="16"/>
    </row>
    <row r="31" customFormat="false" ht="12.8" hidden="false" customHeight="false" outlineLevel="0" collapsed="false">
      <c r="M31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/>
      <c r="M1" s="16"/>
      <c r="N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</v>
      </c>
      <c r="I2" s="20" t="n">
        <f aca="false">G2*H2*$F$15</f>
        <v>0</v>
      </c>
      <c r="J2" s="24" t="n">
        <f aca="false">VLOOKUP($A2,Nutrition!$A:$E,4,0)*I2*4000/VLOOKUP($A2,Nutrition!$A:$C,2,0)</f>
        <v>0</v>
      </c>
      <c r="K2" s="25" t="n">
        <f aca="false">VLOOKUP($A2,Nutrition!$A:$D,3,0)*I2*4000/VLOOKUP($A2,Nutrition!$A:$C,2,0)</f>
        <v>0</v>
      </c>
      <c r="L2" s="53"/>
      <c r="M2" s="49"/>
      <c r="N2" s="49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</v>
      </c>
      <c r="I3" s="30" t="n">
        <f aca="false">G3*H3*$F$15</f>
        <v>0</v>
      </c>
      <c r="J3" s="34" t="n">
        <f aca="false">VLOOKUP($A3,Nutrition!$A:$E,4,0)*I3*4000/VLOOKUP($A3,Nutrition!$A:$C,2,0)</f>
        <v>0</v>
      </c>
      <c r="K3" s="35" t="n">
        <f aca="false">VLOOKUP($A3,Nutrition!$A:$D,3,0)*I3*4000/VLOOKUP($A3,Nutrition!$A:$C,2,0)</f>
        <v>0</v>
      </c>
      <c r="L3" s="53"/>
      <c r="M3" s="49"/>
      <c r="N3" s="49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0.33</v>
      </c>
      <c r="I4" s="30" t="n">
        <f aca="false">G4*H4*$F$15</f>
        <v>275571877.317598</v>
      </c>
      <c r="J4" s="34" t="n">
        <f aca="false">VLOOKUP($A4,Nutrition!$A:$E,4,0)*I4*4000/VLOOKUP($A4,Nutrition!$A:$C,2,0)</f>
        <v>7590602.60874819</v>
      </c>
      <c r="K4" s="35" t="n">
        <f aca="false">VLOOKUP($A4,Nutrition!$A:$D,3,0)*I4*4000/VLOOKUP($A4,Nutrition!$A:$C,2,0)</f>
        <v>40263196.4464035</v>
      </c>
      <c r="L4" s="50"/>
      <c r="M4" s="49"/>
      <c r="N4" s="49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</v>
      </c>
      <c r="I5" s="30" t="n">
        <f aca="false">G5*H5*$F$15</f>
        <v>0</v>
      </c>
      <c r="J5" s="34" t="n">
        <f aca="false">VLOOKUP($A5,Nutrition!$A:$E,4,0)*I5*4000/VLOOKUP($A5,Nutrition!$A:$C,2,0)</f>
        <v>0</v>
      </c>
      <c r="K5" s="35" t="n">
        <f aca="false">VLOOKUP($A5,Nutrition!$A:$D,3,0)*I5*4000/VLOOKUP($A5,Nutrition!$A:$C,2,0)</f>
        <v>0</v>
      </c>
      <c r="L5" s="50"/>
      <c r="M5" s="49"/>
      <c r="N5" s="49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</v>
      </c>
      <c r="I6" s="30" t="n">
        <f aca="false">G6*H6*$F$15</f>
        <v>0</v>
      </c>
      <c r="J6" s="34" t="n">
        <f aca="false">VLOOKUP($A6,Nutrition!$A:$E,4,0)*I6*4000/VLOOKUP($A6,Nutrition!$A:$C,2,0)</f>
        <v>0</v>
      </c>
      <c r="K6" s="35" t="n">
        <f aca="false">VLOOKUP($A6,Nutrition!$A:$D,3,0)*I6*4000/VLOOKUP($A6,Nutrition!$A:$C,2,0)</f>
        <v>0</v>
      </c>
      <c r="L6" s="50"/>
      <c r="M6" s="49"/>
      <c r="N6" s="49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0.14</v>
      </c>
      <c r="I7" s="30" t="n">
        <f aca="false">G7*H7*$F$15</f>
        <v>94599163.8846316</v>
      </c>
      <c r="J7" s="34" t="n">
        <f aca="false">VLOOKUP($A7,Nutrition!$A:$E,4,0)*I7*4000/VLOOKUP($A7,Nutrition!$A:$C,2,0)</f>
        <v>34469330.9701087</v>
      </c>
      <c r="K7" s="35" t="n">
        <f aca="false">VLOOKUP($A7,Nutrition!$A:$D,3,0)*I7*4000/VLOOKUP($A7,Nutrition!$A:$C,2,0)</f>
        <v>15013308.600314</v>
      </c>
      <c r="L7" s="53"/>
      <c r="M7" s="49"/>
      <c r="N7" s="49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G8*H8*$F$15</f>
        <v>15835961.7324562</v>
      </c>
      <c r="J8" s="34" t="n">
        <f aca="false">VLOOKUP($A8,Nutrition!$A:$E,4,0)*I8*4000/VLOOKUP($A8,Nutrition!$A:$C,2,0)</f>
        <v>94543.0551191418</v>
      </c>
      <c r="K8" s="35" t="n">
        <f aca="false">VLOOKUP($A8,Nutrition!$A:$D,3,0)*I8*4000/VLOOKUP($A8,Nutrition!$A:$C,2,0)</f>
        <v>1512688.88190627</v>
      </c>
      <c r="L8" s="53"/>
      <c r="M8" s="49"/>
      <c r="N8" s="49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</v>
      </c>
      <c r="I9" s="30" t="n">
        <f aca="false">G9*H9*$F$15</f>
        <v>0</v>
      </c>
      <c r="J9" s="34" t="n">
        <f aca="false">VLOOKUP($A9,Nutrition!$A:$E,4,0)*I9*4000/VLOOKUP($A9,Nutrition!$A:$C,2,0)</f>
        <v>0</v>
      </c>
      <c r="K9" s="35" t="n">
        <f aca="false">VLOOKUP($A9,Nutrition!$A:$D,3,0)*I9*4000/VLOOKUP($A9,Nutrition!$A:$C,2,0)</f>
        <v>0</v>
      </c>
      <c r="L9" s="34"/>
      <c r="M9" s="49"/>
      <c r="N9" s="49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0.145</v>
      </c>
      <c r="I10" s="30" t="n">
        <f aca="false">G10*H10*$F$15</f>
        <v>159880687.395096</v>
      </c>
      <c r="J10" s="34" t="n">
        <f aca="false">VLOOKUP($A10,Nutrition!$A:$E,4,0)*I10*4000/VLOOKUP($A10,Nutrition!$A:$C,2,0)</f>
        <v>912905.275975059</v>
      </c>
      <c r="K10" s="35" t="n">
        <f aca="false">VLOOKUP($A10,Nutrition!$A:$D,3,0)*I10*4000/VLOOKUP($A10,Nutrition!$A:$C,2,0)</f>
        <v>11867768.5876758</v>
      </c>
      <c r="L10" s="34"/>
      <c r="M10" s="49"/>
      <c r="N10" s="49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</v>
      </c>
      <c r="I11" s="30" t="n">
        <f aca="false">G11*H11*$F$15</f>
        <v>0</v>
      </c>
      <c r="J11" s="34" t="n">
        <f aca="false">VLOOKUP($A11,Nutrition!$A:$E,4,0)*I11*4000/VLOOKUP($A11,Nutrition!$A:$C,2,0)</f>
        <v>0</v>
      </c>
      <c r="K11" s="35" t="n">
        <f aca="false">VLOOKUP($A11,Nutrition!$A:$D,3,0)*I11*4000/VLOOKUP($A11,Nutrition!$A:$C,2,0)</f>
        <v>0</v>
      </c>
      <c r="L11" s="34"/>
      <c r="M11" s="49"/>
      <c r="N11" s="49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</v>
      </c>
      <c r="I12" s="30" t="n">
        <f aca="false">G12*H12*$F$15</f>
        <v>0</v>
      </c>
      <c r="J12" s="34" t="n">
        <f aca="false">VLOOKUP($A12,Nutrition!$A:$E,4,0)*I12*4000/VLOOKUP($A12,Nutrition!$A:$C,2,0)</f>
        <v>0</v>
      </c>
      <c r="K12" s="35" t="n">
        <f aca="false">VLOOKUP($A12,Nutrition!$A:$D,3,0)*I12*4000/VLOOKUP($A12,Nutrition!$A:$C,2,0)</f>
        <v>0</v>
      </c>
      <c r="L12" s="34"/>
      <c r="M12" s="49"/>
      <c r="N12" s="49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0.63198560933893</v>
      </c>
      <c r="I13" s="40" t="n">
        <f aca="false">SUM(I2:I12)</f>
        <v>545887690.329782</v>
      </c>
      <c r="J13" s="40" t="n">
        <f aca="false">SUM(J2:J12)</f>
        <v>43067381.9099511</v>
      </c>
      <c r="K13" s="42" t="n">
        <f aca="false">SUM(K2:K12)</f>
        <v>68656962.5162995</v>
      </c>
      <c r="L13" s="49"/>
    </row>
    <row r="14" customFormat="false" ht="12.8" hidden="false" customHeight="false" outlineLevel="0" collapsed="false">
      <c r="A14" s="2"/>
      <c r="B14" s="2"/>
      <c r="C14" s="2"/>
      <c r="E14" s="44"/>
      <c r="G14" s="44"/>
      <c r="H14" s="45"/>
      <c r="I14" s="45"/>
      <c r="J14" s="45"/>
      <c r="L14" s="16"/>
    </row>
    <row r="15" customFormat="false" ht="23.85" hidden="false" customHeight="false" outlineLevel="0" collapsed="false">
      <c r="A15" s="51"/>
      <c r="C15" s="27"/>
      <c r="E15" s="47" t="s">
        <v>35</v>
      </c>
      <c r="F15" s="27" t="n">
        <v>1084282779.09403</v>
      </c>
    </row>
    <row r="16" customFormat="false" ht="35.05" hidden="false" customHeight="false" outlineLevel="0" collapsed="false">
      <c r="E16" s="47" t="s">
        <v>36</v>
      </c>
      <c r="F16" s="5" t="n">
        <f aca="false">E13/F15</f>
        <v>0.631781530664573</v>
      </c>
    </row>
    <row r="17" customFormat="false" ht="46.25" hidden="false" customHeight="false" outlineLevel="0" collapsed="false">
      <c r="E17" s="2" t="s">
        <v>37</v>
      </c>
      <c r="F17" s="43" t="n">
        <v>0</v>
      </c>
    </row>
    <row r="22" customFormat="false" ht="12.8" hidden="false" customHeight="false" outlineLevel="0" collapsed="false">
      <c r="K22" s="2"/>
      <c r="L22" s="2"/>
      <c r="M22" s="2"/>
    </row>
    <row r="23" customFormat="false" ht="12.8" hidden="false" customHeight="false" outlineLevel="0" collapsed="false">
      <c r="K23" s="5"/>
      <c r="L23" s="5"/>
      <c r="M23" s="5"/>
    </row>
    <row r="25" customFormat="false" ht="12.8" hidden="false" customHeight="false" outlineLevel="0" collapsed="false">
      <c r="A25" s="16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30" customFormat="false" ht="12.8" hidden="false" customHeight="false" outlineLevel="0" collapsed="false">
      <c r="M30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8" min="3" style="0" width="11.52"/>
    <col collapsed="false" customWidth="true" hidden="false" outlineLevel="0" max="9" min="9" style="0" width="22.23"/>
    <col collapsed="false" customWidth="true" hidden="false" outlineLevel="0" max="10" min="10" style="0" width="22.36"/>
    <col collapsed="false" customWidth="false" hidden="false" outlineLevel="0" max="1025" min="11" style="0" width="11.52"/>
  </cols>
  <sheetData>
    <row r="1" customFormat="false" ht="57.45" hidden="false" customHeight="false" outlineLevel="0" collapsed="false">
      <c r="A1" s="54" t="s">
        <v>12</v>
      </c>
      <c r="B1" s="2" t="s">
        <v>13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19" t="n">
        <v>54629042.0401573</v>
      </c>
      <c r="D2" s="20" t="n">
        <f aca="false">C2/B2</f>
        <v>63301323.3373781</v>
      </c>
      <c r="E2" s="20" t="n">
        <f aca="false">VLOOKUP($A2,Nutrition!$A:$C,2,0)*$D2/4000</f>
        <v>56338177.7702665</v>
      </c>
      <c r="F2" s="24" t="n">
        <f aca="false">VLOOKUP($A2,Nutrition!$A:$E,4,0)*E2*4000/VLOOKUP($A2,Nutrition!$A:$C,2,0)</f>
        <v>2721956.90350726</v>
      </c>
      <c r="G2" s="25" t="n">
        <f aca="false">VLOOKUP($A2,Nutrition!$A:$D,3,0)*E2*4000/VLOOKUP($A2,Nutrition!$A:$C,2,0)</f>
        <v>6013625.71705092</v>
      </c>
      <c r="H2" s="49"/>
      <c r="I2" s="27"/>
      <c r="J2" s="26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66540717.2280252</v>
      </c>
      <c r="D3" s="27" t="n">
        <f aca="false">C3/B3</f>
        <v>75614451.3954832</v>
      </c>
      <c r="E3" s="27" t="n">
        <f aca="false">VLOOKUP($A3,Nutrition!$A:$C,2,0)*$D3/4000</f>
        <v>68620115.5709818</v>
      </c>
      <c r="F3" s="34" t="n">
        <f aca="false">VLOOKUP($A3,Nutrition!$A:$E,4,0)*E3*4000/VLOOKUP($A3,Nutrition!$A:$C,2,0)</f>
        <v>302454.583035407</v>
      </c>
      <c r="G3" s="35" t="n">
        <f aca="false">VLOOKUP($A3,Nutrition!$A:$D,3,0)*E3*4000/VLOOKUP($A3,Nutrition!$A:$C,2,0)</f>
        <v>5066152.99837342</v>
      </c>
      <c r="H3" s="49"/>
      <c r="I3" s="27"/>
      <c r="J3" s="26"/>
    </row>
    <row r="4" customFormat="false" ht="12.8" hidden="false" customHeight="false" outlineLevel="0" collapsed="false">
      <c r="A4" s="28" t="s">
        <v>25</v>
      </c>
      <c r="B4" s="0" t="n">
        <v>0.878</v>
      </c>
      <c r="C4" s="29" t="n">
        <v>124260953.537274</v>
      </c>
      <c r="D4" s="27" t="n">
        <f aca="false">C4/B4</f>
        <v>141527281.933114</v>
      </c>
      <c r="E4" s="27" t="n">
        <f aca="false">VLOOKUP($A4,Nutrition!$A:$C,2,0)*$D4/4000</f>
        <v>118175280.41415</v>
      </c>
      <c r="F4" s="34" t="n">
        <f aca="false">VLOOKUP($A4,Nutrition!$A:$E,4,0)*E4*4000/VLOOKUP($A4,Nutrition!$A:$C,2,0)</f>
        <v>3255127.48446162</v>
      </c>
      <c r="G4" s="35" t="n">
        <f aca="false">VLOOKUP($A4,Nutrition!$A:$D,3,0)*E4*4000/VLOOKUP($A4,Nutrition!$A:$C,2,0)</f>
        <v>17266328.3958399</v>
      </c>
      <c r="H4" s="49"/>
      <c r="I4" s="27"/>
      <c r="J4" s="26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7417997.60793628</v>
      </c>
      <c r="D5" s="27" t="n">
        <f aca="false">C5/B5</f>
        <v>8526434.03211067</v>
      </c>
      <c r="E5" s="27" t="n">
        <f aca="false">VLOOKUP($A5,Nutrition!$A:$C,2,0)*$D5/4000</f>
        <v>7140888.50189268</v>
      </c>
      <c r="F5" s="34" t="n">
        <f aca="false">VLOOKUP($A5,Nutrition!$A:$E,4,0)*E5*4000/VLOOKUP($A5,Nutrition!$A:$C,2,0)</f>
        <v>1534758.12577992</v>
      </c>
      <c r="G5" s="35" t="n">
        <f aca="false">VLOOKUP($A5,Nutrition!$A:$D,3,0)*E5*4000/VLOOKUP($A5,Nutrition!$A:$C,2,0)</f>
        <v>3240044.93220205</v>
      </c>
      <c r="H5" s="49"/>
      <c r="I5" s="27"/>
      <c r="J5" s="26"/>
    </row>
    <row r="6" customFormat="false" ht="12.8" hidden="false" customHeight="false" outlineLevel="0" collapsed="false">
      <c r="A6" s="28" t="s">
        <v>27</v>
      </c>
      <c r="B6" s="0" t="n">
        <v>0.872</v>
      </c>
      <c r="C6" s="29" t="n">
        <v>6640338.97119469</v>
      </c>
      <c r="D6" s="27" t="n">
        <f aca="false">C6/B6</f>
        <v>7615067.62751685</v>
      </c>
      <c r="E6" s="27" t="n">
        <f aca="false">VLOOKUP($A6,Nutrition!$A:$C,2,0)*$D6/4000</f>
        <v>6320506.13083898</v>
      </c>
      <c r="F6" s="34" t="n">
        <f aca="false">VLOOKUP($A6,Nutrition!$A:$E,4,0)*E6*4000/VLOOKUP($A6,Nutrition!$A:$C,2,0)</f>
        <v>137071.217295303</v>
      </c>
      <c r="G6" s="35" t="n">
        <f aca="false">VLOOKUP($A6,Nutrition!$A:$D,3,0)*E6*4000/VLOOKUP($A6,Nutrition!$A:$C,2,0)</f>
        <v>837657.439026853</v>
      </c>
      <c r="H6" s="49"/>
      <c r="I6" s="27"/>
      <c r="J6" s="26"/>
    </row>
    <row r="7" customFormat="false" ht="12.8" hidden="false" customHeight="false" outlineLevel="0" collapsed="false">
      <c r="A7" s="28" t="s">
        <v>28</v>
      </c>
      <c r="B7" s="0" t="n">
        <v>0.924</v>
      </c>
      <c r="C7" s="29" t="n">
        <v>6167224.20728074</v>
      </c>
      <c r="D7" s="27" t="n">
        <f aca="false">C7/B7</f>
        <v>6674485.07281465</v>
      </c>
      <c r="E7" s="27" t="n">
        <f aca="false">VLOOKUP($A7,Nutrition!$A:$C,2,0)*$D7/4000</f>
        <v>8242989.0649261</v>
      </c>
      <c r="F7" s="34" t="n">
        <f aca="false">VLOOKUP($A7,Nutrition!$A:$E,4,0)*E7*4000/VLOOKUP($A7,Nutrition!$A:$C,2,0)</f>
        <v>3003518.28276659</v>
      </c>
      <c r="G7" s="35" t="n">
        <f aca="false">VLOOKUP($A7,Nutrition!$A:$D,3,0)*E7*4000/VLOOKUP($A7,Nutrition!$A:$C,2,0)</f>
        <v>1308199.07427167</v>
      </c>
      <c r="H7" s="49"/>
      <c r="I7" s="27"/>
      <c r="J7" s="26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9" t="n">
        <v>8657771.71520544</v>
      </c>
      <c r="D8" s="27" t="n">
        <f aca="false">C8/B8</f>
        <v>39353507.7963884</v>
      </c>
      <c r="E8" s="27" t="n">
        <f aca="false">VLOOKUP($A8,Nutrition!$A:$C,2,0)*$D8/4000</f>
        <v>6591712.55589505</v>
      </c>
      <c r="F8" s="34" t="n">
        <f aca="false">VLOOKUP($A8,Nutrition!$A:$E,4,0)*E8*4000/VLOOKUP($A8,Nutrition!$A:$C,2,0)</f>
        <v>39353.5077963884</v>
      </c>
      <c r="G8" s="35" t="n">
        <f aca="false">VLOOKUP($A8,Nutrition!$A:$D,3,0)*E8*4000/VLOOKUP($A8,Nutrition!$A:$C,2,0)</f>
        <v>629656.124742214</v>
      </c>
      <c r="H8" s="49"/>
      <c r="I8" s="27"/>
      <c r="J8" s="26"/>
    </row>
    <row r="9" customFormat="false" ht="12.8" hidden="false" customHeight="false" outlineLevel="0" collapsed="false">
      <c r="A9" s="28" t="s">
        <v>30</v>
      </c>
      <c r="B9" s="0" t="n">
        <v>0.878</v>
      </c>
      <c r="C9" s="29" t="n">
        <v>13102859.2504929</v>
      </c>
      <c r="D9" s="27" t="n">
        <f aca="false">C9/B9</f>
        <v>14923529.8980557</v>
      </c>
      <c r="E9" s="27" t="n">
        <f aca="false">VLOOKUP($A9,Nutrition!$A:$C,2,0)*$D9/4000</f>
        <v>12796926.8875828</v>
      </c>
      <c r="F9" s="34" t="n">
        <f aca="false">VLOOKUP($A9,Nutrition!$A:$E,4,0)*E9*4000/VLOOKUP($A9,Nutrition!$A:$C,2,0)</f>
        <v>492476.486635838</v>
      </c>
      <c r="G9" s="35" t="n">
        <f aca="false">VLOOKUP($A9,Nutrition!$A:$D,3,0)*E9*4000/VLOOKUP($A9,Nutrition!$A:$C,2,0)</f>
        <v>1507276.51970363</v>
      </c>
      <c r="H9" s="49"/>
      <c r="I9" s="27"/>
      <c r="J9" s="26"/>
    </row>
    <row r="10" customFormat="false" ht="12.8" hidden="false" customHeight="false" outlineLevel="0" collapsed="false">
      <c r="A10" s="28" t="s">
        <v>31</v>
      </c>
      <c r="B10" s="0" t="n">
        <v>0.201</v>
      </c>
      <c r="C10" s="29" t="n">
        <v>551422.271958051</v>
      </c>
      <c r="D10" s="27" t="n">
        <f aca="false">C10/B10</f>
        <v>2743394.387851</v>
      </c>
      <c r="E10" s="27" t="n">
        <f aca="false">VLOOKUP($A10,Nutrition!$A:$C,2,0)*$D10/4000</f>
        <v>480084.227729082</v>
      </c>
      <c r="F10" s="34" t="n">
        <f aca="false">VLOOKUP($A10,Nutrition!$A:$E,4,0)*E10*4000/VLOOKUP($A10,Nutrition!$A:$C,2,0)</f>
        <v>2741.24055598558</v>
      </c>
      <c r="G10" s="35" t="n">
        <f aca="false">VLOOKUP($A10,Nutrition!$A:$D,3,0)*E10*4000/VLOOKUP($A10,Nutrition!$A:$C,2,0)</f>
        <v>35636.1272278125</v>
      </c>
      <c r="H10" s="49"/>
      <c r="I10" s="27"/>
      <c r="J10" s="26"/>
    </row>
    <row r="11" customFormat="false" ht="12.8" hidden="false" customHeight="false" outlineLevel="0" collapsed="false">
      <c r="A11" s="28" t="s">
        <v>32</v>
      </c>
      <c r="B11" s="0" t="n">
        <v>0.928</v>
      </c>
      <c r="C11" s="29" t="n">
        <v>2498900.03955416</v>
      </c>
      <c r="D11" s="27" t="n">
        <f aca="false">C11/B11</f>
        <v>2692780.21503681</v>
      </c>
      <c r="E11" s="27" t="n">
        <f aca="false">VLOOKUP($A11,Nutrition!$A:$C,2,0)*$D11/4000</f>
        <v>2073440.76557834</v>
      </c>
      <c r="F11" s="34" t="n">
        <f aca="false">VLOOKUP($A11,Nutrition!$A:$E,4,0)*E11*4000/VLOOKUP($A11,Nutrition!$A:$C,2,0)</f>
        <v>721665.097629865</v>
      </c>
      <c r="G11" s="35" t="n">
        <f aca="false">VLOOKUP($A11,Nutrition!$A:$D,3,0)*E11*4000/VLOOKUP($A11,Nutrition!$A:$C,2,0)</f>
        <v>331211.966449528</v>
      </c>
      <c r="H11" s="49"/>
      <c r="I11" s="27"/>
      <c r="J11" s="26"/>
    </row>
    <row r="12" customFormat="false" ht="12.8" hidden="false" customHeight="false" outlineLevel="0" collapsed="false">
      <c r="A12" s="28" t="s">
        <v>33</v>
      </c>
      <c r="B12" s="0" t="n">
        <v>0.873</v>
      </c>
      <c r="C12" s="29" t="n">
        <v>3304344.79125325</v>
      </c>
      <c r="D12" s="27" t="n">
        <f aca="false">C12/B12</f>
        <v>3785045.57990063</v>
      </c>
      <c r="E12" s="27" t="n">
        <f aca="false">VLOOKUP($A12,Nutrition!$A:$C,2,0)*$D12/4000</f>
        <v>112390.86763118</v>
      </c>
      <c r="F12" s="34" t="n">
        <f aca="false">VLOOKUP($A12,Nutrition!$A:$E,4,0)*E12*4000/VLOOKUP($A12,Nutrition!$A:$C,2,0)</f>
        <v>6363.50049353075</v>
      </c>
      <c r="G12" s="35" t="n">
        <f aca="false">VLOOKUP($A12,Nutrition!$A:$D,3,0)*E12*4000/VLOOKUP($A12,Nutrition!$A:$C,2,0)</f>
        <v>26067.0791336555</v>
      </c>
      <c r="H12" s="49"/>
      <c r="I12" s="27"/>
      <c r="J12" s="26"/>
    </row>
    <row r="13" customFormat="false" ht="12.8" hidden="false" customHeight="false" outlineLevel="0" collapsed="false">
      <c r="A13" s="56" t="s">
        <v>34</v>
      </c>
      <c r="B13" s="57"/>
      <c r="C13" s="58" t="n">
        <f aca="false">SUM(C2:C12)</f>
        <v>293771571.660332</v>
      </c>
      <c r="D13" s="57"/>
      <c r="E13" s="40" t="n">
        <f aca="false">SUM(E2:E12)</f>
        <v>286892512.757473</v>
      </c>
      <c r="F13" s="40" t="n">
        <f aca="false">SUM(F2:F12)</f>
        <v>12217486.4299577</v>
      </c>
      <c r="G13" s="42" t="n">
        <f aca="false">SUM(G2:G12)</f>
        <v>36261856.3740216</v>
      </c>
      <c r="H13" s="49"/>
      <c r="I13" s="27"/>
      <c r="J13" s="26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30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 t="s">
        <v>50</v>
      </c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7.45" hidden="false" customHeight="false" outlineLevel="0" collapsed="false">
      <c r="A1" s="54" t="s">
        <v>12</v>
      </c>
      <c r="B1" s="2" t="s">
        <v>13</v>
      </c>
      <c r="C1" s="2" t="s">
        <v>51</v>
      </c>
      <c r="D1" s="2" t="s">
        <v>52</v>
      </c>
      <c r="E1" s="2" t="s">
        <v>53</v>
      </c>
      <c r="F1" s="2" t="s">
        <v>48</v>
      </c>
      <c r="G1" s="2" t="s">
        <v>49</v>
      </c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19" t="n">
        <v>845229693.520247</v>
      </c>
      <c r="D2" s="20" t="n">
        <f aca="false">C2/B2</f>
        <v>979408683.105732</v>
      </c>
      <c r="E2" s="20" t="n">
        <f aca="false">VLOOKUP($A2,Nutrition!$A:$C,2,0)*$D2/4000</f>
        <v>871673727.964102</v>
      </c>
      <c r="F2" s="24" t="n">
        <f aca="false">VLOOKUP($A2,Nutrition!$A:$E,4,0)*E2*4000/VLOOKUP($A2,Nutrition!$A:$C,2,0)</f>
        <v>42114573.3735465</v>
      </c>
      <c r="G2" s="25" t="n">
        <f aca="false">VLOOKUP($A2,Nutrition!$A:$D,3,0)*E2*4000/VLOOKUP($A2,Nutrition!$A:$C,2,0)</f>
        <v>93043824.8950446</v>
      </c>
      <c r="I2" s="65"/>
      <c r="J2" s="65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390983232.373384</v>
      </c>
      <c r="D3" s="27" t="n">
        <f aca="false">C3/B3</f>
        <v>444299127.697027</v>
      </c>
      <c r="E3" s="27" t="n">
        <f aca="false">VLOOKUP($A3,Nutrition!$A:$C,2,0)*$D3/4000</f>
        <v>403201463.847129</v>
      </c>
      <c r="F3" s="34" t="n">
        <f aca="false">VLOOKUP($A3,Nutrition!$A:$E,4,0)*E3*4000/VLOOKUP($A3,Nutrition!$A:$C,2,0)</f>
        <v>1777177.57559009</v>
      </c>
      <c r="G3" s="35" t="n">
        <f aca="false">VLOOKUP($A3,Nutrition!$A:$D,3,0)*E3*4000/VLOOKUP($A3,Nutrition!$A:$C,2,0)</f>
        <v>29767951.9776486</v>
      </c>
      <c r="I3" s="65"/>
      <c r="J3" s="65"/>
    </row>
    <row r="4" customFormat="false" ht="12.8" hidden="false" customHeight="false" outlineLevel="0" collapsed="false">
      <c r="A4" s="28" t="s">
        <v>25</v>
      </c>
      <c r="B4" s="0" t="n">
        <v>0.878</v>
      </c>
      <c r="C4" s="29" t="n">
        <v>870962089.339701</v>
      </c>
      <c r="D4" s="27" t="n">
        <f aca="false">C4/B4</f>
        <v>991984156.42335</v>
      </c>
      <c r="E4" s="27" t="n">
        <f aca="false">VLOOKUP($A4,Nutrition!$A:$C,2,0)*$D4/4000</f>
        <v>828306770.613497</v>
      </c>
      <c r="F4" s="34" t="n">
        <f aca="false">VLOOKUP($A4,Nutrition!$A:$E,4,0)*E4*4000/VLOOKUP($A4,Nutrition!$A:$C,2,0)</f>
        <v>22815635.597737</v>
      </c>
      <c r="G4" s="35" t="n">
        <f aca="false">VLOOKUP($A4,Nutrition!$A:$D,3,0)*E4*4000/VLOOKUP($A4,Nutrition!$A:$C,2,0)</f>
        <v>121022067.083649</v>
      </c>
      <c r="I4" s="65"/>
      <c r="J4" s="65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7417997.60793628</v>
      </c>
      <c r="D5" s="27" t="n">
        <f aca="false">C5/B5</f>
        <v>8526434.03211067</v>
      </c>
      <c r="E5" s="27" t="n">
        <f aca="false">VLOOKUP($A5,Nutrition!$A:$C,2,0)*$D5/4000</f>
        <v>7140888.50189268</v>
      </c>
      <c r="F5" s="34" t="n">
        <f aca="false">VLOOKUP($A5,Nutrition!$A:$E,4,0)*E5*4000/VLOOKUP($A5,Nutrition!$A:$C,2,0)</f>
        <v>1534758.12577992</v>
      </c>
      <c r="G5" s="35" t="n">
        <f aca="false">VLOOKUP($A5,Nutrition!$A:$D,3,0)*E5*4000/VLOOKUP($A5,Nutrition!$A:$C,2,0)</f>
        <v>3240044.93220205</v>
      </c>
      <c r="I5" s="65"/>
      <c r="J5" s="65"/>
    </row>
    <row r="6" customFormat="false" ht="12.8" hidden="false" customHeight="false" outlineLevel="0" collapsed="false">
      <c r="A6" s="28" t="s">
        <v>27</v>
      </c>
      <c r="B6" s="0" t="n">
        <v>0.872</v>
      </c>
      <c r="C6" s="29" t="n">
        <v>251340164.55873</v>
      </c>
      <c r="D6" s="27" t="n">
        <f aca="false">C6/B6</f>
        <v>288234133.668268</v>
      </c>
      <c r="E6" s="27" t="n">
        <f aca="false">VLOOKUP($A6,Nutrition!$A:$C,2,0)*$D6/4000</f>
        <v>239234330.944663</v>
      </c>
      <c r="F6" s="34" t="n">
        <f aca="false">VLOOKUP($A6,Nutrition!$A:$E,4,0)*E6*4000/VLOOKUP($A6,Nutrition!$A:$C,2,0)</f>
        <v>5188214.40602883</v>
      </c>
      <c r="G6" s="35" t="n">
        <f aca="false">VLOOKUP($A6,Nutrition!$A:$D,3,0)*E6*4000/VLOOKUP($A6,Nutrition!$A:$C,2,0)</f>
        <v>31705754.7035095</v>
      </c>
      <c r="I6" s="65"/>
      <c r="J6" s="65"/>
    </row>
    <row r="7" customFormat="false" ht="12.8" hidden="false" customHeight="false" outlineLevel="0" collapsed="false">
      <c r="A7" s="28" t="s">
        <v>28</v>
      </c>
      <c r="B7" s="0" t="n">
        <v>0.924</v>
      </c>
      <c r="C7" s="29" t="n">
        <v>28787881.833578</v>
      </c>
      <c r="D7" s="27" t="n">
        <f aca="false">C7/B7</f>
        <v>31155716.2701061</v>
      </c>
      <c r="E7" s="27" t="n">
        <f aca="false">VLOOKUP($A7,Nutrition!$A:$C,2,0)*$D7/4000</f>
        <v>38477309.593581</v>
      </c>
      <c r="F7" s="34" t="n">
        <f aca="false">VLOOKUP($A7,Nutrition!$A:$E,4,0)*E7*4000/VLOOKUP($A7,Nutrition!$A:$C,2,0)</f>
        <v>14020072.3215477</v>
      </c>
      <c r="G7" s="35" t="n">
        <f aca="false">VLOOKUP($A7,Nutrition!$A:$D,3,0)*E7*4000/VLOOKUP($A7,Nutrition!$A:$C,2,0)</f>
        <v>6106520.38894079</v>
      </c>
      <c r="I7" s="65"/>
      <c r="J7" s="65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9" t="n">
        <v>104860371.41891</v>
      </c>
      <c r="D8" s="27" t="n">
        <f aca="false">C8/B8</f>
        <v>476638051.904136</v>
      </c>
      <c r="E8" s="27" t="n">
        <f aca="false">VLOOKUP($A8,Nutrition!$A:$C,2,0)*$D8/4000</f>
        <v>79836873.6939429</v>
      </c>
      <c r="F8" s="34" t="n">
        <f aca="false">VLOOKUP($A8,Nutrition!$A:$E,4,0)*E8*4000/VLOOKUP($A8,Nutrition!$A:$C,2,0)</f>
        <v>476638.051904137</v>
      </c>
      <c r="G8" s="35" t="n">
        <f aca="false">VLOOKUP($A8,Nutrition!$A:$D,3,0)*E8*4000/VLOOKUP($A8,Nutrition!$A:$C,2,0)</f>
        <v>7626208.83046618</v>
      </c>
      <c r="I8" s="65"/>
      <c r="J8" s="65"/>
    </row>
    <row r="9" customFormat="false" ht="12.8" hidden="false" customHeight="false" outlineLevel="0" collapsed="false">
      <c r="A9" s="28" t="s">
        <v>30</v>
      </c>
      <c r="B9" s="0" t="n">
        <v>0.878</v>
      </c>
      <c r="C9" s="29" t="n">
        <v>153535317.086376</v>
      </c>
      <c r="D9" s="27" t="n">
        <f aca="false">C9/B9</f>
        <v>174869381.647353</v>
      </c>
      <c r="E9" s="27" t="n">
        <f aca="false">VLOOKUP($A9,Nutrition!$A:$C,2,0)*$D9/4000</f>
        <v>149950494.762605</v>
      </c>
      <c r="F9" s="34" t="n">
        <f aca="false">VLOOKUP($A9,Nutrition!$A:$E,4,0)*E9*4000/VLOOKUP($A9,Nutrition!$A:$C,2,0)</f>
        <v>5770689.59436265</v>
      </c>
      <c r="G9" s="35" t="n">
        <f aca="false">VLOOKUP($A9,Nutrition!$A:$D,3,0)*E9*4000/VLOOKUP($A9,Nutrition!$A:$C,2,0)</f>
        <v>17661807.5463827</v>
      </c>
      <c r="I9" s="65"/>
      <c r="J9" s="65"/>
    </row>
    <row r="10" customFormat="false" ht="12.8" hidden="false" customHeight="false" outlineLevel="0" collapsed="false">
      <c r="A10" s="28" t="s">
        <v>31</v>
      </c>
      <c r="B10" s="0" t="n">
        <v>0.201</v>
      </c>
      <c r="C10" s="29" t="n">
        <v>74411959.8461371</v>
      </c>
      <c r="D10" s="27" t="n">
        <f aca="false">C10/B10</f>
        <v>370208755.453418</v>
      </c>
      <c r="E10" s="27" t="n">
        <f aca="false">VLOOKUP($A10,Nutrition!$A:$C,2,0)*$D10/4000</f>
        <v>64785211.0682571</v>
      </c>
      <c r="F10" s="34" t="n">
        <f aca="false">VLOOKUP($A10,Nutrition!$A:$E,4,0)*E10*4000/VLOOKUP($A10,Nutrition!$A:$C,2,0)</f>
        <v>369918.105513372</v>
      </c>
      <c r="G10" s="35" t="n">
        <f aca="false">VLOOKUP($A10,Nutrition!$A:$D,3,0)*E10*4000/VLOOKUP($A10,Nutrition!$A:$C,2,0)</f>
        <v>4808935.37167384</v>
      </c>
      <c r="I10" s="65"/>
      <c r="J10" s="65"/>
    </row>
    <row r="11" customFormat="false" ht="12.8" hidden="false" customHeight="false" outlineLevel="0" collapsed="false">
      <c r="A11" s="28" t="s">
        <v>32</v>
      </c>
      <c r="B11" s="0" t="n">
        <v>0.928</v>
      </c>
      <c r="C11" s="29" t="n">
        <v>34374435.8284648</v>
      </c>
      <c r="D11" s="27" t="n">
        <f aca="false">C11/B11</f>
        <v>37041417.9186043</v>
      </c>
      <c r="E11" s="27" t="n">
        <f aca="false">VLOOKUP($A11,Nutrition!$A:$C,2,0)*$D11/4000</f>
        <v>28521891.7973253</v>
      </c>
      <c r="F11" s="34" t="n">
        <f aca="false">VLOOKUP($A11,Nutrition!$A:$E,4,0)*E11*4000/VLOOKUP($A11,Nutrition!$A:$C,2,0)</f>
        <v>9927100.00218596</v>
      </c>
      <c r="G11" s="35" t="n">
        <f aca="false">VLOOKUP($A11,Nutrition!$A:$D,3,0)*E11*4000/VLOOKUP($A11,Nutrition!$A:$C,2,0)</f>
        <v>4556094.40398833</v>
      </c>
      <c r="I11" s="65"/>
      <c r="J11" s="65"/>
    </row>
    <row r="12" customFormat="false" ht="12.8" hidden="false" customHeight="false" outlineLevel="0" collapsed="false">
      <c r="A12" s="28" t="s">
        <v>33</v>
      </c>
      <c r="B12" s="0" t="n">
        <v>0.873</v>
      </c>
      <c r="C12" s="29" t="n">
        <v>13427532.1495061</v>
      </c>
      <c r="D12" s="27" t="n">
        <f aca="false">C12/B12</f>
        <v>15380907.3877504</v>
      </c>
      <c r="E12" s="27" t="n">
        <f aca="false">VLOOKUP($A12,Nutrition!$A:$C,2,0)*$D12/4000</f>
        <v>456711.415958556</v>
      </c>
      <c r="F12" s="34" t="n">
        <f aca="false">VLOOKUP($A12,Nutrition!$A:$E,4,0)*E12*4000/VLOOKUP($A12,Nutrition!$A:$C,2,0)</f>
        <v>25858.714165199</v>
      </c>
      <c r="G12" s="35" t="n">
        <f aca="false">VLOOKUP($A12,Nutrition!$A:$D,3,0)*E12*4000/VLOOKUP($A12,Nutrition!$A:$C,2,0)</f>
        <v>105926.156385795</v>
      </c>
      <c r="I12" s="65"/>
      <c r="J12" s="65"/>
    </row>
    <row r="13" customFormat="false" ht="12.8" hidden="false" customHeight="false" outlineLevel="0" collapsed="false">
      <c r="A13" s="56" t="s">
        <v>34</v>
      </c>
      <c r="B13" s="57"/>
      <c r="C13" s="57"/>
      <c r="D13" s="57"/>
      <c r="E13" s="40" t="n">
        <f aca="false">SUM(E2:E12)</f>
        <v>2711585674.20295</v>
      </c>
      <c r="F13" s="40" t="n">
        <f aca="false">SUM(F2:F12)</f>
        <v>104020635.868361</v>
      </c>
      <c r="G13" s="42" t="n">
        <f aca="false">SUM(G2:G12)</f>
        <v>319645136.289891</v>
      </c>
      <c r="I13" s="65"/>
      <c r="J13" s="65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66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/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6.7" hidden="false" customHeight="true" outlineLevel="0" collapsed="false">
      <c r="A1" s="54" t="s">
        <v>12</v>
      </c>
      <c r="B1" s="2" t="s">
        <v>13</v>
      </c>
      <c r="C1" s="2" t="s">
        <v>54</v>
      </c>
      <c r="D1" s="2" t="s">
        <v>55</v>
      </c>
      <c r="E1" s="2" t="s">
        <v>56</v>
      </c>
      <c r="F1" s="2" t="s">
        <v>57</v>
      </c>
      <c r="G1" s="2"/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20" t="n">
        <f aca="false">VLOOKUP($A2,Production_2005_raw!$H$1:$L$163,5,0)</f>
        <v>714191141</v>
      </c>
      <c r="D2" s="20" t="n">
        <f aca="false">VLOOKUP($A2,Nutrition!$A:$C,2,0)*$C2/4000</f>
        <v>635630115.49</v>
      </c>
      <c r="E2" s="20" t="n">
        <f aca="false">VLOOKUP($A2,Nutrition!$A:$E,4,0)*D2*4000/VLOOKUP($A2,Nutrition!$A:$C,2,0)</f>
        <v>30710219.063</v>
      </c>
      <c r="F2" s="24" t="n">
        <f aca="false">VLOOKUP($A2,Nutrition!$A:$D,3,0)*D2*4000/VLOOKUP($A2,Nutrition!$A:$C,2,0)</f>
        <v>67848158.395</v>
      </c>
      <c r="G2" s="67"/>
      <c r="I2" s="65"/>
      <c r="J2" s="65"/>
    </row>
    <row r="3" customFormat="false" ht="12.8" hidden="false" customHeight="false" outlineLevel="0" collapsed="false">
      <c r="A3" s="28" t="s">
        <v>24</v>
      </c>
      <c r="B3" s="0" t="n">
        <v>0.88</v>
      </c>
      <c r="C3" s="27" t="n">
        <f aca="false">VLOOKUP($A3,Production_2005_raw!$H$1:$L$163,5,0)</f>
        <v>634225538</v>
      </c>
      <c r="D3" s="27" t="n">
        <f aca="false">VLOOKUP($A3,Nutrition!$A:$C,2,0)*$C3/4000</f>
        <v>575559683.531974</v>
      </c>
      <c r="E3" s="27" t="n">
        <f aca="false">VLOOKUP($A3,Nutrition!$A:$E,4,0)*D3*4000/VLOOKUP($A3,Nutrition!$A:$C,2,0)</f>
        <v>2536875.12249352</v>
      </c>
      <c r="F3" s="34" t="n">
        <f aca="false">VLOOKUP($A3,Nutrition!$A:$D,3,0)*D3*4000/VLOOKUP($A3,Nutrition!$A:$C,2,0)</f>
        <v>42492983.1756424</v>
      </c>
      <c r="G3" s="67"/>
      <c r="I3" s="65"/>
      <c r="J3" s="65"/>
    </row>
    <row r="4" customFormat="false" ht="12.8" hidden="false" customHeight="false" outlineLevel="0" collapsed="false">
      <c r="A4" s="28" t="s">
        <v>25</v>
      </c>
      <c r="B4" s="0" t="n">
        <v>0.878</v>
      </c>
      <c r="C4" s="27" t="n">
        <f aca="false">VLOOKUP($A4,Production_2005_raw!$H$1:$L$163,5,0)</f>
        <v>627020838</v>
      </c>
      <c r="D4" s="27" t="n">
        <f aca="false">VLOOKUP($A4,Nutrition!$A:$C,2,0)*$C4/4000</f>
        <v>523562399.73</v>
      </c>
      <c r="E4" s="27" t="n">
        <f aca="false">VLOOKUP($A4,Nutrition!$A:$E,4,0)*D4*4000/VLOOKUP($A4,Nutrition!$A:$C,2,0)</f>
        <v>14421479.274</v>
      </c>
      <c r="F4" s="34" t="n">
        <f aca="false">VLOOKUP($A4,Nutrition!$A:$D,3,0)*D4*4000/VLOOKUP($A4,Nutrition!$A:$C,2,0)</f>
        <v>76496542.236</v>
      </c>
      <c r="G4" s="67"/>
      <c r="I4" s="65"/>
      <c r="J4" s="65"/>
    </row>
    <row r="5" customFormat="false" ht="12.8" hidden="false" customHeight="false" outlineLevel="0" collapsed="false">
      <c r="A5" s="28" t="s">
        <v>26</v>
      </c>
      <c r="B5" s="0" t="n">
        <v>0.87</v>
      </c>
      <c r="C5" s="27" t="n">
        <f aca="false">VLOOKUP($A5,Production_2005_raw!$H$1:$L$163,5,0)</f>
        <v>214542763</v>
      </c>
      <c r="D5" s="27" t="n">
        <f aca="false">VLOOKUP($A5,Nutrition!$A:$C,2,0)*$C5/4000</f>
        <v>179679564.0125</v>
      </c>
      <c r="E5" s="27" t="n">
        <f aca="false">VLOOKUP($A5,Nutrition!$A:$E,4,0)*D5*4000/VLOOKUP($A5,Nutrition!$A:$C,2,0)</f>
        <v>38617697.34</v>
      </c>
      <c r="F5" s="34" t="n">
        <f aca="false">VLOOKUP($A5,Nutrition!$A:$D,3,0)*D5*4000/VLOOKUP($A5,Nutrition!$A:$C,2,0)</f>
        <v>81526249.94</v>
      </c>
      <c r="G5" s="67"/>
      <c r="I5" s="65"/>
      <c r="J5" s="65"/>
    </row>
    <row r="6" customFormat="false" ht="12.8" hidden="false" customHeight="false" outlineLevel="0" collapsed="false">
      <c r="A6" s="28" t="s">
        <v>27</v>
      </c>
      <c r="B6" s="0" t="n">
        <v>0.872</v>
      </c>
      <c r="C6" s="27" t="n">
        <f aca="false">VLOOKUP($A6,Production_2005_raw!$H$1:$L$163,5,0)</f>
        <v>136736329</v>
      </c>
      <c r="D6" s="27" t="n">
        <f aca="false">VLOOKUP($A6,Nutrition!$A:$C,2,0)*$C6/4000</f>
        <v>113491153.07</v>
      </c>
      <c r="E6" s="27" t="n">
        <f aca="false">VLOOKUP($A6,Nutrition!$A:$E,4,0)*D6*4000/VLOOKUP($A6,Nutrition!$A:$C,2,0)</f>
        <v>2461253.922</v>
      </c>
      <c r="F6" s="34" t="n">
        <f aca="false">VLOOKUP($A6,Nutrition!$A:$D,3,0)*D6*4000/VLOOKUP($A6,Nutrition!$A:$C,2,0)</f>
        <v>15040996.19</v>
      </c>
      <c r="G6" s="67"/>
      <c r="I6" s="65"/>
      <c r="J6" s="65"/>
    </row>
    <row r="7" customFormat="false" ht="12.8" hidden="false" customHeight="false" outlineLevel="0" collapsed="false">
      <c r="A7" s="28" t="s">
        <v>28</v>
      </c>
      <c r="B7" s="0" t="n">
        <v>0.924</v>
      </c>
      <c r="C7" s="27" t="n">
        <f aca="false">VLOOKUP($A7,Production_2005_raw!$H$1:$L$163,5,0)</f>
        <v>49889679</v>
      </c>
      <c r="D7" s="27" t="n">
        <f aca="false">VLOOKUP($A7,Nutrition!$A:$C,2,0)*$C7/4000</f>
        <v>61613753.565</v>
      </c>
      <c r="E7" s="27" t="n">
        <f aca="false">VLOOKUP($A7,Nutrition!$A:$E,4,0)*D7*4000/VLOOKUP($A7,Nutrition!$A:$C,2,0)</f>
        <v>22450355.55</v>
      </c>
      <c r="F7" s="34" t="n">
        <f aca="false">VLOOKUP($A7,Nutrition!$A:$D,3,0)*D7*4000/VLOOKUP($A7,Nutrition!$A:$C,2,0)</f>
        <v>9778377.084</v>
      </c>
      <c r="G7" s="67"/>
      <c r="I7" s="65"/>
      <c r="J7" s="65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7" t="n">
        <f aca="false">VLOOKUP($A8,Production_2005_raw!$H$1:$L$163,5,0)</f>
        <v>317665012</v>
      </c>
      <c r="D8" s="27" t="n">
        <f aca="false">VLOOKUP($A8,Nutrition!$A:$C,2,0)*$C8/4000</f>
        <v>53208889.51</v>
      </c>
      <c r="E8" s="27" t="n">
        <f aca="false">VLOOKUP($A8,Nutrition!$A:$E,4,0)*D8*4000/VLOOKUP($A8,Nutrition!$A:$C,2,0)</f>
        <v>317665.012</v>
      </c>
      <c r="F8" s="34" t="n">
        <f aca="false">VLOOKUP($A8,Nutrition!$A:$D,3,0)*D8*4000/VLOOKUP($A8,Nutrition!$A:$C,2,0)</f>
        <v>5082640.192</v>
      </c>
      <c r="G8" s="67"/>
      <c r="I8" s="65"/>
      <c r="J8" s="65"/>
    </row>
    <row r="9" customFormat="false" ht="12.8" hidden="false" customHeight="false" outlineLevel="0" collapsed="false">
      <c r="A9" s="28" t="s">
        <v>30</v>
      </c>
      <c r="B9" s="0" t="n">
        <v>0.878</v>
      </c>
      <c r="C9" s="27" t="n">
        <f aca="false">VLOOKUP($A9,Production_2005_raw!$H$1:$L$163,5,0)</f>
        <v>59557660</v>
      </c>
      <c r="D9" s="27" t="n">
        <f aca="false">VLOOKUP($A9,Nutrition!$A:$C,2,0)*$C9/4000</f>
        <v>51070693.45</v>
      </c>
      <c r="E9" s="27" t="n">
        <f aca="false">VLOOKUP($A9,Nutrition!$A:$E,4,0)*D9*4000/VLOOKUP($A9,Nutrition!$A:$C,2,0)</f>
        <v>1965402.78</v>
      </c>
      <c r="F9" s="34" t="n">
        <f aca="false">VLOOKUP($A9,Nutrition!$A:$D,3,0)*D9*4000/VLOOKUP($A9,Nutrition!$A:$C,2,0)</f>
        <v>6015323.66</v>
      </c>
      <c r="G9" s="67"/>
      <c r="I9" s="65"/>
      <c r="J9" s="65"/>
    </row>
    <row r="10" customFormat="false" ht="12.8" hidden="false" customHeight="false" outlineLevel="0" collapsed="false">
      <c r="A10" s="28" t="s">
        <v>31</v>
      </c>
      <c r="B10" s="0" t="n">
        <v>0.201</v>
      </c>
      <c r="C10" s="27" t="n">
        <f aca="false">VLOOKUP($A10,Production_2005_raw!$H$1:$L$163,5,0)</f>
        <v>253737449</v>
      </c>
      <c r="D10" s="27" t="n">
        <f aca="false">VLOOKUP($A10,Nutrition!$A:$C,2,0)*$C10/4000</f>
        <v>44403148.0812844</v>
      </c>
      <c r="E10" s="27" t="n">
        <f aca="false">VLOOKUP($A10,Nutrition!$A:$E,4,0)*D10*4000/VLOOKUP($A10,Nutrition!$A:$C,2,0)</f>
        <v>253538.240382557</v>
      </c>
      <c r="F10" s="34" t="n">
        <f aca="false">VLOOKUP($A10,Nutrition!$A:$D,3,0)*D10*4000/VLOOKUP($A10,Nutrition!$A:$C,2,0)</f>
        <v>3295997.12497323</v>
      </c>
      <c r="G10" s="67"/>
      <c r="I10" s="65"/>
      <c r="J10" s="65"/>
    </row>
    <row r="11" customFormat="false" ht="12.8" hidden="false" customHeight="false" outlineLevel="0" collapsed="false">
      <c r="A11" s="28" t="s">
        <v>32</v>
      </c>
      <c r="B11" s="0" t="n">
        <v>0.928</v>
      </c>
      <c r="C11" s="27" t="n">
        <f aca="false">VLOOKUP($A11,Production_2005_raw!$H$1:$L$163,5,0)</f>
        <v>30776515</v>
      </c>
      <c r="D11" s="27" t="n">
        <f aca="false">VLOOKUP($A11,Nutrition!$A:$C,2,0)*$C11/4000</f>
        <v>23697916.55</v>
      </c>
      <c r="E11" s="27" t="n">
        <f aca="false">VLOOKUP($A11,Nutrition!$A:$E,4,0)*D11*4000/VLOOKUP($A11,Nutrition!$A:$C,2,0)</f>
        <v>8248106.02</v>
      </c>
      <c r="F11" s="34" t="n">
        <f aca="false">VLOOKUP($A11,Nutrition!$A:$D,3,0)*D11*4000/VLOOKUP($A11,Nutrition!$A:$C,2,0)</f>
        <v>3785511.345</v>
      </c>
      <c r="G11" s="67"/>
      <c r="I11" s="65"/>
      <c r="J11" s="65"/>
    </row>
    <row r="12" customFormat="false" ht="12.8" hidden="false" customHeight="false" outlineLevel="0" collapsed="false">
      <c r="A12" s="28" t="s">
        <v>33</v>
      </c>
      <c r="B12" s="0" t="n">
        <v>0.873</v>
      </c>
      <c r="C12" s="27" t="n">
        <f aca="false">VLOOKUP($A12,Production_2005_raw!$H$1:$L$163,5,0)</f>
        <v>8455058</v>
      </c>
      <c r="D12" s="27" t="n">
        <f aca="false">VLOOKUP($A12,Nutrition!$A:$C,2,0)*$C12/4000</f>
        <v>251059.408514942</v>
      </c>
      <c r="E12" s="27" t="n">
        <f aca="false">VLOOKUP($A12,Nutrition!$A:$E,4,0)*D12*4000/VLOOKUP($A12,Nutrition!$A:$C,2,0)</f>
        <v>14214.826379249</v>
      </c>
      <c r="F12" s="34" t="n">
        <f aca="false">VLOOKUP($A12,Nutrition!$A:$D,3,0)*D12*4000/VLOOKUP($A12,Nutrition!$A:$C,2,0)</f>
        <v>58228.8010310917</v>
      </c>
      <c r="G12" s="67"/>
      <c r="I12" s="65"/>
      <c r="J12" s="65"/>
    </row>
    <row r="13" customFormat="false" ht="12.8" hidden="false" customHeight="false" outlineLevel="0" collapsed="false">
      <c r="A13" s="56" t="s">
        <v>34</v>
      </c>
      <c r="B13" s="57"/>
      <c r="C13" s="40" t="n">
        <f aca="false">SUMIF(Production_2005_raw!L2:L163,"&lt;&gt;#N/A")</f>
        <v>7199452796</v>
      </c>
      <c r="D13" s="40" t="n">
        <f aca="false">SUMIF(Production_2005_raw!O2:O163,"&lt;&gt;#N/A")</f>
        <v>2886847345.43301</v>
      </c>
      <c r="E13" s="40" t="n">
        <f aca="false">SUM(E2:E12)</f>
        <v>121996807.150255</v>
      </c>
      <c r="F13" s="40" t="n">
        <f aca="false">SUM(F2:F12)</f>
        <v>311421008.143647</v>
      </c>
      <c r="G13" s="68"/>
      <c r="I13" s="65"/>
      <c r="J13" s="65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66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/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8"/>
  <sheetViews>
    <sheetView showFormulas="false" showGridLines="true" showRowColHeaders="true" showZeros="true" rightToLeft="false" tabSelected="false" showOutlineSymbols="true" defaultGridColor="true" view="normal" topLeftCell="K147" colorId="64" zoomScale="100" zoomScaleNormal="100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65</v>
      </c>
      <c r="I1" s="0" t="s">
        <v>66</v>
      </c>
      <c r="J1" s="0" t="s">
        <v>67</v>
      </c>
      <c r="K1" s="0" t="s">
        <v>68</v>
      </c>
      <c r="L1" s="0" t="s">
        <v>69</v>
      </c>
      <c r="M1" s="0" t="s">
        <v>70</v>
      </c>
      <c r="N1" s="0" t="s">
        <v>71</v>
      </c>
      <c r="O1" s="0" t="s">
        <v>72</v>
      </c>
      <c r="P1" s="0" t="s">
        <v>73</v>
      </c>
      <c r="Q1" s="0" t="s">
        <v>74</v>
      </c>
    </row>
    <row r="2" customFormat="false" ht="12.8" hidden="false" customHeight="false" outlineLevel="0" collapsed="false">
      <c r="A2" s="0" t="s">
        <v>75</v>
      </c>
      <c r="B2" s="0" t="s">
        <v>76</v>
      </c>
      <c r="C2" s="0" t="n">
        <v>5000</v>
      </c>
      <c r="D2" s="0" t="s">
        <v>77</v>
      </c>
      <c r="E2" s="0" t="n">
        <v>5510</v>
      </c>
      <c r="F2" s="0" t="s">
        <v>78</v>
      </c>
      <c r="G2" s="0" t="n">
        <v>800</v>
      </c>
      <c r="H2" s="0" t="s">
        <v>79</v>
      </c>
      <c r="I2" s="0" t="n">
        <v>2005</v>
      </c>
      <c r="J2" s="0" t="n">
        <v>2005</v>
      </c>
      <c r="K2" s="0" t="s">
        <v>80</v>
      </c>
      <c r="L2" s="0" t="n">
        <v>51981</v>
      </c>
      <c r="M2" s="0" t="s">
        <v>81</v>
      </c>
      <c r="N2" s="0" t="s">
        <v>82</v>
      </c>
      <c r="O2" s="0" t="e">
        <f aca="false">VLOOKUP($H2,Nutrition!$A:$C,2,0)*$L2/4000</f>
        <v>#N/A</v>
      </c>
      <c r="P2" s="27" t="e">
        <f aca="false">VLOOKUP($H2,Nutrition!$A:$D,4,0)*$L2/4000</f>
        <v>#N/A</v>
      </c>
      <c r="Q2" s="27" t="e">
        <f aca="false">VLOOKUP($H2,Nutrition!$A:$D,3,0)*$L2/4000</f>
        <v>#N/A</v>
      </c>
    </row>
    <row r="3" customFormat="false" ht="12.8" hidden="false" customHeight="false" outlineLevel="0" collapsed="false">
      <c r="A3" s="0" t="s">
        <v>75</v>
      </c>
      <c r="B3" s="0" t="s">
        <v>76</v>
      </c>
      <c r="C3" s="0" t="n">
        <v>5000</v>
      </c>
      <c r="D3" s="0" t="s">
        <v>77</v>
      </c>
      <c r="E3" s="0" t="n">
        <v>5510</v>
      </c>
      <c r="F3" s="0" t="s">
        <v>78</v>
      </c>
      <c r="G3" s="0" t="n">
        <v>221</v>
      </c>
      <c r="H3" s="0" t="s">
        <v>83</v>
      </c>
      <c r="I3" s="0" t="n">
        <v>2005</v>
      </c>
      <c r="J3" s="0" t="n">
        <v>2005</v>
      </c>
      <c r="K3" s="0" t="s">
        <v>80</v>
      </c>
      <c r="L3" s="0" t="n">
        <v>1848472</v>
      </c>
      <c r="M3" s="0" t="s">
        <v>81</v>
      </c>
      <c r="N3" s="0" t="s">
        <v>82</v>
      </c>
      <c r="O3" s="27" t="n">
        <f aca="false">VLOOKUP($H3,Nutrition!$A:$C,2,0)*$L3/4000</f>
        <v>1141426.08070758</v>
      </c>
      <c r="P3" s="27" t="n">
        <f aca="false">VLOOKUP($H3,Nutrition!$A:$D,4,0)*$L3</f>
        <v>425138.812906049</v>
      </c>
      <c r="Q3" s="27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75</v>
      </c>
      <c r="B4" s="0" t="s">
        <v>76</v>
      </c>
      <c r="C4" s="0" t="n">
        <v>5000</v>
      </c>
      <c r="D4" s="0" t="s">
        <v>77</v>
      </c>
      <c r="E4" s="0" t="n">
        <v>5510</v>
      </c>
      <c r="F4" s="0" t="s">
        <v>78</v>
      </c>
      <c r="G4" s="0" t="n">
        <v>711</v>
      </c>
      <c r="H4" s="0" t="s">
        <v>84</v>
      </c>
      <c r="I4" s="0" t="n">
        <v>2005</v>
      </c>
      <c r="J4" s="0" t="n">
        <v>2005</v>
      </c>
      <c r="K4" s="0" t="s">
        <v>80</v>
      </c>
      <c r="L4" s="0" t="n">
        <v>556979</v>
      </c>
      <c r="M4" s="0" t="s">
        <v>81</v>
      </c>
      <c r="N4" s="0" t="s">
        <v>82</v>
      </c>
      <c r="O4" s="27" t="n">
        <f aca="false">VLOOKUP($H4,Nutrition!$A:$C,2,0)*$L4/4000</f>
        <v>74376.1195549713</v>
      </c>
      <c r="P4" s="27" t="n">
        <f aca="false">VLOOKUP($H4,Nutrition!$A:$D,4,0)*$L4</f>
        <v>12848.6969659621</v>
      </c>
      <c r="Q4" s="27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75</v>
      </c>
      <c r="B5" s="0" t="s">
        <v>76</v>
      </c>
      <c r="C5" s="0" t="n">
        <v>5000</v>
      </c>
      <c r="D5" s="0" t="s">
        <v>77</v>
      </c>
      <c r="E5" s="0" t="n">
        <v>5510</v>
      </c>
      <c r="F5" s="0" t="s">
        <v>78</v>
      </c>
      <c r="G5" s="0" t="n">
        <v>515</v>
      </c>
      <c r="H5" s="0" t="s">
        <v>85</v>
      </c>
      <c r="I5" s="0" t="n">
        <v>2005</v>
      </c>
      <c r="J5" s="0" t="n">
        <v>2005</v>
      </c>
      <c r="K5" s="0" t="s">
        <v>80</v>
      </c>
      <c r="L5" s="0" t="n">
        <v>61905998</v>
      </c>
      <c r="M5" s="0" t="s">
        <v>81</v>
      </c>
      <c r="N5" s="0" t="s">
        <v>82</v>
      </c>
      <c r="O5" s="27" t="n">
        <f aca="false">VLOOKUP($H5,Nutrition!$A:$C,2,0)*$L5/4000</f>
        <v>7428719.76</v>
      </c>
      <c r="P5" s="27" t="n">
        <f aca="false">VLOOKUP($H5,Nutrition!$A:$D,4,0)*$L5</f>
        <v>185717.994</v>
      </c>
      <c r="Q5" s="27" t="n">
        <f aca="false">VLOOKUP($H5,Nutrition!$A:$D,3,0)*$L5</f>
        <v>61905.998</v>
      </c>
    </row>
    <row r="6" customFormat="false" ht="12.8" hidden="false" customHeight="false" outlineLevel="0" collapsed="false">
      <c r="A6" s="0" t="s">
        <v>75</v>
      </c>
      <c r="B6" s="0" t="s">
        <v>76</v>
      </c>
      <c r="C6" s="0" t="n">
        <v>5000</v>
      </c>
      <c r="D6" s="0" t="s">
        <v>77</v>
      </c>
      <c r="E6" s="0" t="n">
        <v>5510</v>
      </c>
      <c r="F6" s="0" t="s">
        <v>78</v>
      </c>
      <c r="G6" s="0" t="n">
        <v>526</v>
      </c>
      <c r="H6" s="0" t="s">
        <v>86</v>
      </c>
      <c r="I6" s="0" t="n">
        <v>2005</v>
      </c>
      <c r="J6" s="0" t="n">
        <v>2005</v>
      </c>
      <c r="K6" s="0" t="s">
        <v>80</v>
      </c>
      <c r="L6" s="0" t="n">
        <v>3625967</v>
      </c>
      <c r="M6" s="0" t="s">
        <v>81</v>
      </c>
      <c r="N6" s="0" t="s">
        <v>82</v>
      </c>
      <c r="O6" s="27" t="n">
        <f aca="false">VLOOKUP($H6,Nutrition!$A:$C,2,0)*$L6/4000</f>
        <v>407921.2875</v>
      </c>
      <c r="P6" s="27" t="n">
        <f aca="false">VLOOKUP($H6,Nutrition!$A:$D,4,0)*$L6</f>
        <v>14503.868</v>
      </c>
      <c r="Q6" s="27" t="n">
        <f aca="false">VLOOKUP($H6,Nutrition!$A:$D,3,0)*$L6</f>
        <v>47137.571</v>
      </c>
    </row>
    <row r="7" customFormat="false" ht="12.8" hidden="false" customHeight="false" outlineLevel="0" collapsed="false">
      <c r="A7" s="0" t="s">
        <v>75</v>
      </c>
      <c r="B7" s="0" t="s">
        <v>76</v>
      </c>
      <c r="C7" s="0" t="n">
        <v>5000</v>
      </c>
      <c r="D7" s="0" t="s">
        <v>77</v>
      </c>
      <c r="E7" s="0" t="n">
        <v>5510</v>
      </c>
      <c r="F7" s="0" t="s">
        <v>78</v>
      </c>
      <c r="G7" s="0" t="n">
        <v>226</v>
      </c>
      <c r="H7" s="0" t="s">
        <v>87</v>
      </c>
      <c r="I7" s="0" t="n">
        <v>2005</v>
      </c>
      <c r="J7" s="0" t="n">
        <v>2005</v>
      </c>
      <c r="K7" s="0" t="s">
        <v>80</v>
      </c>
      <c r="L7" s="0" t="n">
        <v>956755</v>
      </c>
      <c r="M7" s="0" t="s">
        <v>81</v>
      </c>
      <c r="N7" s="0" t="s">
        <v>82</v>
      </c>
      <c r="O7" s="27" t="n">
        <f aca="false">VLOOKUP($H7,Nutrition!$A:$C,2,0)*$L7/4000</f>
        <v>585738.557251908</v>
      </c>
      <c r="P7" s="27" t="n">
        <f aca="false">VLOOKUP($H7,Nutrition!$A:$D,4,0)*$L7</f>
        <v>7688.11294265215</v>
      </c>
      <c r="Q7" s="27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75</v>
      </c>
      <c r="B8" s="0" t="s">
        <v>76</v>
      </c>
      <c r="C8" s="0" t="n">
        <v>5000</v>
      </c>
      <c r="D8" s="0" t="s">
        <v>77</v>
      </c>
      <c r="E8" s="0" t="n">
        <v>5510</v>
      </c>
      <c r="F8" s="0" t="s">
        <v>78</v>
      </c>
      <c r="G8" s="0" t="n">
        <v>366</v>
      </c>
      <c r="H8" s="0" t="s">
        <v>88</v>
      </c>
      <c r="I8" s="0" t="n">
        <v>2005</v>
      </c>
      <c r="J8" s="0" t="n">
        <v>2005</v>
      </c>
      <c r="K8" s="0" t="s">
        <v>80</v>
      </c>
      <c r="L8" s="0" t="n">
        <v>1283433</v>
      </c>
      <c r="M8" s="0" t="s">
        <v>81</v>
      </c>
      <c r="N8" s="0" t="s">
        <v>82</v>
      </c>
      <c r="O8" s="27" t="n">
        <f aca="false">VLOOKUP($H8,Nutrition!$A:$C,2,0)*$L8/4000</f>
        <v>64171.65</v>
      </c>
      <c r="P8" s="27" t="n">
        <f aca="false">VLOOKUP($H8,Nutrition!$A:$D,4,0)*$L8</f>
        <v>1283.433</v>
      </c>
      <c r="Q8" s="27" t="n">
        <f aca="false">VLOOKUP($H8,Nutrition!$A:$D,3,0)*$L8</f>
        <v>14117.763</v>
      </c>
    </row>
    <row r="9" customFormat="false" ht="12.8" hidden="false" customHeight="false" outlineLevel="0" collapsed="false">
      <c r="A9" s="0" t="s">
        <v>75</v>
      </c>
      <c r="B9" s="0" t="s">
        <v>76</v>
      </c>
      <c r="C9" s="0" t="n">
        <v>5000</v>
      </c>
      <c r="D9" s="0" t="s">
        <v>77</v>
      </c>
      <c r="E9" s="0" t="n">
        <v>5510</v>
      </c>
      <c r="F9" s="0" t="s">
        <v>78</v>
      </c>
      <c r="G9" s="0" t="n">
        <v>367</v>
      </c>
      <c r="H9" s="0" t="s">
        <v>89</v>
      </c>
      <c r="I9" s="0" t="n">
        <v>2005</v>
      </c>
      <c r="J9" s="0" t="n">
        <v>2005</v>
      </c>
      <c r="K9" s="0" t="s">
        <v>80</v>
      </c>
      <c r="L9" s="0" t="n">
        <v>6706237</v>
      </c>
      <c r="M9" s="0" t="s">
        <v>81</v>
      </c>
      <c r="N9" s="0" t="s">
        <v>82</v>
      </c>
      <c r="O9" s="27" t="n">
        <f aca="false">VLOOKUP($H9,Nutrition!$A:$C,2,0)*$L9/4000</f>
        <v>201187.11</v>
      </c>
      <c r="P9" s="27" t="n">
        <f aca="false">VLOOKUP($H9,Nutrition!$A:$D,4,0)*$L9</f>
        <v>6706.237</v>
      </c>
      <c r="Q9" s="27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75</v>
      </c>
      <c r="B10" s="0" t="s">
        <v>76</v>
      </c>
      <c r="C10" s="0" t="n">
        <v>5000</v>
      </c>
      <c r="D10" s="0" t="s">
        <v>77</v>
      </c>
      <c r="E10" s="0" t="n">
        <v>5510</v>
      </c>
      <c r="F10" s="0" t="s">
        <v>78</v>
      </c>
      <c r="G10" s="0" t="n">
        <v>572</v>
      </c>
      <c r="H10" s="0" t="s">
        <v>90</v>
      </c>
      <c r="I10" s="0" t="n">
        <v>2005</v>
      </c>
      <c r="J10" s="0" t="n">
        <v>2005</v>
      </c>
      <c r="K10" s="0" t="s">
        <v>80</v>
      </c>
      <c r="L10" s="0" t="n">
        <v>3340038</v>
      </c>
      <c r="M10" s="0" t="s">
        <v>81</v>
      </c>
      <c r="N10" s="0" t="s">
        <v>82</v>
      </c>
      <c r="O10" s="27" t="n">
        <f aca="false">VLOOKUP($H10,Nutrition!$A:$C,2,0)*$L10/4000</f>
        <v>993661.305</v>
      </c>
      <c r="P10" s="27" t="n">
        <f aca="false">VLOOKUP($H10,Nutrition!$A:$D,4,0)*$L10</f>
        <v>377424.294</v>
      </c>
      <c r="Q10" s="27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75</v>
      </c>
      <c r="B11" s="0" t="s">
        <v>76</v>
      </c>
      <c r="C11" s="0" t="n">
        <v>5000</v>
      </c>
      <c r="D11" s="0" t="s">
        <v>77</v>
      </c>
      <c r="E11" s="0" t="n">
        <v>5510</v>
      </c>
      <c r="F11" s="0" t="s">
        <v>78</v>
      </c>
      <c r="G11" s="0" t="n">
        <v>203</v>
      </c>
      <c r="H11" s="0" t="s">
        <v>91</v>
      </c>
      <c r="I11" s="0" t="n">
        <v>2005</v>
      </c>
      <c r="J11" s="0" t="n">
        <v>2005</v>
      </c>
      <c r="K11" s="0" t="s">
        <v>80</v>
      </c>
      <c r="L11" s="0" t="n">
        <v>101225</v>
      </c>
      <c r="M11" s="0" t="s">
        <v>81</v>
      </c>
      <c r="N11" s="0" t="s">
        <v>82</v>
      </c>
      <c r="O11" s="27" t="n">
        <f aca="false">VLOOKUP($H11,Nutrition!$A:$C,2,0)*$L11/4000</f>
        <v>92367.8125</v>
      </c>
      <c r="P11" s="27" t="n">
        <f aca="false">VLOOKUP($H11,Nutrition!$A:$D,4,0)*$L11</f>
        <v>6377.175</v>
      </c>
      <c r="Q11" s="27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75</v>
      </c>
      <c r="B12" s="0" t="s">
        <v>76</v>
      </c>
      <c r="C12" s="0" t="n">
        <v>5000</v>
      </c>
      <c r="D12" s="0" t="s">
        <v>77</v>
      </c>
      <c r="E12" s="0" t="n">
        <v>5510</v>
      </c>
      <c r="F12" s="0" t="s">
        <v>78</v>
      </c>
      <c r="G12" s="0" t="n">
        <v>486</v>
      </c>
      <c r="H12" s="0" t="s">
        <v>92</v>
      </c>
      <c r="I12" s="0" t="n">
        <v>2005</v>
      </c>
      <c r="J12" s="0" t="n">
        <v>2005</v>
      </c>
      <c r="K12" s="0" t="s">
        <v>80</v>
      </c>
      <c r="L12" s="0" t="n">
        <v>83646654</v>
      </c>
      <c r="M12" s="0" t="s">
        <v>81</v>
      </c>
      <c r="N12" s="0" t="s">
        <v>82</v>
      </c>
      <c r="O12" s="27" t="n">
        <f aca="false">VLOOKUP($H12,Nutrition!$A:$C,2,0)*$L12/4000</f>
        <v>12546998.1</v>
      </c>
      <c r="P12" s="27" t="n">
        <f aca="false">VLOOKUP($H12,Nutrition!$A:$D,4,0)*$L12</f>
        <v>250939.962</v>
      </c>
      <c r="Q12" s="27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75</v>
      </c>
      <c r="B13" s="0" t="s">
        <v>76</v>
      </c>
      <c r="C13" s="0" t="n">
        <v>5000</v>
      </c>
      <c r="D13" s="0" t="s">
        <v>77</v>
      </c>
      <c r="E13" s="0" t="n">
        <v>5510</v>
      </c>
      <c r="F13" s="0" t="s">
        <v>78</v>
      </c>
      <c r="G13" s="0" t="n">
        <v>44</v>
      </c>
      <c r="H13" s="0" t="s">
        <v>27</v>
      </c>
      <c r="I13" s="0" t="n">
        <v>2005</v>
      </c>
      <c r="J13" s="0" t="n">
        <v>2005</v>
      </c>
      <c r="K13" s="0" t="s">
        <v>80</v>
      </c>
      <c r="L13" s="0" t="n">
        <v>136736329</v>
      </c>
      <c r="M13" s="0" t="s">
        <v>81</v>
      </c>
      <c r="N13" s="0" t="s">
        <v>82</v>
      </c>
      <c r="O13" s="27" t="n">
        <f aca="false">VLOOKUP($H13,Nutrition!$A:$C,2,0)*$L13/4000</f>
        <v>113491153.07</v>
      </c>
      <c r="P13" s="27" t="n">
        <f aca="false">VLOOKUP($H13,Nutrition!$A:$D,4,0)*$L13</f>
        <v>2461253.922</v>
      </c>
      <c r="Q13" s="27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75</v>
      </c>
      <c r="B14" s="0" t="s">
        <v>76</v>
      </c>
      <c r="C14" s="0" t="n">
        <v>5000</v>
      </c>
      <c r="D14" s="0" t="s">
        <v>77</v>
      </c>
      <c r="E14" s="0" t="n">
        <v>5510</v>
      </c>
      <c r="F14" s="0" t="s">
        <v>78</v>
      </c>
      <c r="G14" s="0" t="n">
        <v>782</v>
      </c>
      <c r="H14" s="0" t="s">
        <v>93</v>
      </c>
      <c r="I14" s="0" t="n">
        <v>2005</v>
      </c>
      <c r="J14" s="0" t="n">
        <v>2005</v>
      </c>
      <c r="K14" s="0" t="s">
        <v>80</v>
      </c>
      <c r="L14" s="0" t="n">
        <v>343564</v>
      </c>
      <c r="M14" s="0" t="s">
        <v>81</v>
      </c>
      <c r="N14" s="0" t="s">
        <v>82</v>
      </c>
      <c r="O14" s="27" t="e">
        <f aca="false">VLOOKUP($H14,Nutrition!$A:$C,2,0)*$L14/4000</f>
        <v>#N/A</v>
      </c>
      <c r="P14" s="27" t="e">
        <f aca="false">VLOOKUP($H14,Nutrition!$A:$D,4,0)*$L14</f>
        <v>#N/A</v>
      </c>
      <c r="Q14" s="27" t="e">
        <f aca="false">VLOOKUP($H14,Nutrition!$A:$D,3,0)*$L14</f>
        <v>#N/A</v>
      </c>
    </row>
    <row r="15" customFormat="false" ht="12.8" hidden="false" customHeight="false" outlineLevel="0" collapsed="false">
      <c r="A15" s="0" t="s">
        <v>75</v>
      </c>
      <c r="B15" s="0" t="s">
        <v>76</v>
      </c>
      <c r="C15" s="0" t="n">
        <v>5000</v>
      </c>
      <c r="D15" s="0" t="s">
        <v>77</v>
      </c>
      <c r="E15" s="0" t="n">
        <v>5510</v>
      </c>
      <c r="F15" s="0" t="s">
        <v>78</v>
      </c>
      <c r="G15" s="0" t="n">
        <v>176</v>
      </c>
      <c r="H15" s="0" t="s">
        <v>94</v>
      </c>
      <c r="I15" s="0" t="n">
        <v>2005</v>
      </c>
      <c r="J15" s="0" t="n">
        <v>2005</v>
      </c>
      <c r="K15" s="0" t="s">
        <v>80</v>
      </c>
      <c r="L15" s="0" t="n">
        <v>19058725</v>
      </c>
      <c r="M15" s="0" t="s">
        <v>81</v>
      </c>
      <c r="N15" s="0" t="s">
        <v>82</v>
      </c>
      <c r="O15" s="27" t="n">
        <f aca="false">VLOOKUP($H15,Nutrition!$A:$C,2,0)*$L15/4000</f>
        <v>16247563.0625</v>
      </c>
      <c r="P15" s="27" t="n">
        <f aca="false">VLOOKUP($H15,Nutrition!$A:$D,4,0)*$L15</f>
        <v>323998.325</v>
      </c>
      <c r="Q15" s="27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75</v>
      </c>
      <c r="B16" s="0" t="s">
        <v>76</v>
      </c>
      <c r="C16" s="0" t="n">
        <v>5000</v>
      </c>
      <c r="D16" s="0" t="s">
        <v>77</v>
      </c>
      <c r="E16" s="0" t="n">
        <v>5510</v>
      </c>
      <c r="F16" s="0" t="s">
        <v>78</v>
      </c>
      <c r="G16" s="0" t="n">
        <v>414</v>
      </c>
      <c r="H16" s="0" t="s">
        <v>95</v>
      </c>
      <c r="I16" s="0" t="n">
        <v>2005</v>
      </c>
      <c r="J16" s="0" t="n">
        <v>2005</v>
      </c>
      <c r="K16" s="0" t="s">
        <v>80</v>
      </c>
      <c r="L16" s="0" t="n">
        <v>15441535</v>
      </c>
      <c r="M16" s="0" t="s">
        <v>81</v>
      </c>
      <c r="N16" s="0" t="s">
        <v>82</v>
      </c>
      <c r="O16" s="27" t="n">
        <f aca="false">VLOOKUP($H16,Nutrition!$A:$C,2,0)*$L16/4000</f>
        <v>1930191.875</v>
      </c>
      <c r="P16" s="27" t="n">
        <f aca="false">VLOOKUP($H16,Nutrition!$A:$D,4,0)*$L16</f>
        <v>61766.14</v>
      </c>
      <c r="Q16" s="27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75</v>
      </c>
      <c r="B17" s="0" t="s">
        <v>76</v>
      </c>
      <c r="C17" s="0" t="n">
        <v>5000</v>
      </c>
      <c r="D17" s="0" t="s">
        <v>77</v>
      </c>
      <c r="E17" s="0" t="n">
        <v>5510</v>
      </c>
      <c r="F17" s="0" t="s">
        <v>78</v>
      </c>
      <c r="G17" s="0" t="n">
        <v>558</v>
      </c>
      <c r="H17" s="0" t="s">
        <v>96</v>
      </c>
      <c r="I17" s="0" t="n">
        <v>2005</v>
      </c>
      <c r="J17" s="0" t="n">
        <v>2005</v>
      </c>
      <c r="K17" s="0" t="s">
        <v>80</v>
      </c>
      <c r="L17" s="0" t="n">
        <v>689353</v>
      </c>
      <c r="M17" s="0" t="s">
        <v>81</v>
      </c>
      <c r="N17" s="0" t="s">
        <v>82</v>
      </c>
      <c r="O17" s="27" t="n">
        <f aca="false">VLOOKUP($H17,Nutrition!$A:$C,2,0)*$L17/4000</f>
        <v>84445.7425</v>
      </c>
      <c r="P17" s="27" t="n">
        <f aca="false">VLOOKUP($H17,Nutrition!$A:$D,4,0)*$L17</f>
        <v>4825.471</v>
      </c>
      <c r="Q17" s="27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75</v>
      </c>
      <c r="B18" s="0" t="s">
        <v>76</v>
      </c>
      <c r="C18" s="0" t="n">
        <v>5000</v>
      </c>
      <c r="D18" s="0" t="s">
        <v>77</v>
      </c>
      <c r="E18" s="0" t="n">
        <v>5510</v>
      </c>
      <c r="F18" s="0" t="s">
        <v>78</v>
      </c>
      <c r="G18" s="0" t="n">
        <v>552</v>
      </c>
      <c r="H18" s="0" t="s">
        <v>97</v>
      </c>
      <c r="I18" s="0" t="n">
        <v>2005</v>
      </c>
      <c r="J18" s="0" t="n">
        <v>2005</v>
      </c>
      <c r="K18" s="0" t="s">
        <v>80</v>
      </c>
      <c r="L18" s="0" t="n">
        <v>242300</v>
      </c>
      <c r="M18" s="0" t="s">
        <v>81</v>
      </c>
      <c r="N18" s="0" t="s">
        <v>82</v>
      </c>
      <c r="O18" s="27" t="n">
        <f aca="false">VLOOKUP($H18,Nutrition!$A:$C,2,0)*$L18/4000</f>
        <v>33316.25</v>
      </c>
      <c r="P18" s="27" t="n">
        <f aca="false">VLOOKUP($H18,Nutrition!$A:$D,4,0)*$L18</f>
        <v>969.2</v>
      </c>
      <c r="Q18" s="27" t="n">
        <f aca="false">VLOOKUP($H18,Nutrition!$A:$D,3,0)*$L18</f>
        <v>1696.1</v>
      </c>
    </row>
    <row r="19" customFormat="false" ht="12.8" hidden="false" customHeight="false" outlineLevel="0" collapsed="false">
      <c r="A19" s="0" t="s">
        <v>75</v>
      </c>
      <c r="B19" s="0" t="s">
        <v>76</v>
      </c>
      <c r="C19" s="0" t="n">
        <v>5000</v>
      </c>
      <c r="D19" s="0" t="s">
        <v>77</v>
      </c>
      <c r="E19" s="0" t="n">
        <v>5510</v>
      </c>
      <c r="F19" s="0" t="s">
        <v>78</v>
      </c>
      <c r="G19" s="0" t="n">
        <v>216</v>
      </c>
      <c r="H19" s="0" t="s">
        <v>98</v>
      </c>
      <c r="I19" s="0" t="n">
        <v>2005</v>
      </c>
      <c r="J19" s="0" t="n">
        <v>2005</v>
      </c>
      <c r="K19" s="0" t="s">
        <v>80</v>
      </c>
      <c r="L19" s="0" t="n">
        <v>63820</v>
      </c>
      <c r="M19" s="0" t="s">
        <v>81</v>
      </c>
      <c r="N19" s="0" t="s">
        <v>82</v>
      </c>
      <c r="O19" s="27" t="n">
        <f aca="false">VLOOKUP($H19,Nutrition!$A:$C,2,0)*$L19/4000</f>
        <v>104475.703703704</v>
      </c>
      <c r="P19" s="27" t="n">
        <f aca="false">VLOOKUP($H19,Nutrition!$A:$D,4,0)*$L19</f>
        <v>42073.9259259259</v>
      </c>
      <c r="Q19" s="27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75</v>
      </c>
      <c r="B20" s="0" t="s">
        <v>76</v>
      </c>
      <c r="C20" s="0" t="n">
        <v>5000</v>
      </c>
      <c r="D20" s="0" t="s">
        <v>77</v>
      </c>
      <c r="E20" s="0" t="n">
        <v>5510</v>
      </c>
      <c r="F20" s="0" t="s">
        <v>78</v>
      </c>
      <c r="G20" s="0" t="n">
        <v>181</v>
      </c>
      <c r="H20" s="0" t="s">
        <v>99</v>
      </c>
      <c r="I20" s="0" t="n">
        <v>2005</v>
      </c>
      <c r="J20" s="0" t="n">
        <v>2005</v>
      </c>
      <c r="K20" s="0" t="s">
        <v>80</v>
      </c>
      <c r="L20" s="0" t="n">
        <v>4450128</v>
      </c>
      <c r="M20" s="0" t="s">
        <v>81</v>
      </c>
      <c r="N20" s="0" t="s">
        <v>82</v>
      </c>
      <c r="O20" s="27" t="n">
        <f aca="false">VLOOKUP($H20,Nutrition!$A:$C,2,0)*$L20/4000</f>
        <v>3896423.97923987</v>
      </c>
      <c r="P20" s="27" t="n">
        <f aca="false">VLOOKUP($H20,Nutrition!$A:$D,4,0)*$L20</f>
        <v>90879.6909662687</v>
      </c>
      <c r="Q20" s="27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n">
        <v>5000</v>
      </c>
      <c r="D21" s="0" t="s">
        <v>77</v>
      </c>
      <c r="E21" s="0" t="n">
        <v>5510</v>
      </c>
      <c r="F21" s="0" t="s">
        <v>78</v>
      </c>
      <c r="G21" s="0" t="n">
        <v>89</v>
      </c>
      <c r="H21" s="0" t="s">
        <v>100</v>
      </c>
      <c r="I21" s="0" t="n">
        <v>2005</v>
      </c>
      <c r="J21" s="0" t="n">
        <v>2005</v>
      </c>
      <c r="K21" s="0" t="s">
        <v>80</v>
      </c>
      <c r="L21" s="0" t="n">
        <v>2080804</v>
      </c>
      <c r="M21" s="0" t="s">
        <v>81</v>
      </c>
      <c r="N21" s="0" t="s">
        <v>82</v>
      </c>
      <c r="O21" s="27" t="n">
        <f aca="false">VLOOKUP($H21,Nutrition!$A:$C,2,0)*$L21/4000</f>
        <v>1716663.3</v>
      </c>
      <c r="P21" s="27" t="n">
        <f aca="false">VLOOKUP($H21,Nutrition!$A:$D,4,0)*$L21</f>
        <v>41616.08</v>
      </c>
      <c r="Q21" s="27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75</v>
      </c>
      <c r="B22" s="0" t="s">
        <v>76</v>
      </c>
      <c r="C22" s="0" t="n">
        <v>5000</v>
      </c>
      <c r="D22" s="0" t="s">
        <v>77</v>
      </c>
      <c r="E22" s="0" t="n">
        <v>5510</v>
      </c>
      <c r="F22" s="0" t="s">
        <v>78</v>
      </c>
      <c r="G22" s="0" t="n">
        <v>358</v>
      </c>
      <c r="H22" s="0" t="s">
        <v>101</v>
      </c>
      <c r="I22" s="0" t="n">
        <v>2005</v>
      </c>
      <c r="J22" s="0" t="n">
        <v>2005</v>
      </c>
      <c r="K22" s="0" t="s">
        <v>80</v>
      </c>
      <c r="L22" s="0" t="n">
        <v>65160480</v>
      </c>
      <c r="M22" s="0" t="s">
        <v>81</v>
      </c>
      <c r="N22" s="0" t="s">
        <v>82</v>
      </c>
      <c r="O22" s="27" t="n">
        <f aca="false">VLOOKUP($H22,Nutrition!$A:$C,2,0)*$L22/4000</f>
        <v>3095124.25103599</v>
      </c>
      <c r="P22" s="27" t="n">
        <f aca="false">VLOOKUP($H22,Nutrition!$A:$D,4,0)*$L22</f>
        <v>65135.3932000447</v>
      </c>
      <c r="Q22" s="27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75</v>
      </c>
      <c r="B23" s="0" t="s">
        <v>76</v>
      </c>
      <c r="C23" s="0" t="n">
        <v>5000</v>
      </c>
      <c r="D23" s="0" t="s">
        <v>77</v>
      </c>
      <c r="E23" s="0" t="n">
        <v>5510</v>
      </c>
      <c r="F23" s="0" t="s">
        <v>78</v>
      </c>
      <c r="G23" s="0" t="n">
        <v>101</v>
      </c>
      <c r="H23" s="0" t="s">
        <v>102</v>
      </c>
      <c r="I23" s="0" t="n">
        <v>2005</v>
      </c>
      <c r="J23" s="0" t="n">
        <v>2005</v>
      </c>
      <c r="K23" s="0" t="s">
        <v>80</v>
      </c>
      <c r="L23" s="0" t="n">
        <v>296417</v>
      </c>
      <c r="M23" s="0" t="s">
        <v>81</v>
      </c>
      <c r="N23" s="0" t="s">
        <v>82</v>
      </c>
      <c r="O23" s="27" t="n">
        <f aca="false">VLOOKUP($H23,Nutrition!$A:$C,2,0)*$L23/4000</f>
        <v>287524.49</v>
      </c>
      <c r="P23" s="27" t="n">
        <f aca="false">VLOOKUP($H23,Nutrition!$A:$D,4,0)*$L23</f>
        <v>17785.02</v>
      </c>
      <c r="Q23" s="27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0" t="n">
        <v>5000</v>
      </c>
      <c r="D24" s="0" t="s">
        <v>77</v>
      </c>
      <c r="E24" s="0" t="n">
        <v>5510</v>
      </c>
      <c r="F24" s="0" t="s">
        <v>78</v>
      </c>
      <c r="G24" s="0" t="n">
        <v>461</v>
      </c>
      <c r="H24" s="0" t="s">
        <v>103</v>
      </c>
      <c r="I24" s="0" t="n">
        <v>2005</v>
      </c>
      <c r="J24" s="0" t="n">
        <v>2005</v>
      </c>
      <c r="K24" s="0" t="s">
        <v>80</v>
      </c>
      <c r="L24" s="0" t="n">
        <v>144684</v>
      </c>
      <c r="M24" s="0" t="s">
        <v>81</v>
      </c>
      <c r="N24" s="0" t="s">
        <v>82</v>
      </c>
      <c r="O24" s="27" t="n">
        <f aca="false">VLOOKUP($H24,Nutrition!$A:$C,2,0)*$L24/4000</f>
        <v>40149.81</v>
      </c>
      <c r="P24" s="27" t="n">
        <f aca="false">VLOOKUP($H24,Nutrition!$A:$D,4,0)*$L24</f>
        <v>723.42</v>
      </c>
      <c r="Q24" s="27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n">
        <v>5000</v>
      </c>
      <c r="D25" s="0" t="s">
        <v>77</v>
      </c>
      <c r="E25" s="0" t="n">
        <v>5510</v>
      </c>
      <c r="F25" s="0" t="s">
        <v>78</v>
      </c>
      <c r="G25" s="0" t="n">
        <v>426</v>
      </c>
      <c r="H25" s="0" t="s">
        <v>104</v>
      </c>
      <c r="I25" s="0" t="n">
        <v>2005</v>
      </c>
      <c r="J25" s="0" t="n">
        <v>2005</v>
      </c>
      <c r="K25" s="0" t="s">
        <v>80</v>
      </c>
      <c r="L25" s="0" t="n">
        <v>27659745</v>
      </c>
      <c r="M25" s="0" t="s">
        <v>81</v>
      </c>
      <c r="N25" s="0" t="s">
        <v>82</v>
      </c>
      <c r="O25" s="27" t="n">
        <f aca="false">VLOOKUP($H25,Nutrition!$A:$C,2,0)*$L25/4000</f>
        <v>2627676.70348471</v>
      </c>
      <c r="P25" s="27" t="n">
        <f aca="false">VLOOKUP($H25,Nutrition!$A:$D,4,0)*$L25</f>
        <v>55319.1186061188</v>
      </c>
      <c r="Q25" s="27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0" t="n">
        <v>5000</v>
      </c>
      <c r="D26" s="0" t="s">
        <v>77</v>
      </c>
      <c r="E26" s="0" t="n">
        <v>5510</v>
      </c>
      <c r="F26" s="0" t="s">
        <v>78</v>
      </c>
      <c r="G26" s="0" t="n">
        <v>217</v>
      </c>
      <c r="H26" s="0" t="s">
        <v>105</v>
      </c>
      <c r="I26" s="0" t="n">
        <v>2005</v>
      </c>
      <c r="J26" s="0" t="n">
        <v>2005</v>
      </c>
      <c r="K26" s="0" t="s">
        <v>80</v>
      </c>
      <c r="L26" s="0" t="n">
        <v>2470025</v>
      </c>
      <c r="M26" s="0" t="s">
        <v>81</v>
      </c>
      <c r="N26" s="0" t="s">
        <v>82</v>
      </c>
      <c r="O26" s="27" t="n">
        <f aca="false">VLOOKUP($H26,Nutrition!$A:$C,2,0)*$L26/4000</f>
        <v>525307.736549972</v>
      </c>
      <c r="P26" s="27" t="n">
        <f aca="false">VLOOKUP($H26,Nutrition!$A:$D,4,0)*$L26</f>
        <v>171768.33218428</v>
      </c>
      <c r="Q26" s="27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75</v>
      </c>
      <c r="B27" s="0" t="s">
        <v>76</v>
      </c>
      <c r="C27" s="0" t="n">
        <v>5000</v>
      </c>
      <c r="D27" s="0" t="s">
        <v>77</v>
      </c>
      <c r="E27" s="0" t="n">
        <v>5510</v>
      </c>
      <c r="F27" s="0" t="s">
        <v>78</v>
      </c>
      <c r="G27" s="0" t="n">
        <v>591</v>
      </c>
      <c r="H27" s="0" t="s">
        <v>106</v>
      </c>
      <c r="I27" s="0" t="n">
        <v>2005</v>
      </c>
      <c r="J27" s="0" t="n">
        <v>2005</v>
      </c>
      <c r="K27" s="0" t="s">
        <v>80</v>
      </c>
      <c r="L27" s="0" t="n">
        <v>1841450</v>
      </c>
      <c r="M27" s="0" t="s">
        <v>81</v>
      </c>
      <c r="N27" s="0" t="s">
        <v>82</v>
      </c>
      <c r="O27" s="27" t="n">
        <f aca="false">VLOOKUP($H27,Nutrition!$A:$C,2,0)*$L27/4000</f>
        <v>197955.875</v>
      </c>
      <c r="P27" s="27" t="n">
        <f aca="false">VLOOKUP($H27,Nutrition!$A:$D,4,0)*$L27</f>
        <v>11048.7</v>
      </c>
      <c r="Q27" s="27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75</v>
      </c>
      <c r="B28" s="0" t="s">
        <v>76</v>
      </c>
      <c r="C28" s="0" t="n">
        <v>5000</v>
      </c>
      <c r="D28" s="0" t="s">
        <v>77</v>
      </c>
      <c r="E28" s="0" t="n">
        <v>5510</v>
      </c>
      <c r="F28" s="0" t="s">
        <v>78</v>
      </c>
      <c r="G28" s="0" t="n">
        <v>125</v>
      </c>
      <c r="H28" s="0" t="s">
        <v>107</v>
      </c>
      <c r="I28" s="0" t="n">
        <v>2005</v>
      </c>
      <c r="J28" s="0" t="n">
        <v>2005</v>
      </c>
      <c r="K28" s="0" t="s">
        <v>80</v>
      </c>
      <c r="L28" s="0" t="n">
        <v>206531272</v>
      </c>
      <c r="M28" s="0" t="s">
        <v>81</v>
      </c>
      <c r="N28" s="0" t="s">
        <v>82</v>
      </c>
      <c r="O28" s="27" t="n">
        <f aca="false">VLOOKUP($H28,Nutrition!$A:$C,2,0)*$L28/4000</f>
        <v>56279771.62</v>
      </c>
      <c r="P28" s="27" t="n">
        <f aca="false">VLOOKUP($H28,Nutrition!$A:$D,4,0)*$L28</f>
        <v>413062.544</v>
      </c>
      <c r="Q28" s="27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75</v>
      </c>
      <c r="B29" s="0" t="s">
        <v>76</v>
      </c>
      <c r="C29" s="0" t="n">
        <v>5000</v>
      </c>
      <c r="D29" s="0" t="s">
        <v>77</v>
      </c>
      <c r="E29" s="0" t="n">
        <v>5510</v>
      </c>
      <c r="F29" s="0" t="s">
        <v>78</v>
      </c>
      <c r="G29" s="0" t="n">
        <v>378</v>
      </c>
      <c r="H29" s="0" t="s">
        <v>108</v>
      </c>
      <c r="I29" s="0" t="n">
        <v>2005</v>
      </c>
      <c r="J29" s="0" t="n">
        <v>2005</v>
      </c>
      <c r="K29" s="0" t="s">
        <v>80</v>
      </c>
      <c r="L29" s="0" t="n">
        <v>52000</v>
      </c>
      <c r="M29" s="0" t="s">
        <v>81</v>
      </c>
      <c r="N29" s="0" t="s">
        <v>82</v>
      </c>
      <c r="O29" s="27" t="n">
        <f aca="false">VLOOKUP($H29,Nutrition!$A:$C,2,0)*$L29/4000</f>
        <v>6890</v>
      </c>
      <c r="P29" s="27" t="n">
        <f aca="false">VLOOKUP($H29,Nutrition!$A:$D,4,0)*$L29</f>
        <v>572</v>
      </c>
      <c r="Q29" s="27" t="n">
        <f aca="false">VLOOKUP($H29,Nutrition!$A:$D,3,0)*$L29</f>
        <v>3016</v>
      </c>
    </row>
    <row r="30" customFormat="false" ht="12.8" hidden="false" customHeight="false" outlineLevel="0" collapsed="false">
      <c r="A30" s="0" t="s">
        <v>75</v>
      </c>
      <c r="B30" s="0" t="s">
        <v>76</v>
      </c>
      <c r="C30" s="0" t="n">
        <v>5000</v>
      </c>
      <c r="D30" s="0" t="s">
        <v>77</v>
      </c>
      <c r="E30" s="0" t="n">
        <v>5510</v>
      </c>
      <c r="F30" s="0" t="s">
        <v>78</v>
      </c>
      <c r="G30" s="0" t="n">
        <v>265</v>
      </c>
      <c r="H30" s="0" t="s">
        <v>109</v>
      </c>
      <c r="I30" s="0" t="n">
        <v>2005</v>
      </c>
      <c r="J30" s="0" t="n">
        <v>2005</v>
      </c>
      <c r="K30" s="0" t="s">
        <v>80</v>
      </c>
      <c r="L30" s="0" t="n">
        <v>1498109</v>
      </c>
      <c r="M30" s="0" t="s">
        <v>81</v>
      </c>
      <c r="N30" s="0" t="s">
        <v>82</v>
      </c>
      <c r="O30" s="27" t="n">
        <f aca="false">VLOOKUP($H30,Nutrition!$A:$C,2,0)*$L30/4000</f>
        <v>2071135.6925</v>
      </c>
      <c r="P30" s="27" t="n">
        <f aca="false">VLOOKUP($H30,Nutrition!$A:$D,4,0)*$L30</f>
        <v>329583.98</v>
      </c>
      <c r="Q30" s="27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75</v>
      </c>
      <c r="B31" s="0" t="s">
        <v>76</v>
      </c>
      <c r="C31" s="0" t="n">
        <v>5000</v>
      </c>
      <c r="D31" s="0" t="s">
        <v>77</v>
      </c>
      <c r="E31" s="0" t="n">
        <v>5510</v>
      </c>
      <c r="F31" s="0" t="s">
        <v>78</v>
      </c>
      <c r="G31" s="0" t="n">
        <v>393</v>
      </c>
      <c r="H31" s="0" t="s">
        <v>110</v>
      </c>
      <c r="I31" s="0" t="n">
        <v>2005</v>
      </c>
      <c r="J31" s="0" t="n">
        <v>2005</v>
      </c>
      <c r="K31" s="0" t="s">
        <v>80</v>
      </c>
      <c r="L31" s="0" t="n">
        <v>17536012</v>
      </c>
      <c r="M31" s="0" t="s">
        <v>81</v>
      </c>
      <c r="N31" s="0" t="s">
        <v>82</v>
      </c>
      <c r="O31" s="27" t="n">
        <f aca="false">VLOOKUP($H31,Nutrition!$A:$C,2,0)*$L31/4000</f>
        <v>394561.183384125</v>
      </c>
      <c r="P31" s="27" t="n">
        <f aca="false">VLOOKUP($H31,Nutrition!$A:$D,4,0)*$L31</f>
        <v>17536.9752050775</v>
      </c>
      <c r="Q31" s="27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75</v>
      </c>
      <c r="B32" s="0" t="s">
        <v>76</v>
      </c>
      <c r="C32" s="0" t="n">
        <v>5000</v>
      </c>
      <c r="D32" s="0" t="s">
        <v>77</v>
      </c>
      <c r="E32" s="0" t="n">
        <v>5510</v>
      </c>
      <c r="F32" s="0" t="s">
        <v>78</v>
      </c>
      <c r="G32" s="0" t="n">
        <v>108</v>
      </c>
      <c r="H32" s="0" t="s">
        <v>111</v>
      </c>
      <c r="I32" s="0" t="n">
        <v>2005</v>
      </c>
      <c r="J32" s="0" t="n">
        <v>2005</v>
      </c>
      <c r="K32" s="0" t="s">
        <v>80</v>
      </c>
      <c r="L32" s="0" t="n">
        <v>4064012</v>
      </c>
      <c r="M32" s="0" t="s">
        <v>81</v>
      </c>
      <c r="N32" s="0" t="s">
        <v>82</v>
      </c>
      <c r="O32" s="27" t="n">
        <f aca="false">VLOOKUP($H32,Nutrition!$A:$C,2,0)*$L32/4000</f>
        <v>3454410.2</v>
      </c>
      <c r="P32" s="27" t="n">
        <f aca="false">VLOOKUP($H32,Nutrition!$A:$D,4,0)*$L32</f>
        <v>60960.18</v>
      </c>
      <c r="Q32" s="27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75</v>
      </c>
      <c r="B33" s="0" t="s">
        <v>76</v>
      </c>
      <c r="C33" s="0" t="n">
        <v>5000</v>
      </c>
      <c r="D33" s="0" t="s">
        <v>77</v>
      </c>
      <c r="E33" s="0" t="n">
        <v>5510</v>
      </c>
      <c r="F33" s="0" t="s">
        <v>78</v>
      </c>
      <c r="G33" s="0" t="n">
        <v>531</v>
      </c>
      <c r="H33" s="0" t="s">
        <v>112</v>
      </c>
      <c r="I33" s="0" t="n">
        <v>2005</v>
      </c>
      <c r="J33" s="0" t="n">
        <v>2005</v>
      </c>
      <c r="K33" s="0" t="s">
        <v>80</v>
      </c>
      <c r="L33" s="0" t="n">
        <v>1843478</v>
      </c>
      <c r="M33" s="0" t="s">
        <v>81</v>
      </c>
      <c r="N33" s="0" t="s">
        <v>82</v>
      </c>
      <c r="O33" s="27" t="n">
        <f aca="false">VLOOKUP($H33,Nutrition!$A:$C,2,0)*$L33/4000</f>
        <v>299565.175</v>
      </c>
      <c r="P33" s="27" t="n">
        <f aca="false">VLOOKUP($H33,Nutrition!$A:$D,4,0)*$L33</f>
        <v>16591.302</v>
      </c>
      <c r="Q33" s="27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75</v>
      </c>
      <c r="B34" s="0" t="s">
        <v>76</v>
      </c>
      <c r="C34" s="0" t="n">
        <v>5000</v>
      </c>
      <c r="D34" s="0" t="s">
        <v>77</v>
      </c>
      <c r="E34" s="0" t="n">
        <v>5510</v>
      </c>
      <c r="F34" s="0" t="s">
        <v>78</v>
      </c>
      <c r="G34" s="0" t="n">
        <v>530</v>
      </c>
      <c r="H34" s="0" t="s">
        <v>113</v>
      </c>
      <c r="I34" s="0" t="n">
        <v>2005</v>
      </c>
      <c r="J34" s="0" t="n">
        <v>2005</v>
      </c>
      <c r="K34" s="0" t="s">
        <v>80</v>
      </c>
      <c r="L34" s="0" t="n">
        <v>1154137</v>
      </c>
      <c r="M34" s="0" t="s">
        <v>81</v>
      </c>
      <c r="N34" s="0" t="s">
        <v>82</v>
      </c>
      <c r="O34" s="27" t="n">
        <f aca="false">VLOOKUP($H34,Nutrition!$A:$C,2,0)*$L34/4000</f>
        <v>129839.223844442</v>
      </c>
      <c r="P34" s="27" t="n">
        <f aca="false">VLOOKUP($H34,Nutrition!$A:$D,4,0)*$L34</f>
        <v>3461.3649831095</v>
      </c>
      <c r="Q34" s="27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75</v>
      </c>
      <c r="B35" s="0" t="s">
        <v>76</v>
      </c>
      <c r="C35" s="0" t="n">
        <v>5000</v>
      </c>
      <c r="D35" s="0" t="s">
        <v>77</v>
      </c>
      <c r="E35" s="0" t="n">
        <v>5510</v>
      </c>
      <c r="F35" s="0" t="s">
        <v>78</v>
      </c>
      <c r="G35" s="0" t="n">
        <v>220</v>
      </c>
      <c r="H35" s="0" t="s">
        <v>114</v>
      </c>
      <c r="I35" s="0" t="n">
        <v>2005</v>
      </c>
      <c r="J35" s="0" t="n">
        <v>2005</v>
      </c>
      <c r="K35" s="0" t="s">
        <v>80</v>
      </c>
      <c r="L35" s="0" t="n">
        <v>1368355</v>
      </c>
      <c r="M35" s="0" t="s">
        <v>81</v>
      </c>
      <c r="N35" s="0" t="s">
        <v>82</v>
      </c>
      <c r="O35" s="27" t="n">
        <f aca="false">VLOOKUP($H35,Nutrition!$A:$C,2,0)*$L35/4000</f>
        <v>728775.35512434</v>
      </c>
      <c r="P35" s="27" t="n">
        <f aca="false">VLOOKUP($H35,Nutrition!$A:$D,4,0)*$L35</f>
        <v>31450.510550113</v>
      </c>
      <c r="Q35" s="27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5000</v>
      </c>
      <c r="D36" s="0" t="s">
        <v>77</v>
      </c>
      <c r="E36" s="0" t="n">
        <v>5510</v>
      </c>
      <c r="F36" s="0" t="s">
        <v>78</v>
      </c>
      <c r="G36" s="0" t="n">
        <v>191</v>
      </c>
      <c r="H36" s="0" t="s">
        <v>33</v>
      </c>
      <c r="I36" s="0" t="n">
        <v>2005</v>
      </c>
      <c r="J36" s="0" t="n">
        <v>2005</v>
      </c>
      <c r="K36" s="0" t="s">
        <v>80</v>
      </c>
      <c r="L36" s="0" t="n">
        <v>8455058</v>
      </c>
      <c r="M36" s="0" t="s">
        <v>81</v>
      </c>
      <c r="N36" s="0" t="s">
        <v>82</v>
      </c>
      <c r="O36" s="27" t="n">
        <f aca="false">VLOOKUP($H36,Nutrition!$A:$C,2,0)*$L36/4000</f>
        <v>251059.408514942</v>
      </c>
      <c r="P36" s="27" t="n">
        <f aca="false">VLOOKUP($H36,Nutrition!$A:$D,4,0)*$L36</f>
        <v>14214.826379249</v>
      </c>
      <c r="Q36" s="27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5000</v>
      </c>
      <c r="D37" s="0" t="s">
        <v>77</v>
      </c>
      <c r="E37" s="0" t="n">
        <v>5510</v>
      </c>
      <c r="F37" s="0" t="s">
        <v>78</v>
      </c>
      <c r="G37" s="0" t="n">
        <v>459</v>
      </c>
      <c r="H37" s="0" t="s">
        <v>115</v>
      </c>
      <c r="I37" s="0" t="n">
        <v>2005</v>
      </c>
      <c r="J37" s="0" t="n">
        <v>2005</v>
      </c>
      <c r="K37" s="0" t="s">
        <v>80</v>
      </c>
      <c r="L37" s="0" t="n">
        <v>903702</v>
      </c>
      <c r="M37" s="0" t="s">
        <v>81</v>
      </c>
      <c r="N37" s="0" t="s">
        <v>82</v>
      </c>
      <c r="O37" s="27" t="n">
        <f aca="false">VLOOKUP($H37,Nutrition!$A:$C,2,0)*$L37/4000</f>
        <v>135555.3</v>
      </c>
      <c r="P37" s="27" t="n">
        <f aca="false">VLOOKUP($H37,Nutrition!$A:$D,4,0)*$L37</f>
        <v>1807.404</v>
      </c>
      <c r="Q37" s="27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n">
        <v>5000</v>
      </c>
      <c r="D38" s="0" t="s">
        <v>77</v>
      </c>
      <c r="E38" s="0" t="n">
        <v>5510</v>
      </c>
      <c r="F38" s="0" t="s">
        <v>78</v>
      </c>
      <c r="G38" s="0" t="n">
        <v>689</v>
      </c>
      <c r="H38" s="0" t="s">
        <v>116</v>
      </c>
      <c r="I38" s="0" t="n">
        <v>2005</v>
      </c>
      <c r="J38" s="0" t="n">
        <v>2005</v>
      </c>
      <c r="K38" s="0" t="s">
        <v>80</v>
      </c>
      <c r="L38" s="0" t="n">
        <v>2728171</v>
      </c>
      <c r="M38" s="0" t="s">
        <v>81</v>
      </c>
      <c r="N38" s="0" t="s">
        <v>82</v>
      </c>
      <c r="O38" s="27" t="n">
        <f aca="false">VLOOKUP($H38,Nutrition!$A:$C,2,0)*$L38/4000</f>
        <v>2168885.30416617</v>
      </c>
      <c r="P38" s="27" t="n">
        <f aca="false">VLOOKUP($H38,Nutrition!$A:$D,4,0)*$L38</f>
        <v>471967.244764199</v>
      </c>
      <c r="Q38" s="27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75</v>
      </c>
      <c r="B39" s="0" t="s">
        <v>76</v>
      </c>
      <c r="C39" s="0" t="n">
        <v>5000</v>
      </c>
      <c r="D39" s="0" t="s">
        <v>77</v>
      </c>
      <c r="E39" s="0" t="n">
        <v>5510</v>
      </c>
      <c r="F39" s="0" t="s">
        <v>78</v>
      </c>
      <c r="G39" s="0" t="n">
        <v>401</v>
      </c>
      <c r="H39" s="0" t="s">
        <v>117</v>
      </c>
      <c r="I39" s="0" t="n">
        <v>2005</v>
      </c>
      <c r="J39" s="0" t="n">
        <v>2005</v>
      </c>
      <c r="K39" s="0" t="s">
        <v>80</v>
      </c>
      <c r="L39" s="0" t="n">
        <v>25353714</v>
      </c>
      <c r="M39" s="0" t="s">
        <v>81</v>
      </c>
      <c r="N39" s="0" t="s">
        <v>82</v>
      </c>
      <c r="O39" s="27" t="n">
        <f aca="false">VLOOKUP($H39,Nutrition!$A:$C,2,0)*$L39/4000</f>
        <v>1584606.17606357</v>
      </c>
      <c r="P39" s="27" t="n">
        <f aca="false">VLOOKUP($H39,Nutrition!$A:$D,4,0)*$L39</f>
        <v>76066.7445207042</v>
      </c>
      <c r="Q39" s="27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75</v>
      </c>
      <c r="B40" s="0" t="s">
        <v>76</v>
      </c>
      <c r="C40" s="0" t="n">
        <v>5000</v>
      </c>
      <c r="D40" s="0" t="s">
        <v>77</v>
      </c>
      <c r="E40" s="0" t="n">
        <v>5510</v>
      </c>
      <c r="F40" s="0" t="s">
        <v>78</v>
      </c>
      <c r="G40" s="0" t="n">
        <v>693</v>
      </c>
      <c r="H40" s="0" t="s">
        <v>118</v>
      </c>
      <c r="I40" s="0" t="n">
        <v>2005</v>
      </c>
      <c r="J40" s="0" t="n">
        <v>2005</v>
      </c>
      <c r="K40" s="0" t="s">
        <v>80</v>
      </c>
      <c r="L40" s="0" t="n">
        <v>175604</v>
      </c>
      <c r="M40" s="0" t="s">
        <v>81</v>
      </c>
      <c r="N40" s="0" t="s">
        <v>82</v>
      </c>
      <c r="O40" s="27" t="n">
        <f aca="false">VLOOKUP($H40,Nutrition!$A:$C,2,0)*$L40/4000</f>
        <v>114583.278983142</v>
      </c>
      <c r="P40" s="27" t="n">
        <f aca="false">VLOOKUP($H40,Nutrition!$A:$D,4,0)*$L40</f>
        <v>5617.22406973619</v>
      </c>
      <c r="Q40" s="27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75</v>
      </c>
      <c r="B41" s="0" t="s">
        <v>76</v>
      </c>
      <c r="C41" s="0" t="n">
        <v>5000</v>
      </c>
      <c r="D41" s="0" t="s">
        <v>77</v>
      </c>
      <c r="E41" s="0" t="n">
        <v>5510</v>
      </c>
      <c r="F41" s="0" t="s">
        <v>78</v>
      </c>
      <c r="G41" s="0" t="n">
        <v>698</v>
      </c>
      <c r="H41" s="0" t="s">
        <v>119</v>
      </c>
      <c r="I41" s="0" t="n">
        <v>2005</v>
      </c>
      <c r="J41" s="0" t="n">
        <v>2005</v>
      </c>
      <c r="K41" s="0" t="s">
        <v>80</v>
      </c>
      <c r="L41" s="0" t="n">
        <v>105057</v>
      </c>
      <c r="M41" s="0" t="s">
        <v>81</v>
      </c>
      <c r="N41" s="0" t="s">
        <v>82</v>
      </c>
      <c r="O41" s="27" t="n">
        <f aca="false">VLOOKUP($H41,Nutrition!$A:$C,2,0)*$L41/4000</f>
        <v>84833.5275</v>
      </c>
      <c r="P41" s="27" t="n">
        <f aca="false">VLOOKUP($H41,Nutrition!$A:$D,4,0)*$L41</f>
        <v>21116.457</v>
      </c>
      <c r="Q41" s="27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75</v>
      </c>
      <c r="B42" s="0" t="s">
        <v>76</v>
      </c>
      <c r="C42" s="0" t="n">
        <v>5000</v>
      </c>
      <c r="D42" s="0" t="s">
        <v>77</v>
      </c>
      <c r="E42" s="0" t="n">
        <v>5510</v>
      </c>
      <c r="F42" s="0" t="s">
        <v>78</v>
      </c>
      <c r="G42" s="0" t="n">
        <v>661</v>
      </c>
      <c r="H42" s="0" t="s">
        <v>120</v>
      </c>
      <c r="I42" s="0" t="n">
        <v>2005</v>
      </c>
      <c r="J42" s="0" t="n">
        <v>2005</v>
      </c>
      <c r="K42" s="0" t="s">
        <v>80</v>
      </c>
      <c r="L42" s="0" t="n">
        <v>4044041</v>
      </c>
      <c r="M42" s="0" t="s">
        <v>81</v>
      </c>
      <c r="N42" s="0" t="s">
        <v>82</v>
      </c>
      <c r="O42" s="27" t="n">
        <f aca="false">VLOOKUP($H42,Nutrition!$A:$C,2,0)*$L42/4000</f>
        <v>4185600.26313444</v>
      </c>
      <c r="P42" s="27" t="n">
        <f aca="false">VLOOKUP($H42,Nutrition!$A:$D,4,0)*$L42</f>
        <v>1617631.9027256</v>
      </c>
      <c r="Q42" s="27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75</v>
      </c>
      <c r="B43" s="0" t="s">
        <v>76</v>
      </c>
      <c r="C43" s="0" t="n">
        <v>5000</v>
      </c>
      <c r="D43" s="0" t="s">
        <v>77</v>
      </c>
      <c r="E43" s="0" t="n">
        <v>5510</v>
      </c>
      <c r="F43" s="0" t="s">
        <v>78</v>
      </c>
      <c r="G43" s="0" t="n">
        <v>249</v>
      </c>
      <c r="H43" s="0" t="s">
        <v>121</v>
      </c>
      <c r="I43" s="0" t="n">
        <v>2005</v>
      </c>
      <c r="J43" s="0" t="n">
        <v>2005</v>
      </c>
      <c r="K43" s="0" t="s">
        <v>80</v>
      </c>
      <c r="L43" s="0" t="n">
        <v>57669983</v>
      </c>
      <c r="M43" s="0" t="s">
        <v>81</v>
      </c>
      <c r="N43" s="0" t="s">
        <v>82</v>
      </c>
      <c r="O43" s="27" t="n">
        <f aca="false">VLOOKUP($H43,Nutrition!$A:$C,2,0)*$L43/4000</f>
        <v>26528192.18</v>
      </c>
      <c r="P43" s="27" t="n">
        <f aca="false">VLOOKUP($H43,Nutrition!$A:$D,4,0)*$L43</f>
        <v>10034577.042</v>
      </c>
      <c r="Q43" s="27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75</v>
      </c>
      <c r="B44" s="0" t="s">
        <v>76</v>
      </c>
      <c r="C44" s="0" t="n">
        <v>5000</v>
      </c>
      <c r="D44" s="0" t="s">
        <v>77</v>
      </c>
      <c r="E44" s="0" t="n">
        <v>5510</v>
      </c>
      <c r="F44" s="0" t="s">
        <v>78</v>
      </c>
      <c r="G44" s="0" t="n">
        <v>656</v>
      </c>
      <c r="H44" s="0" t="s">
        <v>122</v>
      </c>
      <c r="I44" s="0" t="n">
        <v>2005</v>
      </c>
      <c r="J44" s="0" t="n">
        <v>2005</v>
      </c>
      <c r="K44" s="0" t="s">
        <v>80</v>
      </c>
      <c r="L44" s="0" t="n">
        <v>7390107</v>
      </c>
      <c r="M44" s="0" t="s">
        <v>81</v>
      </c>
      <c r="N44" s="0" t="s">
        <v>82</v>
      </c>
      <c r="O44" s="27" t="n">
        <f aca="false">VLOOKUP($H44,Nutrition!$A:$C,2,0)*$L44/4000</f>
        <v>868337.244687138</v>
      </c>
      <c r="P44" s="27" t="n">
        <f aca="false">VLOOKUP($H44,Nutrition!$A:$D,4,0)*$L44</f>
        <v>0</v>
      </c>
      <c r="Q44" s="27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75</v>
      </c>
      <c r="B45" s="0" t="s">
        <v>76</v>
      </c>
      <c r="C45" s="0" t="n">
        <v>5000</v>
      </c>
      <c r="D45" s="0" t="s">
        <v>77</v>
      </c>
      <c r="E45" s="0" t="n">
        <v>5510</v>
      </c>
      <c r="F45" s="0" t="s">
        <v>78</v>
      </c>
      <c r="G45" s="0" t="n">
        <v>813</v>
      </c>
      <c r="H45" s="0" t="s">
        <v>123</v>
      </c>
      <c r="I45" s="0" t="n">
        <v>2005</v>
      </c>
      <c r="J45" s="0" t="n">
        <v>2005</v>
      </c>
      <c r="K45" s="0" t="s">
        <v>80</v>
      </c>
      <c r="L45" s="0" t="n">
        <v>994550</v>
      </c>
      <c r="M45" s="0" t="s">
        <v>81</v>
      </c>
      <c r="N45" s="0" t="s">
        <v>82</v>
      </c>
      <c r="O45" s="27" t="e">
        <f aca="false">VLOOKUP($H45,Nutrition!$A:$C,2,0)*$L45/4000</f>
        <v>#N/A</v>
      </c>
      <c r="P45" s="27" t="e">
        <f aca="false">VLOOKUP($H45,Nutrition!$A:$D,4,0)*$L45</f>
        <v>#N/A</v>
      </c>
      <c r="Q45" s="27" t="e">
        <f aca="false">VLOOKUP($H45,Nutrition!$A:$D,3,0)*$L45</f>
        <v>#N/A</v>
      </c>
    </row>
    <row r="46" customFormat="false" ht="12.8" hidden="false" customHeight="false" outlineLevel="0" collapsed="false">
      <c r="A46" s="0" t="s">
        <v>75</v>
      </c>
      <c r="B46" s="0" t="s">
        <v>76</v>
      </c>
      <c r="C46" s="0" t="n">
        <v>5000</v>
      </c>
      <c r="D46" s="0" t="s">
        <v>77</v>
      </c>
      <c r="E46" s="0" t="n">
        <v>5510</v>
      </c>
      <c r="F46" s="0" t="s">
        <v>78</v>
      </c>
      <c r="G46" s="0" t="n">
        <v>195</v>
      </c>
      <c r="H46" s="0" t="s">
        <v>124</v>
      </c>
      <c r="I46" s="0" t="n">
        <v>2005</v>
      </c>
      <c r="J46" s="0" t="n">
        <v>2005</v>
      </c>
      <c r="K46" s="0" t="s">
        <v>80</v>
      </c>
      <c r="L46" s="0" t="n">
        <v>4766458</v>
      </c>
      <c r="M46" s="0" t="s">
        <v>81</v>
      </c>
      <c r="N46" s="0" t="s">
        <v>82</v>
      </c>
      <c r="O46" s="27" t="n">
        <f aca="false">VLOOKUP($H46,Nutrition!$A:$C,2,0)*$L46/4000</f>
        <v>1494075.2663377</v>
      </c>
      <c r="P46" s="27" t="n">
        <f aca="false">VLOOKUP($H46,Nutrition!$A:$D,4,0)*$L46</f>
        <v>24608.2985043857</v>
      </c>
      <c r="Q46" s="27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75</v>
      </c>
      <c r="B47" s="0" t="s">
        <v>76</v>
      </c>
      <c r="C47" s="0" t="n">
        <v>5000</v>
      </c>
      <c r="D47" s="0" t="s">
        <v>77</v>
      </c>
      <c r="E47" s="0" t="n">
        <v>5510</v>
      </c>
      <c r="F47" s="0" t="s">
        <v>78</v>
      </c>
      <c r="G47" s="0" t="n">
        <v>554</v>
      </c>
      <c r="H47" s="0" t="s">
        <v>125</v>
      </c>
      <c r="I47" s="0" t="n">
        <v>2005</v>
      </c>
      <c r="J47" s="0" t="n">
        <v>2005</v>
      </c>
      <c r="K47" s="0" t="s">
        <v>80</v>
      </c>
      <c r="L47" s="0" t="n">
        <v>377245</v>
      </c>
      <c r="M47" s="0" t="s">
        <v>81</v>
      </c>
      <c r="N47" s="0" t="s">
        <v>82</v>
      </c>
      <c r="O47" s="27" t="n">
        <f aca="false">VLOOKUP($H47,Nutrition!$A:$C,2,0)*$L47/4000</f>
        <v>44326.2875</v>
      </c>
      <c r="P47" s="27" t="n">
        <f aca="false">VLOOKUP($H47,Nutrition!$A:$D,4,0)*$L47</f>
        <v>754.49</v>
      </c>
      <c r="Q47" s="27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75</v>
      </c>
      <c r="B48" s="0" t="s">
        <v>76</v>
      </c>
      <c r="C48" s="0" t="n">
        <v>5000</v>
      </c>
      <c r="D48" s="0" t="s">
        <v>77</v>
      </c>
      <c r="E48" s="0" t="n">
        <v>5510</v>
      </c>
      <c r="F48" s="0" t="s">
        <v>78</v>
      </c>
      <c r="G48" s="0" t="n">
        <v>397</v>
      </c>
      <c r="H48" s="0" t="s">
        <v>126</v>
      </c>
      <c r="I48" s="0" t="n">
        <v>2005</v>
      </c>
      <c r="J48" s="0" t="n">
        <v>2005</v>
      </c>
      <c r="K48" s="0" t="s">
        <v>80</v>
      </c>
      <c r="L48" s="0" t="n">
        <v>45945635</v>
      </c>
      <c r="M48" s="0" t="s">
        <v>81</v>
      </c>
      <c r="N48" s="0" t="s">
        <v>82</v>
      </c>
      <c r="O48" s="27" t="n">
        <f aca="false">VLOOKUP($H48,Nutrition!$A:$C,2,0)*$L48/4000</f>
        <v>1148640.8972946</v>
      </c>
      <c r="P48" s="27" t="n">
        <f aca="false">VLOOKUP($H48,Nutrition!$A:$D,4,0)*$L48</f>
        <v>45945.6180560986</v>
      </c>
      <c r="Q48" s="27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75</v>
      </c>
      <c r="B49" s="0" t="s">
        <v>76</v>
      </c>
      <c r="C49" s="0" t="n">
        <v>5000</v>
      </c>
      <c r="D49" s="0" t="s">
        <v>77</v>
      </c>
      <c r="E49" s="0" t="n">
        <v>5510</v>
      </c>
      <c r="F49" s="0" t="s">
        <v>78</v>
      </c>
      <c r="G49" s="0" t="n">
        <v>550</v>
      </c>
      <c r="H49" s="0" t="s">
        <v>127</v>
      </c>
      <c r="I49" s="0" t="n">
        <v>2005</v>
      </c>
      <c r="J49" s="0" t="n">
        <v>2005</v>
      </c>
      <c r="K49" s="0" t="s">
        <v>80</v>
      </c>
      <c r="L49" s="0" t="n">
        <v>764660</v>
      </c>
      <c r="M49" s="0" t="s">
        <v>81</v>
      </c>
      <c r="N49" s="0" t="s">
        <v>82</v>
      </c>
      <c r="O49" s="27" t="n">
        <f aca="false">VLOOKUP($H49,Nutrition!$A:$C,2,0)*$L49/4000</f>
        <v>112787.35</v>
      </c>
      <c r="P49" s="27" t="n">
        <f aca="false">VLOOKUP($H49,Nutrition!$A:$D,4,0)*$L49</f>
        <v>2293.98</v>
      </c>
      <c r="Q49" s="27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75</v>
      </c>
      <c r="B50" s="0" t="s">
        <v>76</v>
      </c>
      <c r="C50" s="0" t="n">
        <v>5000</v>
      </c>
      <c r="D50" s="0" t="s">
        <v>77</v>
      </c>
      <c r="E50" s="0" t="n">
        <v>5510</v>
      </c>
      <c r="F50" s="0" t="s">
        <v>78</v>
      </c>
      <c r="G50" s="0" t="n">
        <v>577</v>
      </c>
      <c r="H50" s="0" t="s">
        <v>128</v>
      </c>
      <c r="I50" s="0" t="n">
        <v>2005</v>
      </c>
      <c r="J50" s="0" t="n">
        <v>2005</v>
      </c>
      <c r="K50" s="0" t="s">
        <v>80</v>
      </c>
      <c r="L50" s="0" t="n">
        <v>6551420</v>
      </c>
      <c r="M50" s="0" t="s">
        <v>81</v>
      </c>
      <c r="N50" s="0" t="s">
        <v>82</v>
      </c>
      <c r="O50" s="27" t="n">
        <f aca="false">VLOOKUP($H50,Nutrition!$A:$C,2,0)*$L50/4000</f>
        <v>2555053.8</v>
      </c>
      <c r="P50" s="27" t="n">
        <f aca="false">VLOOKUP($H50,Nutrition!$A:$D,4,0)*$L50</f>
        <v>26205.68</v>
      </c>
      <c r="Q50" s="27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75</v>
      </c>
      <c r="B51" s="0" t="s">
        <v>76</v>
      </c>
      <c r="C51" s="0" t="n">
        <v>5000</v>
      </c>
      <c r="D51" s="0" t="s">
        <v>77</v>
      </c>
      <c r="E51" s="0" t="n">
        <v>5510</v>
      </c>
      <c r="F51" s="0" t="s">
        <v>78</v>
      </c>
      <c r="G51" s="0" t="n">
        <v>399</v>
      </c>
      <c r="H51" s="0" t="s">
        <v>129</v>
      </c>
      <c r="I51" s="0" t="n">
        <v>2005</v>
      </c>
      <c r="J51" s="0" t="n">
        <v>2005</v>
      </c>
      <c r="K51" s="0" t="s">
        <v>80</v>
      </c>
      <c r="L51" s="0" t="n">
        <v>32089515</v>
      </c>
      <c r="M51" s="0" t="s">
        <v>81</v>
      </c>
      <c r="N51" s="0" t="s">
        <v>82</v>
      </c>
      <c r="O51" s="27" t="n">
        <f aca="false">VLOOKUP($H51,Nutrition!$A:$C,2,0)*$L51/4000</f>
        <v>1684694.88021596</v>
      </c>
      <c r="P51" s="27" t="n">
        <f aca="false">VLOOKUP($H51,Nutrition!$A:$D,4,0)*$L51</f>
        <v>32083.5122783479</v>
      </c>
      <c r="Q51" s="27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75</v>
      </c>
      <c r="B52" s="0" t="s">
        <v>76</v>
      </c>
      <c r="C52" s="0" t="n">
        <v>5000</v>
      </c>
      <c r="D52" s="0" t="s">
        <v>77</v>
      </c>
      <c r="E52" s="0" t="n">
        <v>5510</v>
      </c>
      <c r="F52" s="0" t="s">
        <v>78</v>
      </c>
      <c r="G52" s="0" t="n">
        <v>821</v>
      </c>
      <c r="H52" s="0" t="s">
        <v>130</v>
      </c>
      <c r="I52" s="0" t="n">
        <v>2005</v>
      </c>
      <c r="J52" s="0" t="n">
        <v>2005</v>
      </c>
      <c r="K52" s="0" t="s">
        <v>80</v>
      </c>
      <c r="L52" s="0" t="n">
        <v>285656</v>
      </c>
      <c r="M52" s="0" t="s">
        <v>81</v>
      </c>
      <c r="N52" s="0" t="s">
        <v>82</v>
      </c>
      <c r="O52" s="27" t="e">
        <f aca="false">VLOOKUP($H52,Nutrition!$A:$C,2,0)*$L52/4000</f>
        <v>#N/A</v>
      </c>
      <c r="P52" s="27" t="e">
        <f aca="false">VLOOKUP($H52,Nutrition!$A:$D,4,0)*$L52</f>
        <v>#N/A</v>
      </c>
      <c r="Q52" s="27" t="e">
        <f aca="false">VLOOKUP($H52,Nutrition!$A:$D,3,0)*$L52</f>
        <v>#N/A</v>
      </c>
    </row>
    <row r="53" customFormat="false" ht="12.8" hidden="false" customHeight="false" outlineLevel="0" collapsed="false">
      <c r="A53" s="0" t="s">
        <v>75</v>
      </c>
      <c r="B53" s="0" t="s">
        <v>76</v>
      </c>
      <c r="C53" s="0" t="n">
        <v>5000</v>
      </c>
      <c r="D53" s="0" t="s">
        <v>77</v>
      </c>
      <c r="E53" s="0" t="n">
        <v>5510</v>
      </c>
      <c r="F53" s="0" t="s">
        <v>78</v>
      </c>
      <c r="G53" s="0" t="n">
        <v>569</v>
      </c>
      <c r="H53" s="0" t="s">
        <v>131</v>
      </c>
      <c r="I53" s="0" t="n">
        <v>2005</v>
      </c>
      <c r="J53" s="0" t="n">
        <v>2005</v>
      </c>
      <c r="K53" s="0" t="s">
        <v>80</v>
      </c>
      <c r="L53" s="0" t="n">
        <v>1090791</v>
      </c>
      <c r="M53" s="0" t="s">
        <v>81</v>
      </c>
      <c r="N53" s="0" t="s">
        <v>82</v>
      </c>
      <c r="O53" s="27" t="n">
        <f aca="false">VLOOKUP($H53,Nutrition!$A:$C,2,0)*$L53/4000</f>
        <v>199069.3575</v>
      </c>
      <c r="P53" s="27" t="n">
        <f aca="false">VLOOKUP($H53,Nutrition!$A:$D,4,0)*$L53</f>
        <v>3272.373</v>
      </c>
      <c r="Q53" s="27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75</v>
      </c>
      <c r="B54" s="0" t="s">
        <v>76</v>
      </c>
      <c r="C54" s="0" t="n">
        <v>5000</v>
      </c>
      <c r="D54" s="0" t="s">
        <v>77</v>
      </c>
      <c r="E54" s="0" t="n">
        <v>5510</v>
      </c>
      <c r="F54" s="0" t="s">
        <v>78</v>
      </c>
      <c r="G54" s="0" t="n">
        <v>773</v>
      </c>
      <c r="H54" s="0" t="s">
        <v>132</v>
      </c>
      <c r="I54" s="0" t="n">
        <v>2005</v>
      </c>
      <c r="J54" s="0" t="n">
        <v>2005</v>
      </c>
      <c r="K54" s="0" t="s">
        <v>80</v>
      </c>
      <c r="L54" s="0" t="n">
        <v>1508921</v>
      </c>
      <c r="M54" s="0" t="s">
        <v>81</v>
      </c>
      <c r="N54" s="0" t="s">
        <v>82</v>
      </c>
      <c r="O54" s="27" t="e">
        <f aca="false">VLOOKUP($H54,Nutrition!$A:$C,2,0)*$L54/4000</f>
        <v>#N/A</v>
      </c>
      <c r="P54" s="27" t="e">
        <f aca="false">VLOOKUP($H54,Nutrition!$A:$D,4,0)*$L54</f>
        <v>#N/A</v>
      </c>
      <c r="Q54" s="27" t="e">
        <f aca="false">VLOOKUP($H54,Nutrition!$A:$D,3,0)*$L54</f>
        <v>#N/A</v>
      </c>
    </row>
    <row r="55" customFormat="false" ht="12.8" hidden="false" customHeight="false" outlineLevel="0" collapsed="false">
      <c r="A55" s="0" t="s">
        <v>75</v>
      </c>
      <c r="B55" s="0" t="s">
        <v>76</v>
      </c>
      <c r="C55" s="0" t="n">
        <v>5000</v>
      </c>
      <c r="D55" s="0" t="s">
        <v>77</v>
      </c>
      <c r="E55" s="0" t="n">
        <v>5510</v>
      </c>
      <c r="F55" s="0" t="s">
        <v>78</v>
      </c>
      <c r="G55" s="0" t="n">
        <v>94</v>
      </c>
      <c r="H55" s="0" t="s">
        <v>133</v>
      </c>
      <c r="I55" s="0" t="n">
        <v>2005</v>
      </c>
      <c r="J55" s="0" t="n">
        <v>2005</v>
      </c>
      <c r="K55" s="0" t="s">
        <v>80</v>
      </c>
      <c r="L55" s="0" t="n">
        <v>371117</v>
      </c>
      <c r="M55" s="0" t="s">
        <v>81</v>
      </c>
      <c r="N55" s="0" t="s">
        <v>82</v>
      </c>
      <c r="O55" s="27" t="n">
        <f aca="false">VLOOKUP($H55,Nutrition!$A:$C,2,0)*$L55/4000</f>
        <v>313593.865</v>
      </c>
      <c r="P55" s="27" t="n">
        <f aca="false">VLOOKUP($H55,Nutrition!$A:$D,4,0)*$L55</f>
        <v>11133.51</v>
      </c>
      <c r="Q55" s="27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75</v>
      </c>
      <c r="B56" s="0" t="s">
        <v>76</v>
      </c>
      <c r="C56" s="0" t="n">
        <v>5000</v>
      </c>
      <c r="D56" s="0" t="s">
        <v>77</v>
      </c>
      <c r="E56" s="0" t="n">
        <v>5510</v>
      </c>
      <c r="F56" s="0" t="s">
        <v>78</v>
      </c>
      <c r="G56" s="0" t="n">
        <v>512</v>
      </c>
      <c r="H56" s="0" t="s">
        <v>134</v>
      </c>
      <c r="I56" s="0" t="n">
        <v>2005</v>
      </c>
      <c r="J56" s="0" t="n">
        <v>2005</v>
      </c>
      <c r="K56" s="0" t="s">
        <v>80</v>
      </c>
      <c r="L56" s="0" t="n">
        <v>7753318</v>
      </c>
      <c r="M56" s="0" t="s">
        <v>81</v>
      </c>
      <c r="N56" s="0" t="s">
        <v>82</v>
      </c>
      <c r="O56" s="27" t="n">
        <f aca="false">VLOOKUP($H56,Nutrition!$A:$C,2,0)*$L56/4000</f>
        <v>504035.092336965</v>
      </c>
      <c r="P56" s="27" t="n">
        <f aca="false">VLOOKUP($H56,Nutrition!$A:$D,4,0)*$L56</f>
        <v>15620.0258170422</v>
      </c>
      <c r="Q56" s="27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75</v>
      </c>
      <c r="B57" s="0" t="s">
        <v>76</v>
      </c>
      <c r="C57" s="0" t="n">
        <v>5000</v>
      </c>
      <c r="D57" s="0" t="s">
        <v>77</v>
      </c>
      <c r="E57" s="0" t="n">
        <v>5510</v>
      </c>
      <c r="F57" s="0" t="s">
        <v>78</v>
      </c>
      <c r="G57" s="0" t="n">
        <v>619</v>
      </c>
      <c r="H57" s="0" t="s">
        <v>135</v>
      </c>
      <c r="I57" s="0" t="n">
        <v>2005</v>
      </c>
      <c r="J57" s="0" t="n">
        <v>2005</v>
      </c>
      <c r="K57" s="0" t="s">
        <v>80</v>
      </c>
      <c r="L57" s="0" t="n">
        <v>24911791</v>
      </c>
      <c r="M57" s="0" t="s">
        <v>81</v>
      </c>
      <c r="N57" s="0" t="s">
        <v>82</v>
      </c>
      <c r="O57" s="27" t="n">
        <f aca="false">VLOOKUP($H57,Nutrition!$A:$C,2,0)*$L57/4000</f>
        <v>2802585.91835458</v>
      </c>
      <c r="P57" s="27" t="n">
        <f aca="false">VLOOKUP($H57,Nutrition!$A:$D,4,0)*$L57</f>
        <v>124487.280505164</v>
      </c>
      <c r="Q57" s="27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75</v>
      </c>
      <c r="B58" s="0" t="s">
        <v>76</v>
      </c>
      <c r="C58" s="0" t="n">
        <v>5000</v>
      </c>
      <c r="D58" s="0" t="s">
        <v>77</v>
      </c>
      <c r="E58" s="0" t="n">
        <v>5510</v>
      </c>
      <c r="F58" s="0" t="s">
        <v>78</v>
      </c>
      <c r="G58" s="0" t="n">
        <v>542</v>
      </c>
      <c r="H58" s="0" t="s">
        <v>136</v>
      </c>
      <c r="I58" s="0" t="n">
        <v>2005</v>
      </c>
      <c r="J58" s="0" t="n">
        <v>2005</v>
      </c>
      <c r="K58" s="0" t="s">
        <v>80</v>
      </c>
      <c r="L58" s="0" t="n">
        <v>47900</v>
      </c>
      <c r="M58" s="0" t="s">
        <v>81</v>
      </c>
      <c r="N58" s="0" t="s">
        <v>82</v>
      </c>
      <c r="O58" s="27" t="n">
        <f aca="false">VLOOKUP($H58,Nutrition!$A:$C,2,0)*$L58/4000</f>
        <v>5747.95071424896</v>
      </c>
      <c r="P58" s="27" t="n">
        <f aca="false">VLOOKUP($H58,Nutrition!$A:$D,4,0)*$L58</f>
        <v>143.750107180217</v>
      </c>
      <c r="Q58" s="27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75</v>
      </c>
      <c r="B59" s="0" t="s">
        <v>76</v>
      </c>
      <c r="C59" s="0" t="n">
        <v>5000</v>
      </c>
      <c r="D59" s="0" t="s">
        <v>77</v>
      </c>
      <c r="E59" s="0" t="n">
        <v>5510</v>
      </c>
      <c r="F59" s="0" t="s">
        <v>78</v>
      </c>
      <c r="G59" s="0" t="n">
        <v>541</v>
      </c>
      <c r="H59" s="0" t="s">
        <v>137</v>
      </c>
      <c r="I59" s="0" t="n">
        <v>2005</v>
      </c>
      <c r="J59" s="0" t="n">
        <v>2005</v>
      </c>
      <c r="K59" s="0" t="s">
        <v>80</v>
      </c>
      <c r="L59" s="0" t="n">
        <v>518919</v>
      </c>
      <c r="M59" s="0" t="s">
        <v>81</v>
      </c>
      <c r="N59" s="0" t="s">
        <v>82</v>
      </c>
      <c r="O59" s="27" t="n">
        <f aca="false">VLOOKUP($H59,Nutrition!$A:$C,2,0)*$L59/4000</f>
        <v>67459.306468234</v>
      </c>
      <c r="P59" s="27" t="n">
        <f aca="false">VLOOKUP($H59,Nutrition!$A:$D,4,0)*$L59</f>
        <v>1556.82241270642</v>
      </c>
      <c r="Q59" s="27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75</v>
      </c>
      <c r="B60" s="0" t="s">
        <v>76</v>
      </c>
      <c r="C60" s="0" t="n">
        <v>5000</v>
      </c>
      <c r="D60" s="0" t="s">
        <v>77</v>
      </c>
      <c r="E60" s="0" t="n">
        <v>5510</v>
      </c>
      <c r="F60" s="0" t="s">
        <v>78</v>
      </c>
      <c r="G60" s="0" t="n">
        <v>603</v>
      </c>
      <c r="H60" s="0" t="s">
        <v>138</v>
      </c>
      <c r="I60" s="0" t="n">
        <v>2005</v>
      </c>
      <c r="J60" s="0" t="n">
        <v>2005</v>
      </c>
      <c r="K60" s="0" t="s">
        <v>80</v>
      </c>
      <c r="L60" s="0" t="n">
        <v>18326347</v>
      </c>
      <c r="M60" s="0" t="s">
        <v>81</v>
      </c>
      <c r="N60" s="0" t="s">
        <v>82</v>
      </c>
      <c r="O60" s="27" t="n">
        <f aca="false">VLOOKUP($H60,Nutrition!$A:$C,2,0)*$L60/4000</f>
        <v>836222.449366786</v>
      </c>
      <c r="P60" s="27" t="n">
        <f aca="false">VLOOKUP($H60,Nutrition!$A:$D,4,0)*$L60</f>
        <v>57107.0735237843</v>
      </c>
      <c r="Q60" s="27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75</v>
      </c>
      <c r="B61" s="0" t="s">
        <v>76</v>
      </c>
      <c r="C61" s="0" t="n">
        <v>5000</v>
      </c>
      <c r="D61" s="0" t="s">
        <v>77</v>
      </c>
      <c r="E61" s="0" t="n">
        <v>5510</v>
      </c>
      <c r="F61" s="0" t="s">
        <v>78</v>
      </c>
      <c r="G61" s="0" t="n">
        <v>406</v>
      </c>
      <c r="H61" s="0" t="s">
        <v>139</v>
      </c>
      <c r="I61" s="0" t="n">
        <v>2005</v>
      </c>
      <c r="J61" s="0" t="n">
        <v>2005</v>
      </c>
      <c r="K61" s="0" t="s">
        <v>80</v>
      </c>
      <c r="L61" s="0" t="n">
        <v>15050685</v>
      </c>
      <c r="M61" s="0" t="s">
        <v>81</v>
      </c>
      <c r="N61" s="0" t="s">
        <v>82</v>
      </c>
      <c r="O61" s="27" t="n">
        <f aca="false">VLOOKUP($H61,Nutrition!$A:$C,2,0)*$L61/4000</f>
        <v>4891472.625</v>
      </c>
      <c r="P61" s="27" t="n">
        <f aca="false">VLOOKUP($H61,Nutrition!$A:$D,4,0)*$L61</f>
        <v>60202.74</v>
      </c>
      <c r="Q61" s="27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75</v>
      </c>
      <c r="B62" s="0" t="s">
        <v>76</v>
      </c>
      <c r="C62" s="0" t="n">
        <v>5000</v>
      </c>
      <c r="D62" s="0" t="s">
        <v>77</v>
      </c>
      <c r="E62" s="0" t="n">
        <v>5510</v>
      </c>
      <c r="F62" s="0" t="s">
        <v>78</v>
      </c>
      <c r="G62" s="0" t="n">
        <v>720</v>
      </c>
      <c r="H62" s="0" t="s">
        <v>140</v>
      </c>
      <c r="I62" s="0" t="n">
        <v>2005</v>
      </c>
      <c r="J62" s="0" t="n">
        <v>2005</v>
      </c>
      <c r="K62" s="0" t="s">
        <v>80</v>
      </c>
      <c r="L62" s="0" t="n">
        <v>1393652</v>
      </c>
      <c r="M62" s="0" t="s">
        <v>81</v>
      </c>
      <c r="N62" s="0" t="s">
        <v>82</v>
      </c>
      <c r="O62" s="27" t="n">
        <f aca="false">VLOOKUP($H62,Nutrition!$A:$C,2,0)*$L62/4000</f>
        <v>1208993.11</v>
      </c>
      <c r="P62" s="27" t="n">
        <f aca="false">VLOOKUP($H62,Nutrition!$A:$D,4,0)*$L62</f>
        <v>83619.12</v>
      </c>
      <c r="Q62" s="27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75</v>
      </c>
      <c r="B63" s="0" t="s">
        <v>76</v>
      </c>
      <c r="C63" s="0" t="n">
        <v>5000</v>
      </c>
      <c r="D63" s="0" t="s">
        <v>77</v>
      </c>
      <c r="E63" s="0" t="n">
        <v>5510</v>
      </c>
      <c r="F63" s="0" t="s">
        <v>78</v>
      </c>
      <c r="G63" s="0" t="n">
        <v>549</v>
      </c>
      <c r="H63" s="0" t="s">
        <v>141</v>
      </c>
      <c r="I63" s="0" t="n">
        <v>2005</v>
      </c>
      <c r="J63" s="0" t="n">
        <v>2005</v>
      </c>
      <c r="K63" s="0" t="s">
        <v>80</v>
      </c>
      <c r="L63" s="0" t="n">
        <v>181754</v>
      </c>
      <c r="M63" s="0" t="s">
        <v>81</v>
      </c>
      <c r="N63" s="0" t="s">
        <v>82</v>
      </c>
      <c r="O63" s="27" t="n">
        <f aca="false">VLOOKUP($H63,Nutrition!$A:$C,2,0)*$L63/4000</f>
        <v>19992.94</v>
      </c>
      <c r="P63" s="27" t="n">
        <f aca="false">VLOOKUP($H63,Nutrition!$A:$D,4,0)*$L63</f>
        <v>1090.524</v>
      </c>
      <c r="Q63" s="27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75</v>
      </c>
      <c r="B64" s="0" t="s">
        <v>76</v>
      </c>
      <c r="C64" s="0" t="n">
        <v>5000</v>
      </c>
      <c r="D64" s="0" t="s">
        <v>77</v>
      </c>
      <c r="E64" s="0" t="n">
        <v>5510</v>
      </c>
      <c r="F64" s="0" t="s">
        <v>78</v>
      </c>
      <c r="G64" s="0" t="n">
        <v>103</v>
      </c>
      <c r="H64" s="0" t="s">
        <v>142</v>
      </c>
      <c r="I64" s="0" t="n">
        <v>2005</v>
      </c>
      <c r="J64" s="0" t="n">
        <v>2005</v>
      </c>
      <c r="K64" s="0" t="s">
        <v>80</v>
      </c>
      <c r="L64" s="0" t="n">
        <v>4938449</v>
      </c>
      <c r="M64" s="0" t="s">
        <v>81</v>
      </c>
      <c r="N64" s="0" t="s">
        <v>82</v>
      </c>
      <c r="O64" s="27" t="n">
        <f aca="false">VLOOKUP($H64,Nutrition!$A:$C,2,0)*$L64/4000</f>
        <v>4938449</v>
      </c>
      <c r="P64" s="27" t="n">
        <f aca="false">VLOOKUP($H64,Nutrition!$A:$D,4,0)*$L64</f>
        <v>0</v>
      </c>
      <c r="Q64" s="27" t="n">
        <f aca="false">VLOOKUP($H64,Nutrition!$A:$D,3,0)*$L64</f>
        <v>0</v>
      </c>
    </row>
    <row r="65" customFormat="false" ht="12.8" hidden="false" customHeight="false" outlineLevel="0" collapsed="false">
      <c r="A65" s="0" t="s">
        <v>75</v>
      </c>
      <c r="B65" s="0" t="s">
        <v>76</v>
      </c>
      <c r="C65" s="0" t="n">
        <v>5000</v>
      </c>
      <c r="D65" s="0" t="s">
        <v>77</v>
      </c>
      <c r="E65" s="0" t="n">
        <v>5510</v>
      </c>
      <c r="F65" s="0" t="s">
        <v>78</v>
      </c>
      <c r="G65" s="0" t="n">
        <v>507</v>
      </c>
      <c r="H65" s="0" t="s">
        <v>143</v>
      </c>
      <c r="I65" s="0" t="n">
        <v>2005</v>
      </c>
      <c r="J65" s="0" t="n">
        <v>2005</v>
      </c>
      <c r="K65" s="0" t="s">
        <v>80</v>
      </c>
      <c r="L65" s="0" t="n">
        <v>4556504</v>
      </c>
      <c r="M65" s="0" t="s">
        <v>81</v>
      </c>
      <c r="N65" s="0" t="s">
        <v>82</v>
      </c>
      <c r="O65" s="27" t="n">
        <f aca="false">VLOOKUP($H65,Nutrition!$A:$C,2,0)*$L65/4000</f>
        <v>182258.411950758</v>
      </c>
      <c r="P65" s="27" t="n">
        <f aca="false">VLOOKUP($H65,Nutrition!$A:$D,4,0)*$L65</f>
        <v>4564.35079882009</v>
      </c>
      <c r="Q65" s="27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75</v>
      </c>
      <c r="B66" s="0" t="s">
        <v>76</v>
      </c>
      <c r="C66" s="0" t="n">
        <v>5000</v>
      </c>
      <c r="D66" s="0" t="s">
        <v>77</v>
      </c>
      <c r="E66" s="0" t="n">
        <v>5510</v>
      </c>
      <c r="F66" s="0" t="s">
        <v>78</v>
      </c>
      <c r="G66" s="0" t="n">
        <v>560</v>
      </c>
      <c r="H66" s="0" t="s">
        <v>144</v>
      </c>
      <c r="I66" s="0" t="n">
        <v>2005</v>
      </c>
      <c r="J66" s="0" t="n">
        <v>2005</v>
      </c>
      <c r="K66" s="0" t="s">
        <v>80</v>
      </c>
      <c r="L66" s="0" t="n">
        <v>66975810</v>
      </c>
      <c r="M66" s="0" t="s">
        <v>81</v>
      </c>
      <c r="N66" s="0" t="s">
        <v>82</v>
      </c>
      <c r="O66" s="27" t="n">
        <f aca="false">VLOOKUP($H66,Nutrition!$A:$C,2,0)*$L66/4000</f>
        <v>8874294.825</v>
      </c>
      <c r="P66" s="27" t="n">
        <f aca="false">VLOOKUP($H66,Nutrition!$A:$D,4,0)*$L66</f>
        <v>267903.24</v>
      </c>
      <c r="Q66" s="27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75</v>
      </c>
      <c r="B67" s="0" t="s">
        <v>76</v>
      </c>
      <c r="C67" s="0" t="n">
        <v>5000</v>
      </c>
      <c r="D67" s="0" t="s">
        <v>77</v>
      </c>
      <c r="E67" s="0" t="n">
        <v>5510</v>
      </c>
      <c r="F67" s="0" t="s">
        <v>78</v>
      </c>
      <c r="G67" s="0" t="n">
        <v>242</v>
      </c>
      <c r="H67" s="0" t="s">
        <v>145</v>
      </c>
      <c r="I67" s="0" t="n">
        <v>2005</v>
      </c>
      <c r="J67" s="0" t="n">
        <v>2005</v>
      </c>
      <c r="K67" s="0" t="s">
        <v>80</v>
      </c>
      <c r="L67" s="0" t="n">
        <v>38560227</v>
      </c>
      <c r="M67" s="0" t="s">
        <v>81</v>
      </c>
      <c r="N67" s="0" t="s">
        <v>82</v>
      </c>
      <c r="O67" s="27" t="n">
        <f aca="false">VLOOKUP($H67,Nutrition!$A:$C,2,0)*$L67/4000</f>
        <v>34318600.5932943</v>
      </c>
      <c r="P67" s="27" t="n">
        <f aca="false">VLOOKUP($H67,Nutrition!$A:$D,4,0)*$L67</f>
        <v>11336708.8092506</v>
      </c>
      <c r="Q67" s="27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75</v>
      </c>
      <c r="B68" s="0" t="s">
        <v>76</v>
      </c>
      <c r="C68" s="0" t="n">
        <v>5000</v>
      </c>
      <c r="D68" s="0" t="s">
        <v>77</v>
      </c>
      <c r="E68" s="0" t="n">
        <v>5510</v>
      </c>
      <c r="F68" s="0" t="s">
        <v>78</v>
      </c>
      <c r="G68" s="0" t="n">
        <v>225</v>
      </c>
      <c r="H68" s="0" t="s">
        <v>146</v>
      </c>
      <c r="I68" s="0" t="n">
        <v>2005</v>
      </c>
      <c r="J68" s="0" t="n">
        <v>2005</v>
      </c>
      <c r="K68" s="0" t="s">
        <v>80</v>
      </c>
      <c r="L68" s="0" t="n">
        <v>758938</v>
      </c>
      <c r="M68" s="0" t="s">
        <v>81</v>
      </c>
      <c r="N68" s="0" t="s">
        <v>82</v>
      </c>
      <c r="O68" s="27" t="n">
        <f aca="false">VLOOKUP($H68,Nutrition!$A:$C,2,0)*$L68/4000</f>
        <v>480032.943069471</v>
      </c>
      <c r="P68" s="27" t="n">
        <f aca="false">VLOOKUP($H68,Nutrition!$A:$D,4,0)*$L68</f>
        <v>182898.468316635</v>
      </c>
      <c r="Q68" s="27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75</v>
      </c>
      <c r="B69" s="0" t="s">
        <v>76</v>
      </c>
      <c r="C69" s="0" t="n">
        <v>5000</v>
      </c>
      <c r="D69" s="0" t="s">
        <v>77</v>
      </c>
      <c r="E69" s="0" t="n">
        <v>5510</v>
      </c>
      <c r="F69" s="0" t="s">
        <v>78</v>
      </c>
      <c r="G69" s="0" t="n">
        <v>777</v>
      </c>
      <c r="H69" s="0" t="s">
        <v>147</v>
      </c>
      <c r="I69" s="0" t="n">
        <v>2005</v>
      </c>
      <c r="J69" s="0" t="n">
        <v>2005</v>
      </c>
      <c r="K69" s="0" t="s">
        <v>80</v>
      </c>
      <c r="L69" s="0" t="n">
        <v>80141</v>
      </c>
      <c r="M69" s="0" t="s">
        <v>81</v>
      </c>
      <c r="N69" s="0" t="s">
        <v>82</v>
      </c>
      <c r="O69" s="27" t="e">
        <f aca="false">VLOOKUP($H69,Nutrition!$A:$C,2,0)*$L69/4000</f>
        <v>#N/A</v>
      </c>
      <c r="P69" s="27" t="e">
        <f aca="false">VLOOKUP($H69,Nutrition!$A:$D,4,0)*$L69</f>
        <v>#N/A</v>
      </c>
      <c r="Q69" s="27" t="e">
        <f aca="false">VLOOKUP($H69,Nutrition!$A:$D,3,0)*$L69</f>
        <v>#N/A</v>
      </c>
    </row>
    <row r="70" customFormat="false" ht="12.8" hidden="false" customHeight="false" outlineLevel="0" collapsed="false">
      <c r="A70" s="0" t="s">
        <v>75</v>
      </c>
      <c r="B70" s="0" t="s">
        <v>76</v>
      </c>
      <c r="C70" s="0" t="n">
        <v>5000</v>
      </c>
      <c r="D70" s="0" t="s">
        <v>77</v>
      </c>
      <c r="E70" s="0" t="n">
        <v>5510</v>
      </c>
      <c r="F70" s="0" t="s">
        <v>78</v>
      </c>
      <c r="G70" s="0" t="n">
        <v>336</v>
      </c>
      <c r="H70" s="0" t="s">
        <v>148</v>
      </c>
      <c r="I70" s="0" t="n">
        <v>2005</v>
      </c>
      <c r="J70" s="0" t="n">
        <v>2005</v>
      </c>
      <c r="K70" s="0" t="s">
        <v>80</v>
      </c>
      <c r="L70" s="0" t="n">
        <v>113682</v>
      </c>
      <c r="M70" s="0" t="s">
        <v>81</v>
      </c>
      <c r="N70" s="0" t="s">
        <v>82</v>
      </c>
      <c r="O70" s="27" t="n">
        <f aca="false">VLOOKUP($H70,Nutrition!$A:$C,2,0)*$L70/4000</f>
        <v>157165.365</v>
      </c>
      <c r="P70" s="27" t="n">
        <f aca="false">VLOOKUP($H70,Nutrition!$A:$D,4,0)*$L70</f>
        <v>25010.04</v>
      </c>
      <c r="Q70" s="27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75</v>
      </c>
      <c r="B71" s="0" t="s">
        <v>76</v>
      </c>
      <c r="C71" s="0" t="n">
        <v>5000</v>
      </c>
      <c r="D71" s="0" t="s">
        <v>77</v>
      </c>
      <c r="E71" s="0" t="n">
        <v>5510</v>
      </c>
      <c r="F71" s="0" t="s">
        <v>78</v>
      </c>
      <c r="G71" s="0" t="n">
        <v>1182</v>
      </c>
      <c r="H71" s="0" t="s">
        <v>149</v>
      </c>
      <c r="I71" s="0" t="n">
        <v>2005</v>
      </c>
      <c r="J71" s="0" t="n">
        <v>2005</v>
      </c>
      <c r="K71" s="0" t="s">
        <v>80</v>
      </c>
      <c r="L71" s="0" t="n">
        <v>1416560</v>
      </c>
      <c r="M71" s="0" t="s">
        <v>81</v>
      </c>
      <c r="N71" s="0" t="s">
        <v>82</v>
      </c>
      <c r="O71" s="27" t="n">
        <f aca="false">VLOOKUP($H71,Nutrition!$A:$C,2,0)*$L71/4000</f>
        <v>1076583.57879718</v>
      </c>
      <c r="P71" s="27" t="n">
        <f aca="false">VLOOKUP($H71,Nutrition!$A:$D,4,0)*$L71</f>
        <v>0</v>
      </c>
      <c r="Q71" s="27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75</v>
      </c>
      <c r="B72" s="0" t="s">
        <v>76</v>
      </c>
      <c r="C72" s="0" t="n">
        <v>5000</v>
      </c>
      <c r="D72" s="0" t="s">
        <v>77</v>
      </c>
      <c r="E72" s="0" t="n">
        <v>5510</v>
      </c>
      <c r="F72" s="0" t="s">
        <v>78</v>
      </c>
      <c r="G72" s="0" t="n">
        <v>677</v>
      </c>
      <c r="H72" s="0" t="s">
        <v>150</v>
      </c>
      <c r="I72" s="0" t="n">
        <v>2005</v>
      </c>
      <c r="J72" s="0" t="n">
        <v>2005</v>
      </c>
      <c r="K72" s="0" t="s">
        <v>80</v>
      </c>
      <c r="L72" s="0" t="n">
        <v>118915</v>
      </c>
      <c r="M72" s="0" t="s">
        <v>81</v>
      </c>
      <c r="N72" s="0" t="s">
        <v>82</v>
      </c>
      <c r="O72" s="27" t="e">
        <f aca="false">VLOOKUP($H72,Nutrition!$A:$C,2,0)*$L72/4000</f>
        <v>#N/A</v>
      </c>
      <c r="P72" s="27" t="e">
        <f aca="false">VLOOKUP($H72,Nutrition!$A:$D,4,0)*$L72</f>
        <v>#N/A</v>
      </c>
      <c r="Q72" s="27" t="e">
        <f aca="false">VLOOKUP($H72,Nutrition!$A:$D,3,0)*$L72</f>
        <v>#N/A</v>
      </c>
    </row>
    <row r="73" customFormat="false" ht="12.8" hidden="false" customHeight="false" outlineLevel="0" collapsed="false">
      <c r="A73" s="0" t="s">
        <v>75</v>
      </c>
      <c r="B73" s="0" t="s">
        <v>76</v>
      </c>
      <c r="C73" s="0" t="n">
        <v>5000</v>
      </c>
      <c r="D73" s="0" t="s">
        <v>77</v>
      </c>
      <c r="E73" s="0" t="n">
        <v>5510</v>
      </c>
      <c r="F73" s="0" t="s">
        <v>78</v>
      </c>
      <c r="G73" s="0" t="n">
        <v>277</v>
      </c>
      <c r="H73" s="0" t="s">
        <v>151</v>
      </c>
      <c r="I73" s="0" t="n">
        <v>2005</v>
      </c>
      <c r="J73" s="0" t="n">
        <v>2005</v>
      </c>
      <c r="K73" s="0" t="s">
        <v>80</v>
      </c>
      <c r="L73" s="0" t="n">
        <v>93</v>
      </c>
      <c r="M73" s="0" t="s">
        <v>81</v>
      </c>
      <c r="N73" s="0" t="s">
        <v>82</v>
      </c>
      <c r="O73" s="27" t="n">
        <f aca="false">VLOOKUP($H73,Nutrition!$A:$C,2,0)*$L73/4000</f>
        <v>128.5725</v>
      </c>
      <c r="P73" s="27" t="n">
        <f aca="false">VLOOKUP($H73,Nutrition!$A:$D,4,0)*$L73</f>
        <v>20.46</v>
      </c>
      <c r="Q73" s="27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75</v>
      </c>
      <c r="B74" s="0" t="s">
        <v>76</v>
      </c>
      <c r="C74" s="0" t="n">
        <v>5000</v>
      </c>
      <c r="D74" s="0" t="s">
        <v>77</v>
      </c>
      <c r="E74" s="0" t="n">
        <v>5510</v>
      </c>
      <c r="F74" s="0" t="s">
        <v>78</v>
      </c>
      <c r="G74" s="0" t="n">
        <v>780</v>
      </c>
      <c r="H74" s="0" t="s">
        <v>152</v>
      </c>
      <c r="I74" s="0" t="n">
        <v>2005</v>
      </c>
      <c r="J74" s="0" t="n">
        <v>2005</v>
      </c>
      <c r="K74" s="0" t="s">
        <v>80</v>
      </c>
      <c r="L74" s="0" t="n">
        <v>2764732</v>
      </c>
      <c r="M74" s="0" t="s">
        <v>81</v>
      </c>
      <c r="N74" s="0" t="s">
        <v>82</v>
      </c>
      <c r="O74" s="27" t="e">
        <f aca="false">VLOOKUP($H74,Nutrition!$A:$C,2,0)*$L74/4000</f>
        <v>#N/A</v>
      </c>
      <c r="P74" s="27" t="e">
        <f aca="false">VLOOKUP($H74,Nutrition!$A:$D,4,0)*$L74</f>
        <v>#N/A</v>
      </c>
      <c r="Q74" s="27" t="e">
        <f aca="false">VLOOKUP($H74,Nutrition!$A:$D,3,0)*$L74</f>
        <v>#N/A</v>
      </c>
    </row>
    <row r="75" customFormat="false" ht="12.8" hidden="false" customHeight="false" outlineLevel="0" collapsed="false">
      <c r="A75" s="0" t="s">
        <v>75</v>
      </c>
      <c r="B75" s="0" t="s">
        <v>76</v>
      </c>
      <c r="C75" s="0" t="n">
        <v>5000</v>
      </c>
      <c r="D75" s="0" t="s">
        <v>77</v>
      </c>
      <c r="E75" s="0" t="n">
        <v>5510</v>
      </c>
      <c r="F75" s="0" t="s">
        <v>78</v>
      </c>
      <c r="G75" s="0" t="n">
        <v>310</v>
      </c>
      <c r="H75" s="0" t="s">
        <v>153</v>
      </c>
      <c r="I75" s="0" t="n">
        <v>2005</v>
      </c>
      <c r="J75" s="0" t="n">
        <v>2005</v>
      </c>
      <c r="K75" s="0" t="s">
        <v>80</v>
      </c>
      <c r="L75" s="0" t="n">
        <v>321550</v>
      </c>
      <c r="M75" s="0" t="s">
        <v>81</v>
      </c>
      <c r="N75" s="0" t="s">
        <v>82</v>
      </c>
      <c r="O75" s="27" t="n">
        <f aca="false">VLOOKUP($H75,Nutrition!$A:$C,2,0)*$L75/4000</f>
        <v>0</v>
      </c>
      <c r="P75" s="27" t="n">
        <f aca="false">VLOOKUP($H75,Nutrition!$A:$D,4,0)*$L75</f>
        <v>0</v>
      </c>
      <c r="Q75" s="27" t="n">
        <f aca="false">VLOOKUP($H75,Nutrition!$A:$D,3,0)*$L75</f>
        <v>0</v>
      </c>
    </row>
    <row r="76" customFormat="false" ht="12.8" hidden="false" customHeight="false" outlineLevel="0" collapsed="false">
      <c r="A76" s="0" t="s">
        <v>75</v>
      </c>
      <c r="B76" s="0" t="s">
        <v>76</v>
      </c>
      <c r="C76" s="0" t="n">
        <v>5000</v>
      </c>
      <c r="D76" s="0" t="s">
        <v>77</v>
      </c>
      <c r="E76" s="0" t="n">
        <v>5510</v>
      </c>
      <c r="F76" s="0" t="s">
        <v>78</v>
      </c>
      <c r="G76" s="0" t="n">
        <v>263</v>
      </c>
      <c r="H76" s="0" t="s">
        <v>154</v>
      </c>
      <c r="I76" s="0" t="n">
        <v>2005</v>
      </c>
      <c r="J76" s="0" t="n">
        <v>2005</v>
      </c>
      <c r="K76" s="0" t="s">
        <v>80</v>
      </c>
      <c r="L76" s="0" t="n">
        <v>717625</v>
      </c>
      <c r="M76" s="0" t="s">
        <v>81</v>
      </c>
      <c r="N76" s="0" t="s">
        <v>82</v>
      </c>
      <c r="O76" s="27" t="n">
        <f aca="false">VLOOKUP($H76,Nutrition!$A:$C,2,0)*$L76/4000</f>
        <v>1038742.71948511</v>
      </c>
      <c r="P76" s="27" t="n">
        <f aca="false">VLOOKUP($H76,Nutrition!$A:$D,4,0)*$L76</f>
        <v>351626.320005826</v>
      </c>
      <c r="Q76" s="27" t="n">
        <f aca="false">VLOOKUP($H76,Nutrition!$A:$D,3,0)*$L76</f>
        <v>48813.7608331513</v>
      </c>
    </row>
    <row r="77" customFormat="false" ht="12.8" hidden="false" customHeight="false" outlineLevel="0" collapsed="false">
      <c r="A77" s="0" t="s">
        <v>75</v>
      </c>
      <c r="B77" s="0" t="s">
        <v>76</v>
      </c>
      <c r="C77" s="0" t="n">
        <v>5000</v>
      </c>
      <c r="D77" s="0" t="s">
        <v>77</v>
      </c>
      <c r="E77" s="0" t="n">
        <v>5510</v>
      </c>
      <c r="F77" s="0" t="s">
        <v>78</v>
      </c>
      <c r="G77" s="0" t="n">
        <v>592</v>
      </c>
      <c r="H77" s="0" t="s">
        <v>155</v>
      </c>
      <c r="I77" s="0" t="n">
        <v>2005</v>
      </c>
      <c r="J77" s="0" t="n">
        <v>2005</v>
      </c>
      <c r="K77" s="0" t="s">
        <v>80</v>
      </c>
      <c r="L77" s="0" t="n">
        <v>2339791</v>
      </c>
      <c r="M77" s="0" t="s">
        <v>81</v>
      </c>
      <c r="N77" s="0" t="s">
        <v>82</v>
      </c>
      <c r="O77" s="27" t="n">
        <f aca="false">VLOOKUP($H77,Nutrition!$A:$C,2,0)*$L77/4000</f>
        <v>304172.72013163</v>
      </c>
      <c r="P77" s="27" t="n">
        <f aca="false">VLOOKUP($H77,Nutrition!$A:$D,4,0)*$L77</f>
        <v>9359.5644091726</v>
      </c>
      <c r="Q77" s="27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75</v>
      </c>
      <c r="B78" s="0" t="s">
        <v>76</v>
      </c>
      <c r="C78" s="0" t="n">
        <v>5000</v>
      </c>
      <c r="D78" s="0" t="s">
        <v>77</v>
      </c>
      <c r="E78" s="0" t="n">
        <v>5510</v>
      </c>
      <c r="F78" s="0" t="s">
        <v>78</v>
      </c>
      <c r="G78" s="0" t="n">
        <v>224</v>
      </c>
      <c r="H78" s="0" t="s">
        <v>156</v>
      </c>
      <c r="I78" s="0" t="n">
        <v>2005</v>
      </c>
      <c r="J78" s="0" t="n">
        <v>2005</v>
      </c>
      <c r="K78" s="0" t="s">
        <v>80</v>
      </c>
      <c r="L78" s="0" t="n">
        <v>223147</v>
      </c>
      <c r="M78" s="0" t="s">
        <v>81</v>
      </c>
      <c r="N78" s="0" t="s">
        <v>82</v>
      </c>
      <c r="O78" s="27" t="n">
        <f aca="false">VLOOKUP($H78,Nutrition!$A:$C,2,0)*$L78/4000</f>
        <v>194554.104623824</v>
      </c>
      <c r="P78" s="27" t="n">
        <f aca="false">VLOOKUP($H78,Nutrition!$A:$D,4,0)*$L78</f>
        <v>4546.88244514106</v>
      </c>
      <c r="Q78" s="27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75</v>
      </c>
      <c r="B79" s="0" t="s">
        <v>76</v>
      </c>
      <c r="C79" s="0" t="n">
        <v>5000</v>
      </c>
      <c r="D79" s="0" t="s">
        <v>77</v>
      </c>
      <c r="E79" s="0" t="n">
        <v>5510</v>
      </c>
      <c r="F79" s="0" t="s">
        <v>78</v>
      </c>
      <c r="G79" s="0" t="n">
        <v>407</v>
      </c>
      <c r="H79" s="0" t="s">
        <v>157</v>
      </c>
      <c r="I79" s="0" t="n">
        <v>2005</v>
      </c>
      <c r="J79" s="0" t="n">
        <v>2005</v>
      </c>
      <c r="K79" s="0" t="s">
        <v>80</v>
      </c>
      <c r="L79" s="0" t="n">
        <v>2004219</v>
      </c>
      <c r="M79" s="0" t="s">
        <v>81</v>
      </c>
      <c r="N79" s="0" t="s">
        <v>82</v>
      </c>
      <c r="O79" s="27" t="n">
        <f aca="false">VLOOKUP($H79,Nutrition!$A:$C,2,0)*$L79/4000</f>
        <v>185368.33483228</v>
      </c>
      <c r="P79" s="27" t="n">
        <f aca="false">VLOOKUP($H79,Nutrition!$A:$D,4,0)*$L79</f>
        <v>1948.68157510938</v>
      </c>
      <c r="Q79" s="27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75</v>
      </c>
      <c r="B80" s="0" t="s">
        <v>76</v>
      </c>
      <c r="C80" s="0" t="n">
        <v>5000</v>
      </c>
      <c r="D80" s="0" t="s">
        <v>77</v>
      </c>
      <c r="E80" s="0" t="n">
        <v>5510</v>
      </c>
      <c r="F80" s="0" t="s">
        <v>78</v>
      </c>
      <c r="G80" s="0" t="n">
        <v>497</v>
      </c>
      <c r="H80" s="0" t="s">
        <v>158</v>
      </c>
      <c r="I80" s="0" t="n">
        <v>2005</v>
      </c>
      <c r="J80" s="0" t="n">
        <v>2005</v>
      </c>
      <c r="K80" s="0" t="s">
        <v>80</v>
      </c>
      <c r="L80" s="0" t="n">
        <v>12333968</v>
      </c>
      <c r="M80" s="0" t="s">
        <v>81</v>
      </c>
      <c r="N80" s="0" t="s">
        <v>82</v>
      </c>
      <c r="O80" s="27" t="n">
        <f aca="false">VLOOKUP($H80,Nutrition!$A:$C,2,0)*$L80/4000</f>
        <v>462523.8</v>
      </c>
      <c r="P80" s="27" t="n">
        <f aca="false">VLOOKUP($H80,Nutrition!$A:$D,4,0)*$L80</f>
        <v>24667.936</v>
      </c>
      <c r="Q80" s="27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75</v>
      </c>
      <c r="B81" s="0" t="s">
        <v>76</v>
      </c>
      <c r="C81" s="0" t="n">
        <v>5000</v>
      </c>
      <c r="D81" s="0" t="s">
        <v>77</v>
      </c>
      <c r="E81" s="0" t="n">
        <v>5510</v>
      </c>
      <c r="F81" s="0" t="s">
        <v>78</v>
      </c>
      <c r="G81" s="0" t="n">
        <v>201</v>
      </c>
      <c r="H81" s="0" t="s">
        <v>159</v>
      </c>
      <c r="I81" s="0" t="n">
        <v>2005</v>
      </c>
      <c r="J81" s="0" t="n">
        <v>2005</v>
      </c>
      <c r="K81" s="0" t="s">
        <v>80</v>
      </c>
      <c r="L81" s="0" t="n">
        <v>4164721</v>
      </c>
      <c r="M81" s="0" t="s">
        <v>81</v>
      </c>
      <c r="N81" s="0" t="s">
        <v>82</v>
      </c>
      <c r="O81" s="27" t="n">
        <f aca="false">VLOOKUP($H81,Nutrition!$A:$C,2,0)*$L81/4000</f>
        <v>3602483.665</v>
      </c>
      <c r="P81" s="27" t="n">
        <f aca="false">VLOOKUP($H81,Nutrition!$A:$D,4,0)*$L81</f>
        <v>74964.978</v>
      </c>
      <c r="Q81" s="27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75</v>
      </c>
      <c r="B82" s="0" t="s">
        <v>76</v>
      </c>
      <c r="C82" s="0" t="n">
        <v>5000</v>
      </c>
      <c r="D82" s="0" t="s">
        <v>77</v>
      </c>
      <c r="E82" s="0" t="n">
        <v>5510</v>
      </c>
      <c r="F82" s="0" t="s">
        <v>78</v>
      </c>
      <c r="G82" s="0" t="n">
        <v>372</v>
      </c>
      <c r="H82" s="0" t="s">
        <v>160</v>
      </c>
      <c r="I82" s="0" t="n">
        <v>2005</v>
      </c>
      <c r="J82" s="0" t="n">
        <v>2005</v>
      </c>
      <c r="K82" s="0" t="s">
        <v>80</v>
      </c>
      <c r="L82" s="0" t="n">
        <v>22585978</v>
      </c>
      <c r="M82" s="0" t="s">
        <v>81</v>
      </c>
      <c r="N82" s="0" t="s">
        <v>82</v>
      </c>
      <c r="O82" s="27" t="n">
        <f aca="false">VLOOKUP($H82,Nutrition!$A:$C,2,0)*$L82/4000</f>
        <v>677578.518462425</v>
      </c>
      <c r="P82" s="27" t="n">
        <f aca="false">VLOOKUP($H82,Nutrition!$A:$D,4,0)*$L82</f>
        <v>45170.8743088602</v>
      </c>
      <c r="Q82" s="27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75</v>
      </c>
      <c r="B83" s="0" t="s">
        <v>76</v>
      </c>
      <c r="C83" s="0" t="n">
        <v>5000</v>
      </c>
      <c r="D83" s="0" t="s">
        <v>77</v>
      </c>
      <c r="E83" s="0" t="n">
        <v>5510</v>
      </c>
      <c r="F83" s="0" t="s">
        <v>78</v>
      </c>
      <c r="G83" s="0" t="n">
        <v>333</v>
      </c>
      <c r="H83" s="0" t="s">
        <v>161</v>
      </c>
      <c r="I83" s="0" t="n">
        <v>2005</v>
      </c>
      <c r="J83" s="0" t="n">
        <v>2005</v>
      </c>
      <c r="K83" s="0" t="s">
        <v>80</v>
      </c>
      <c r="L83" s="0" t="n">
        <v>2699274</v>
      </c>
      <c r="M83" s="0" t="s">
        <v>81</v>
      </c>
      <c r="N83" s="0" t="s">
        <v>82</v>
      </c>
      <c r="O83" s="27" t="n">
        <f aca="false">VLOOKUP($H83,Nutrition!$A:$C,2,0)*$L83/4000</f>
        <v>3360596.13</v>
      </c>
      <c r="P83" s="27" t="n">
        <f aca="false">VLOOKUP($H83,Nutrition!$A:$D,4,0)*$L83</f>
        <v>917753.16</v>
      </c>
      <c r="Q83" s="27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75</v>
      </c>
      <c r="B84" s="0" t="s">
        <v>76</v>
      </c>
      <c r="C84" s="0" t="n">
        <v>5000</v>
      </c>
      <c r="D84" s="0" t="s">
        <v>77</v>
      </c>
      <c r="E84" s="0" t="n">
        <v>5510</v>
      </c>
      <c r="F84" s="0" t="s">
        <v>78</v>
      </c>
      <c r="G84" s="0" t="n">
        <v>210</v>
      </c>
      <c r="H84" s="0" t="s">
        <v>162</v>
      </c>
      <c r="I84" s="0" t="n">
        <v>2005</v>
      </c>
      <c r="J84" s="0" t="n">
        <v>2005</v>
      </c>
      <c r="K84" s="0" t="s">
        <v>80</v>
      </c>
      <c r="L84" s="0" t="n">
        <v>1652385</v>
      </c>
      <c r="M84" s="0" t="s">
        <v>81</v>
      </c>
      <c r="N84" s="0" t="s">
        <v>82</v>
      </c>
      <c r="O84" s="27" t="n">
        <f aca="false">VLOOKUP($H84,Nutrition!$A:$C,2,0)*$L84/4000</f>
        <v>1611075.375</v>
      </c>
      <c r="P84" s="27" t="n">
        <f aca="false">VLOOKUP($H84,Nutrition!$A:$D,4,0)*$L84</f>
        <v>214810.05</v>
      </c>
      <c r="Q84" s="27" t="n">
        <f aca="false">VLOOKUP($H84,Nutrition!$A:$D,3,0)*$L84</f>
        <v>660954</v>
      </c>
    </row>
    <row r="85" customFormat="false" ht="12.8" hidden="false" customHeight="false" outlineLevel="0" collapsed="false">
      <c r="A85" s="0" t="s">
        <v>75</v>
      </c>
      <c r="B85" s="0" t="s">
        <v>76</v>
      </c>
      <c r="C85" s="0" t="n">
        <v>5000</v>
      </c>
      <c r="D85" s="0" t="s">
        <v>77</v>
      </c>
      <c r="E85" s="0" t="n">
        <v>5510</v>
      </c>
      <c r="F85" s="0" t="s">
        <v>78</v>
      </c>
      <c r="G85" s="0" t="n">
        <v>56</v>
      </c>
      <c r="H85" s="0" t="s">
        <v>23</v>
      </c>
      <c r="I85" s="0" t="n">
        <v>2005</v>
      </c>
      <c r="J85" s="0" t="n">
        <v>2005</v>
      </c>
      <c r="K85" s="0" t="s">
        <v>80</v>
      </c>
      <c r="L85" s="0" t="n">
        <v>714191141</v>
      </c>
      <c r="M85" s="0" t="s">
        <v>81</v>
      </c>
      <c r="N85" s="0" t="s">
        <v>82</v>
      </c>
      <c r="O85" s="27" t="n">
        <f aca="false">VLOOKUP($H85,Nutrition!$A:$C,2,0)*$L85/4000</f>
        <v>635630115.49</v>
      </c>
      <c r="P85" s="27" t="n">
        <f aca="false">VLOOKUP($H85,Nutrition!$A:$D,4,0)*$L85</f>
        <v>30710219.063</v>
      </c>
      <c r="Q85" s="27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75</v>
      </c>
      <c r="B86" s="0" t="s">
        <v>76</v>
      </c>
      <c r="C86" s="0" t="n">
        <v>5000</v>
      </c>
      <c r="D86" s="0" t="s">
        <v>77</v>
      </c>
      <c r="E86" s="0" t="n">
        <v>5510</v>
      </c>
      <c r="F86" s="0" t="s">
        <v>78</v>
      </c>
      <c r="G86" s="0" t="n">
        <v>446</v>
      </c>
      <c r="H86" s="0" t="s">
        <v>163</v>
      </c>
      <c r="I86" s="0" t="n">
        <v>2005</v>
      </c>
      <c r="J86" s="0" t="n">
        <v>2005</v>
      </c>
      <c r="K86" s="0" t="s">
        <v>80</v>
      </c>
      <c r="L86" s="0" t="n">
        <v>10503026</v>
      </c>
      <c r="M86" s="0" t="s">
        <v>81</v>
      </c>
      <c r="N86" s="0" t="s">
        <v>82</v>
      </c>
      <c r="O86" s="27" t="n">
        <f aca="false">VLOOKUP($H86,Nutrition!$A:$C,2,0)*$L86/4000</f>
        <v>1470425.0852595</v>
      </c>
      <c r="P86" s="27" t="n">
        <f aca="false">VLOOKUP($H86,Nutrition!$A:$D,4,0)*$L86</f>
        <v>84023.7744221488</v>
      </c>
      <c r="Q86" s="27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75</v>
      </c>
      <c r="B87" s="0" t="s">
        <v>76</v>
      </c>
      <c r="C87" s="0" t="n">
        <v>5000</v>
      </c>
      <c r="D87" s="0" t="s">
        <v>77</v>
      </c>
      <c r="E87" s="0" t="n">
        <v>5510</v>
      </c>
      <c r="F87" s="0" t="s">
        <v>78</v>
      </c>
      <c r="G87" s="0" t="n">
        <v>571</v>
      </c>
      <c r="H87" s="0" t="s">
        <v>164</v>
      </c>
      <c r="I87" s="0" t="n">
        <v>2005</v>
      </c>
      <c r="J87" s="0" t="n">
        <v>2005</v>
      </c>
      <c r="K87" s="0" t="s">
        <v>80</v>
      </c>
      <c r="L87" s="0" t="n">
        <v>31904113</v>
      </c>
      <c r="M87" s="0" t="s">
        <v>81</v>
      </c>
      <c r="N87" s="0" t="s">
        <v>82</v>
      </c>
      <c r="O87" s="27" t="n">
        <f aca="false">VLOOKUP($H87,Nutrition!$A:$C,2,0)*$L87/4000</f>
        <v>3589207.44215927</v>
      </c>
      <c r="P87" s="27" t="n">
        <f aca="false">VLOOKUP($H87,Nutrition!$A:$D,4,0)*$L87</f>
        <v>63806.2584061284</v>
      </c>
      <c r="Q87" s="27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75</v>
      </c>
      <c r="B88" s="0" t="s">
        <v>76</v>
      </c>
      <c r="C88" s="0" t="n">
        <v>5000</v>
      </c>
      <c r="D88" s="0" t="s">
        <v>77</v>
      </c>
      <c r="E88" s="0" t="n">
        <v>5510</v>
      </c>
      <c r="F88" s="0" t="s">
        <v>78</v>
      </c>
      <c r="G88" s="0" t="n">
        <v>809</v>
      </c>
      <c r="H88" s="0" t="s">
        <v>165</v>
      </c>
      <c r="I88" s="0" t="n">
        <v>2005</v>
      </c>
      <c r="J88" s="0" t="n">
        <v>2005</v>
      </c>
      <c r="K88" s="0" t="s">
        <v>80</v>
      </c>
      <c r="L88" s="0" t="n">
        <v>105311</v>
      </c>
      <c r="M88" s="0" t="s">
        <v>81</v>
      </c>
      <c r="N88" s="0" t="s">
        <v>82</v>
      </c>
      <c r="O88" s="27" t="e">
        <f aca="false">VLOOKUP($H88,Nutrition!$A:$C,2,0)*$L88/4000</f>
        <v>#N/A</v>
      </c>
      <c r="P88" s="27" t="e">
        <f aca="false">VLOOKUP($H88,Nutrition!$A:$D,4,0)*$L88</f>
        <v>#N/A</v>
      </c>
      <c r="Q88" s="27" t="e">
        <f aca="false">VLOOKUP($H88,Nutrition!$A:$D,3,0)*$L88</f>
        <v>#N/A</v>
      </c>
    </row>
    <row r="89" customFormat="false" ht="12.8" hidden="false" customHeight="false" outlineLevel="0" collapsed="false">
      <c r="A89" s="0" t="s">
        <v>75</v>
      </c>
      <c r="B89" s="0" t="s">
        <v>76</v>
      </c>
      <c r="C89" s="0" t="n">
        <v>5000</v>
      </c>
      <c r="D89" s="0" t="s">
        <v>77</v>
      </c>
      <c r="E89" s="0" t="n">
        <v>5510</v>
      </c>
      <c r="F89" s="0" t="s">
        <v>78</v>
      </c>
      <c r="G89" s="0" t="n">
        <v>671</v>
      </c>
      <c r="H89" s="0" t="s">
        <v>166</v>
      </c>
      <c r="I89" s="0" t="n">
        <v>2005</v>
      </c>
      <c r="J89" s="0" t="n">
        <v>2005</v>
      </c>
      <c r="K89" s="0" t="s">
        <v>80</v>
      </c>
      <c r="L89" s="0" t="n">
        <v>768911</v>
      </c>
      <c r="M89" s="0" t="s">
        <v>81</v>
      </c>
      <c r="N89" s="0" t="s">
        <v>82</v>
      </c>
      <c r="O89" s="27" t="n">
        <f aca="false">VLOOKUP($H89,Nutrition!$A:$C,2,0)*$L89/4000</f>
        <v>76891.1</v>
      </c>
      <c r="P89" s="27" t="n">
        <f aca="false">VLOOKUP($H89,Nutrition!$A:$D,4,0)*$L89</f>
        <v>0</v>
      </c>
      <c r="Q89" s="27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75</v>
      </c>
      <c r="B90" s="0" t="s">
        <v>76</v>
      </c>
      <c r="C90" s="0" t="n">
        <v>5000</v>
      </c>
      <c r="D90" s="0" t="s">
        <v>77</v>
      </c>
      <c r="E90" s="0" t="n">
        <v>5510</v>
      </c>
      <c r="F90" s="0" t="s">
        <v>78</v>
      </c>
      <c r="G90" s="0" t="n">
        <v>568</v>
      </c>
      <c r="H90" s="0" t="s">
        <v>167</v>
      </c>
      <c r="I90" s="0" t="n">
        <v>2005</v>
      </c>
      <c r="J90" s="0" t="n">
        <v>2005</v>
      </c>
      <c r="K90" s="0" t="s">
        <v>80</v>
      </c>
      <c r="L90" s="0" t="n">
        <v>23334444</v>
      </c>
      <c r="M90" s="0" t="s">
        <v>81</v>
      </c>
      <c r="N90" s="0" t="s">
        <v>82</v>
      </c>
      <c r="O90" s="27" t="n">
        <f aca="false">VLOOKUP($H90,Nutrition!$A:$C,2,0)*$L90/4000</f>
        <v>991713.379220156</v>
      </c>
      <c r="P90" s="27" t="n">
        <f aca="false">VLOOKUP($H90,Nutrition!$A:$D,4,0)*$L90</f>
        <v>23339.3081735726</v>
      </c>
      <c r="Q90" s="27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75</v>
      </c>
      <c r="B91" s="0" t="s">
        <v>76</v>
      </c>
      <c r="C91" s="0" t="n">
        <v>5000</v>
      </c>
      <c r="D91" s="0" t="s">
        <v>77</v>
      </c>
      <c r="E91" s="0" t="n">
        <v>5510</v>
      </c>
      <c r="F91" s="0" t="s">
        <v>78</v>
      </c>
      <c r="G91" s="0" t="n">
        <v>299</v>
      </c>
      <c r="H91" s="0" t="s">
        <v>168</v>
      </c>
      <c r="I91" s="0" t="n">
        <v>2005</v>
      </c>
      <c r="J91" s="0" t="n">
        <v>2005</v>
      </c>
      <c r="K91" s="0" t="s">
        <v>80</v>
      </c>
      <c r="L91" s="0" t="n">
        <v>727688</v>
      </c>
      <c r="M91" s="0" t="s">
        <v>81</v>
      </c>
      <c r="N91" s="0" t="s">
        <v>82</v>
      </c>
      <c r="O91" s="27" t="n">
        <f aca="false">VLOOKUP($H91,Nutrition!$A:$C,2,0)*$L91/4000</f>
        <v>727688</v>
      </c>
      <c r="P91" s="27" t="n">
        <f aca="false">VLOOKUP($H91,Nutrition!$A:$D,4,0)*$L91</f>
        <v>246686.232</v>
      </c>
      <c r="Q91" s="27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75</v>
      </c>
      <c r="B92" s="0" t="s">
        <v>76</v>
      </c>
      <c r="C92" s="0" t="n">
        <v>5000</v>
      </c>
      <c r="D92" s="0" t="s">
        <v>77</v>
      </c>
      <c r="E92" s="0" t="n">
        <v>5510</v>
      </c>
      <c r="F92" s="0" t="s">
        <v>78</v>
      </c>
      <c r="G92" s="0" t="n">
        <v>79</v>
      </c>
      <c r="H92" s="0" t="s">
        <v>169</v>
      </c>
      <c r="I92" s="0" t="n">
        <v>2005</v>
      </c>
      <c r="J92" s="0" t="n">
        <v>2005</v>
      </c>
      <c r="K92" s="0" t="s">
        <v>80</v>
      </c>
      <c r="L92" s="0" t="n">
        <v>30998689</v>
      </c>
      <c r="M92" s="0" t="s">
        <v>81</v>
      </c>
      <c r="N92" s="0" t="s">
        <v>82</v>
      </c>
      <c r="O92" s="27" t="n">
        <f aca="false">VLOOKUP($H92,Nutrition!$A:$C,2,0)*$L92/4000</f>
        <v>26348885.65</v>
      </c>
      <c r="P92" s="27" t="n">
        <f aca="false">VLOOKUP($H92,Nutrition!$A:$D,4,0)*$L92</f>
        <v>929960.67</v>
      </c>
      <c r="Q92" s="27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75</v>
      </c>
      <c r="B93" s="0" t="s">
        <v>76</v>
      </c>
      <c r="C93" s="0" t="n">
        <v>5000</v>
      </c>
      <c r="D93" s="0" t="s">
        <v>77</v>
      </c>
      <c r="E93" s="0" t="n">
        <v>5510</v>
      </c>
      <c r="F93" s="0" t="s">
        <v>78</v>
      </c>
      <c r="G93" s="0" t="n">
        <v>449</v>
      </c>
      <c r="H93" s="0" t="s">
        <v>170</v>
      </c>
      <c r="I93" s="0" t="n">
        <v>2005</v>
      </c>
      <c r="J93" s="0" t="n">
        <v>2005</v>
      </c>
      <c r="K93" s="0" t="s">
        <v>80</v>
      </c>
      <c r="L93" s="0" t="n">
        <v>5622859</v>
      </c>
      <c r="M93" s="0" t="s">
        <v>81</v>
      </c>
      <c r="N93" s="0" t="s">
        <v>82</v>
      </c>
      <c r="O93" s="27" t="n">
        <f aca="false">VLOOKUP($H93,Nutrition!$A:$C,2,0)*$L93/4000</f>
        <v>337372.162521036</v>
      </c>
      <c r="P93" s="27" t="n">
        <f aca="false">VLOOKUP($H93,Nutrition!$A:$D,4,0)*$L93</f>
        <v>22485.4597980603</v>
      </c>
      <c r="Q93" s="27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75</v>
      </c>
      <c r="B94" s="0" t="s">
        <v>76</v>
      </c>
      <c r="C94" s="0" t="n">
        <v>5000</v>
      </c>
      <c r="D94" s="0" t="s">
        <v>77</v>
      </c>
      <c r="E94" s="0" t="n">
        <v>5510</v>
      </c>
      <c r="F94" s="0" t="s">
        <v>78</v>
      </c>
      <c r="G94" s="0" t="n">
        <v>292</v>
      </c>
      <c r="H94" s="0" t="s">
        <v>171</v>
      </c>
      <c r="I94" s="0" t="n">
        <v>2005</v>
      </c>
      <c r="J94" s="0" t="n">
        <v>2005</v>
      </c>
      <c r="K94" s="0" t="s">
        <v>80</v>
      </c>
      <c r="L94" s="0" t="n">
        <v>572578</v>
      </c>
      <c r="M94" s="0" t="s">
        <v>81</v>
      </c>
      <c r="N94" s="0" t="s">
        <v>82</v>
      </c>
      <c r="O94" s="27" t="n">
        <f aca="false">VLOOKUP($H94,Nutrition!$A:$C,2,0)*$L94/4000</f>
        <v>671347.705</v>
      </c>
      <c r="P94" s="27" t="n">
        <f aca="false">VLOOKUP($H94,Nutrition!$A:$D,4,0)*$L94</f>
        <v>164902.464</v>
      </c>
      <c r="Q94" s="27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75</v>
      </c>
      <c r="B95" s="0" t="s">
        <v>76</v>
      </c>
      <c r="C95" s="0" t="n">
        <v>5000</v>
      </c>
      <c r="D95" s="0" t="s">
        <v>77</v>
      </c>
      <c r="E95" s="0" t="n">
        <v>5510</v>
      </c>
      <c r="F95" s="0" t="s">
        <v>78</v>
      </c>
      <c r="G95" s="0" t="n">
        <v>702</v>
      </c>
      <c r="H95" s="0" t="s">
        <v>172</v>
      </c>
      <c r="I95" s="0" t="n">
        <v>2005</v>
      </c>
      <c r="J95" s="0" t="n">
        <v>2005</v>
      </c>
      <c r="K95" s="0" t="s">
        <v>80</v>
      </c>
      <c r="L95" s="0" t="n">
        <v>80161</v>
      </c>
      <c r="M95" s="0" t="s">
        <v>81</v>
      </c>
      <c r="N95" s="0" t="s">
        <v>82</v>
      </c>
      <c r="O95" s="27" t="n">
        <f aca="false">VLOOKUP($H95,Nutrition!$A:$C,2,0)*$L95/4000</f>
        <v>105203.467115565</v>
      </c>
      <c r="P95" s="27" t="n">
        <f aca="false">VLOOKUP($H95,Nutrition!$A:$D,4,0)*$L95</f>
        <v>29096.9617914187</v>
      </c>
      <c r="Q95" s="27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75</v>
      </c>
      <c r="B96" s="0" t="s">
        <v>76</v>
      </c>
      <c r="C96" s="0" t="n">
        <v>5000</v>
      </c>
      <c r="D96" s="0" t="s">
        <v>77</v>
      </c>
      <c r="E96" s="0" t="n">
        <v>5510</v>
      </c>
      <c r="F96" s="0" t="s">
        <v>78</v>
      </c>
      <c r="G96" s="0" t="n">
        <v>234</v>
      </c>
      <c r="H96" s="0" t="s">
        <v>173</v>
      </c>
      <c r="I96" s="0" t="n">
        <v>2005</v>
      </c>
      <c r="J96" s="0" t="n">
        <v>2005</v>
      </c>
      <c r="K96" s="0" t="s">
        <v>80</v>
      </c>
      <c r="L96" s="0" t="n">
        <v>725050</v>
      </c>
      <c r="M96" s="0" t="s">
        <v>81</v>
      </c>
      <c r="N96" s="0" t="s">
        <v>82</v>
      </c>
      <c r="O96" s="27" t="n">
        <f aca="false">VLOOKUP($H96,Nutrition!$A:$C,2,0)*$L96/4000</f>
        <v>474907.75</v>
      </c>
      <c r="P96" s="27" t="n">
        <f aca="false">VLOOKUP($H96,Nutrition!$A:$D,4,0)*$L96</f>
        <v>181262.5</v>
      </c>
      <c r="Q96" s="27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75</v>
      </c>
      <c r="B97" s="0" t="s">
        <v>76</v>
      </c>
      <c r="C97" s="0" t="n">
        <v>5000</v>
      </c>
      <c r="D97" s="0" t="s">
        <v>77</v>
      </c>
      <c r="E97" s="0" t="n">
        <v>5510</v>
      </c>
      <c r="F97" s="0" t="s">
        <v>78</v>
      </c>
      <c r="G97" s="0" t="n">
        <v>75</v>
      </c>
      <c r="H97" s="0" t="s">
        <v>174</v>
      </c>
      <c r="I97" s="0" t="n">
        <v>2005</v>
      </c>
      <c r="J97" s="0" t="n">
        <v>2005</v>
      </c>
      <c r="K97" s="0" t="s">
        <v>80</v>
      </c>
      <c r="L97" s="0" t="n">
        <v>23566012</v>
      </c>
      <c r="M97" s="0" t="s">
        <v>81</v>
      </c>
      <c r="N97" s="0" t="s">
        <v>82</v>
      </c>
      <c r="O97" s="27" t="n">
        <f aca="false">VLOOKUP($H97,Nutrition!$A:$C,2,0)*$L97/4000</f>
        <v>22682286.55</v>
      </c>
      <c r="P97" s="27" t="n">
        <f aca="false">VLOOKUP($H97,Nutrition!$A:$D,4,0)*$L97</f>
        <v>1767450.9</v>
      </c>
      <c r="Q97" s="27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75</v>
      </c>
      <c r="B98" s="0" t="s">
        <v>76</v>
      </c>
      <c r="C98" s="0" t="n">
        <v>5000</v>
      </c>
      <c r="D98" s="0" t="s">
        <v>77</v>
      </c>
      <c r="E98" s="0" t="n">
        <v>5510</v>
      </c>
      <c r="F98" s="0" t="s">
        <v>78</v>
      </c>
      <c r="G98" s="0" t="n">
        <v>254</v>
      </c>
      <c r="H98" s="0" t="s">
        <v>175</v>
      </c>
      <c r="I98" s="0" t="n">
        <v>2005</v>
      </c>
      <c r="J98" s="0" t="n">
        <v>2005</v>
      </c>
      <c r="K98" s="0" t="s">
        <v>80</v>
      </c>
      <c r="L98" s="0" t="n">
        <v>182419265</v>
      </c>
      <c r="M98" s="0" t="s">
        <v>81</v>
      </c>
      <c r="N98" s="0" t="s">
        <v>82</v>
      </c>
      <c r="O98" s="27" t="n">
        <f aca="false">VLOOKUP($H98,Nutrition!$A:$C,2,0)*$L98/4000</f>
        <v>72055609.675</v>
      </c>
      <c r="P98" s="27" t="n">
        <f aca="false">VLOOKUP($H98,Nutrition!$A:$D,4,0)*$L98</f>
        <v>24079342.98</v>
      </c>
      <c r="Q98" s="27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75</v>
      </c>
      <c r="B99" s="0" t="s">
        <v>76</v>
      </c>
      <c r="C99" s="0" t="n">
        <v>5000</v>
      </c>
      <c r="D99" s="0" t="s">
        <v>77</v>
      </c>
      <c r="E99" s="0" t="n">
        <v>5510</v>
      </c>
      <c r="F99" s="0" t="s">
        <v>78</v>
      </c>
      <c r="G99" s="0" t="n">
        <v>258</v>
      </c>
      <c r="H99" s="0" t="s">
        <v>176</v>
      </c>
      <c r="I99" s="0" t="n">
        <v>2005</v>
      </c>
      <c r="J99" s="0" t="n">
        <v>2005</v>
      </c>
      <c r="K99" s="0" t="s">
        <v>80</v>
      </c>
      <c r="L99" s="0" t="n">
        <v>4048224</v>
      </c>
      <c r="M99" s="0" t="s">
        <v>81</v>
      </c>
      <c r="N99" s="0" t="s">
        <v>82</v>
      </c>
      <c r="O99" s="27" t="n">
        <f aca="false">VLOOKUP($H99,Nutrition!$A:$C,2,0)*$L99/4000</f>
        <v>8946684.74796748</v>
      </c>
      <c r="P99" s="27" t="n">
        <f aca="false">VLOOKUP($H99,Nutrition!$A:$D,4,0)*$L99</f>
        <v>4048224</v>
      </c>
      <c r="Q99" s="27" t="n">
        <f aca="false">VLOOKUP($H99,Nutrition!$A:$D,3,0)*$L99</f>
        <v>0</v>
      </c>
    </row>
    <row r="100" customFormat="false" ht="12.8" hidden="false" customHeight="false" outlineLevel="0" collapsed="false">
      <c r="A100" s="0" t="s">
        <v>75</v>
      </c>
      <c r="B100" s="0" t="s">
        <v>76</v>
      </c>
      <c r="C100" s="0" t="n">
        <v>5000</v>
      </c>
      <c r="D100" s="0" t="s">
        <v>77</v>
      </c>
      <c r="E100" s="0" t="n">
        <v>5510</v>
      </c>
      <c r="F100" s="0" t="s">
        <v>78</v>
      </c>
      <c r="G100" s="0" t="n">
        <v>430</v>
      </c>
      <c r="H100" s="0" t="s">
        <v>177</v>
      </c>
      <c r="I100" s="0" t="n">
        <v>2005</v>
      </c>
      <c r="J100" s="0" t="n">
        <v>2005</v>
      </c>
      <c r="K100" s="0" t="s">
        <v>80</v>
      </c>
      <c r="L100" s="0" t="n">
        <v>5827700</v>
      </c>
      <c r="M100" s="0" t="s">
        <v>81</v>
      </c>
      <c r="N100" s="0" t="s">
        <v>82</v>
      </c>
      <c r="O100" s="27" t="n">
        <f aca="false">VLOOKUP($H100,Nutrition!$A:$C,2,0)*$L100/4000</f>
        <v>451646.75</v>
      </c>
      <c r="P100" s="27" t="n">
        <f aca="false">VLOOKUP($H100,Nutrition!$A:$D,4,0)*$L100</f>
        <v>17483.1</v>
      </c>
      <c r="Q100" s="27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75</v>
      </c>
      <c r="B101" s="0" t="s">
        <v>76</v>
      </c>
      <c r="C101" s="0" t="n">
        <v>5000</v>
      </c>
      <c r="D101" s="0" t="s">
        <v>77</v>
      </c>
      <c r="E101" s="0" t="n">
        <v>5510</v>
      </c>
      <c r="F101" s="0" t="s">
        <v>78</v>
      </c>
      <c r="G101" s="0" t="n">
        <v>260</v>
      </c>
      <c r="H101" s="0" t="s">
        <v>178</v>
      </c>
      <c r="I101" s="0" t="n">
        <v>2005</v>
      </c>
      <c r="J101" s="0" t="n">
        <v>2005</v>
      </c>
      <c r="K101" s="0" t="s">
        <v>80</v>
      </c>
      <c r="L101" s="0" t="n">
        <v>15965113</v>
      </c>
      <c r="M101" s="0" t="s">
        <v>81</v>
      </c>
      <c r="N101" s="0" t="s">
        <v>82</v>
      </c>
      <c r="O101" s="27" t="n">
        <f aca="false">VLOOKUP($H101,Nutrition!$A:$C,2,0)*$L101/4000</f>
        <v>6984736.9375</v>
      </c>
      <c r="P101" s="27" t="n">
        <f aca="false">VLOOKUP($H101,Nutrition!$A:$D,4,0)*$L101</f>
        <v>2793894.775</v>
      </c>
      <c r="Q101" s="27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75</v>
      </c>
      <c r="B102" s="0" t="s">
        <v>76</v>
      </c>
      <c r="C102" s="0" t="n">
        <v>5000</v>
      </c>
      <c r="D102" s="0" t="s">
        <v>77</v>
      </c>
      <c r="E102" s="0" t="n">
        <v>5510</v>
      </c>
      <c r="F102" s="0" t="s">
        <v>78</v>
      </c>
      <c r="G102" s="0" t="n">
        <v>403</v>
      </c>
      <c r="H102" s="0" t="s">
        <v>179</v>
      </c>
      <c r="I102" s="0" t="n">
        <v>2005</v>
      </c>
      <c r="J102" s="0" t="n">
        <v>2005</v>
      </c>
      <c r="K102" s="0" t="s">
        <v>80</v>
      </c>
      <c r="L102" s="0" t="n">
        <v>65762555</v>
      </c>
      <c r="M102" s="0" t="s">
        <v>81</v>
      </c>
      <c r="N102" s="0" t="s">
        <v>82</v>
      </c>
      <c r="O102" s="27" t="n">
        <f aca="false">VLOOKUP($H102,Nutrition!$A:$C,2,0)*$L102/4000</f>
        <v>5096598.0125</v>
      </c>
      <c r="P102" s="27" t="n">
        <f aca="false">VLOOKUP($H102,Nutrition!$A:$D,4,0)*$L102</f>
        <v>131525.11</v>
      </c>
      <c r="Q102" s="27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75</v>
      </c>
      <c r="B103" s="0" t="s">
        <v>76</v>
      </c>
      <c r="C103" s="0" t="n">
        <v>5000</v>
      </c>
      <c r="D103" s="0" t="s">
        <v>77</v>
      </c>
      <c r="E103" s="0" t="n">
        <v>5510</v>
      </c>
      <c r="F103" s="0" t="s">
        <v>78</v>
      </c>
      <c r="G103" s="0" t="n">
        <v>402</v>
      </c>
      <c r="H103" s="0" t="s">
        <v>180</v>
      </c>
      <c r="I103" s="0" t="n">
        <v>2005</v>
      </c>
      <c r="J103" s="0" t="n">
        <v>2005</v>
      </c>
      <c r="K103" s="0" t="s">
        <v>80</v>
      </c>
      <c r="L103" s="0" t="n">
        <v>4006286</v>
      </c>
      <c r="M103" s="0" t="s">
        <v>81</v>
      </c>
      <c r="N103" s="0" t="s">
        <v>82</v>
      </c>
      <c r="O103" s="27" t="n">
        <f aca="false">VLOOKUP($H103,Nutrition!$A:$C,2,0)*$L103/4000</f>
        <v>250392.313254782</v>
      </c>
      <c r="P103" s="27" t="n">
        <f aca="false">VLOOKUP($H103,Nutrition!$A:$D,4,0)*$L103</f>
        <v>16025.4675652453</v>
      </c>
      <c r="Q103" s="27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75</v>
      </c>
      <c r="B104" s="0" t="s">
        <v>76</v>
      </c>
      <c r="C104" s="0" t="n">
        <v>5000</v>
      </c>
      <c r="D104" s="0" t="s">
        <v>77</v>
      </c>
      <c r="E104" s="0" t="n">
        <v>5510</v>
      </c>
      <c r="F104" s="0" t="s">
        <v>78</v>
      </c>
      <c r="G104" s="0" t="n">
        <v>490</v>
      </c>
      <c r="H104" s="0" t="s">
        <v>181</v>
      </c>
      <c r="I104" s="0" t="n">
        <v>2005</v>
      </c>
      <c r="J104" s="0" t="n">
        <v>2005</v>
      </c>
      <c r="K104" s="0" t="s">
        <v>80</v>
      </c>
      <c r="L104" s="0" t="n">
        <v>63136792</v>
      </c>
      <c r="M104" s="0" t="s">
        <v>81</v>
      </c>
      <c r="N104" s="0" t="s">
        <v>82</v>
      </c>
      <c r="O104" s="27" t="n">
        <f aca="false">VLOOKUP($H104,Nutrition!$A:$C,2,0)*$L104/4000</f>
        <v>5366627.32</v>
      </c>
      <c r="P104" s="27" t="n">
        <f aca="false">VLOOKUP($H104,Nutrition!$A:$D,4,0)*$L104</f>
        <v>63136.792</v>
      </c>
      <c r="Q104" s="27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75</v>
      </c>
      <c r="B105" s="0" t="s">
        <v>76</v>
      </c>
      <c r="C105" s="0" t="n">
        <v>5000</v>
      </c>
      <c r="D105" s="0" t="s">
        <v>77</v>
      </c>
      <c r="E105" s="0" t="n">
        <v>5510</v>
      </c>
      <c r="F105" s="0" t="s">
        <v>78</v>
      </c>
      <c r="G105" s="0" t="n">
        <v>600</v>
      </c>
      <c r="H105" s="0" t="s">
        <v>182</v>
      </c>
      <c r="I105" s="0" t="n">
        <v>2005</v>
      </c>
      <c r="J105" s="0" t="n">
        <v>2005</v>
      </c>
      <c r="K105" s="0" t="s">
        <v>80</v>
      </c>
      <c r="L105" s="0" t="n">
        <v>8255387</v>
      </c>
      <c r="M105" s="0" t="s">
        <v>81</v>
      </c>
      <c r="N105" s="0" t="s">
        <v>82</v>
      </c>
      <c r="O105" s="27" t="n">
        <f aca="false">VLOOKUP($H105,Nutrition!$A:$C,2,0)*$L105/4000</f>
        <v>536600.155</v>
      </c>
      <c r="P105" s="27" t="n">
        <f aca="false">VLOOKUP($H105,Nutrition!$A:$D,4,0)*$L105</f>
        <v>8255.387</v>
      </c>
      <c r="Q105" s="27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75</v>
      </c>
      <c r="B106" s="0" t="s">
        <v>76</v>
      </c>
      <c r="C106" s="0" t="n">
        <v>5000</v>
      </c>
      <c r="D106" s="0" t="s">
        <v>77</v>
      </c>
      <c r="E106" s="0" t="n">
        <v>5510</v>
      </c>
      <c r="F106" s="0" t="s">
        <v>78</v>
      </c>
      <c r="G106" s="0" t="n">
        <v>534</v>
      </c>
      <c r="H106" s="0" t="s">
        <v>183</v>
      </c>
      <c r="I106" s="0" t="n">
        <v>2005</v>
      </c>
      <c r="J106" s="0" t="n">
        <v>2005</v>
      </c>
      <c r="K106" s="0" t="s">
        <v>80</v>
      </c>
      <c r="L106" s="0" t="n">
        <v>18035771</v>
      </c>
      <c r="M106" s="0" t="s">
        <v>81</v>
      </c>
      <c r="N106" s="0" t="s">
        <v>82</v>
      </c>
      <c r="O106" s="27" t="n">
        <f aca="false">VLOOKUP($H106,Nutrition!$A:$C,2,0)*$L106/4000</f>
        <v>1487951.1075</v>
      </c>
      <c r="P106" s="27" t="n">
        <f aca="false">VLOOKUP($H106,Nutrition!$A:$D,4,0)*$L106</f>
        <v>18035.771</v>
      </c>
      <c r="Q106" s="27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75</v>
      </c>
      <c r="B107" s="0" t="s">
        <v>76</v>
      </c>
      <c r="C107" s="0" t="n">
        <v>5000</v>
      </c>
      <c r="D107" s="0" t="s">
        <v>77</v>
      </c>
      <c r="E107" s="0" t="n">
        <v>5510</v>
      </c>
      <c r="F107" s="0" t="s">
        <v>78</v>
      </c>
      <c r="G107" s="0" t="n">
        <v>521</v>
      </c>
      <c r="H107" s="0" t="s">
        <v>184</v>
      </c>
      <c r="I107" s="0" t="n">
        <v>2005</v>
      </c>
      <c r="J107" s="0" t="n">
        <v>2005</v>
      </c>
      <c r="K107" s="0" t="s">
        <v>80</v>
      </c>
      <c r="L107" s="0" t="n">
        <v>19371604</v>
      </c>
      <c r="M107" s="0" t="s">
        <v>81</v>
      </c>
      <c r="N107" s="0" t="s">
        <v>82</v>
      </c>
      <c r="O107" s="27" t="n">
        <f aca="false">VLOOKUP($H107,Nutrition!$A:$C,2,0)*$L107/4000</f>
        <v>2615166.54</v>
      </c>
      <c r="P107" s="27" t="n">
        <f aca="false">VLOOKUP($H107,Nutrition!$A:$D,4,0)*$L107</f>
        <v>77486.416</v>
      </c>
      <c r="Q107" s="27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75</v>
      </c>
      <c r="B108" s="0" t="s">
        <v>76</v>
      </c>
      <c r="C108" s="0" t="n">
        <v>5000</v>
      </c>
      <c r="D108" s="0" t="s">
        <v>77</v>
      </c>
      <c r="E108" s="0" t="n">
        <v>5510</v>
      </c>
      <c r="F108" s="0" t="s">
        <v>78</v>
      </c>
      <c r="G108" s="0" t="n">
        <v>187</v>
      </c>
      <c r="H108" s="0" t="s">
        <v>185</v>
      </c>
      <c r="I108" s="0" t="n">
        <v>2005</v>
      </c>
      <c r="J108" s="0" t="n">
        <v>2005</v>
      </c>
      <c r="K108" s="0" t="s">
        <v>80</v>
      </c>
      <c r="L108" s="0" t="n">
        <v>11279451</v>
      </c>
      <c r="M108" s="0" t="s">
        <v>81</v>
      </c>
      <c r="N108" s="0" t="s">
        <v>82</v>
      </c>
      <c r="O108" s="27" t="n">
        <f aca="false">VLOOKUP($H108,Nutrition!$A:$C,2,0)*$L108/4000</f>
        <v>9756725.115</v>
      </c>
      <c r="P108" s="27" t="n">
        <f aca="false">VLOOKUP($H108,Nutrition!$A:$D,4,0)*$L108</f>
        <v>203030.118</v>
      </c>
      <c r="Q108" s="27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75</v>
      </c>
      <c r="B109" s="0" t="s">
        <v>76</v>
      </c>
      <c r="C109" s="0" t="n">
        <v>5000</v>
      </c>
      <c r="D109" s="0" t="s">
        <v>77</v>
      </c>
      <c r="E109" s="0" t="n">
        <v>5510</v>
      </c>
      <c r="F109" s="0" t="s">
        <v>78</v>
      </c>
      <c r="G109" s="0" t="n">
        <v>417</v>
      </c>
      <c r="H109" s="0" t="s">
        <v>186</v>
      </c>
      <c r="I109" s="0" t="n">
        <v>2005</v>
      </c>
      <c r="J109" s="0" t="n">
        <v>2005</v>
      </c>
      <c r="K109" s="0" t="s">
        <v>80</v>
      </c>
      <c r="L109" s="0" t="n">
        <v>13113267</v>
      </c>
      <c r="M109" s="0" t="s">
        <v>81</v>
      </c>
      <c r="N109" s="0" t="s">
        <v>82</v>
      </c>
      <c r="O109" s="27" t="n">
        <f aca="false">VLOOKUP($H109,Nutrition!$A:$C,2,0)*$L109/4000</f>
        <v>1016278.1925</v>
      </c>
      <c r="P109" s="27" t="n">
        <f aca="false">VLOOKUP($H109,Nutrition!$A:$D,4,0)*$L109</f>
        <v>26226.534</v>
      </c>
      <c r="Q109" s="27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75</v>
      </c>
      <c r="B110" s="0" t="s">
        <v>76</v>
      </c>
      <c r="C110" s="0" t="n">
        <v>5000</v>
      </c>
      <c r="D110" s="0" t="s">
        <v>77</v>
      </c>
      <c r="E110" s="0" t="n">
        <v>5510</v>
      </c>
      <c r="F110" s="0" t="s">
        <v>78</v>
      </c>
      <c r="G110" s="0" t="n">
        <v>687</v>
      </c>
      <c r="H110" s="0" t="s">
        <v>187</v>
      </c>
      <c r="I110" s="0" t="n">
        <v>2005</v>
      </c>
      <c r="J110" s="0" t="n">
        <v>2005</v>
      </c>
      <c r="K110" s="0" t="s">
        <v>80</v>
      </c>
      <c r="L110" s="0" t="n">
        <v>446974</v>
      </c>
      <c r="M110" s="0" t="s">
        <v>81</v>
      </c>
      <c r="N110" s="0" t="s">
        <v>82</v>
      </c>
      <c r="O110" s="27" t="n">
        <f aca="false">VLOOKUP($H110,Nutrition!$A:$C,2,0)*$L110/4000</f>
        <v>308410.572660001</v>
      </c>
      <c r="P110" s="27" t="n">
        <f aca="false">VLOOKUP($H110,Nutrition!$A:$D,4,0)*$L110</f>
        <v>12068.7017065712</v>
      </c>
      <c r="Q110" s="27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75</v>
      </c>
      <c r="B111" s="0" t="s">
        <v>76</v>
      </c>
      <c r="C111" s="0" t="n">
        <v>5000</v>
      </c>
      <c r="D111" s="0" t="s">
        <v>77</v>
      </c>
      <c r="E111" s="0" t="n">
        <v>5510</v>
      </c>
      <c r="F111" s="0" t="s">
        <v>78</v>
      </c>
      <c r="G111" s="0" t="n">
        <v>748</v>
      </c>
      <c r="H111" s="0" t="s">
        <v>188</v>
      </c>
      <c r="I111" s="0" t="n">
        <v>2005</v>
      </c>
      <c r="J111" s="0" t="n">
        <v>2005</v>
      </c>
      <c r="K111" s="0" t="s">
        <v>80</v>
      </c>
      <c r="L111" s="0" t="n">
        <v>69780</v>
      </c>
      <c r="M111" s="0" t="s">
        <v>81</v>
      </c>
      <c r="N111" s="0" t="s">
        <v>82</v>
      </c>
      <c r="O111" s="27" t="e">
        <f aca="false">VLOOKUP($H111,Nutrition!$A:$C,2,0)*$L111/4000</f>
        <v>#N/A</v>
      </c>
      <c r="P111" s="27" t="e">
        <f aca="false">VLOOKUP($H111,Nutrition!$A:$D,4,0)*$L111</f>
        <v>#N/A</v>
      </c>
      <c r="Q111" s="27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75</v>
      </c>
      <c r="B112" s="0" t="s">
        <v>76</v>
      </c>
      <c r="C112" s="0" t="n">
        <v>5000</v>
      </c>
      <c r="D112" s="0" t="s">
        <v>77</v>
      </c>
      <c r="E112" s="0" t="n">
        <v>5510</v>
      </c>
      <c r="F112" s="0" t="s">
        <v>78</v>
      </c>
      <c r="G112" s="0" t="n">
        <v>587</v>
      </c>
      <c r="H112" s="0" t="s">
        <v>189</v>
      </c>
      <c r="I112" s="0" t="n">
        <v>2005</v>
      </c>
      <c r="J112" s="0" t="n">
        <v>2005</v>
      </c>
      <c r="K112" s="0" t="s">
        <v>80</v>
      </c>
      <c r="L112" s="0" t="n">
        <v>3324222</v>
      </c>
      <c r="M112" s="0" t="s">
        <v>81</v>
      </c>
      <c r="N112" s="0" t="s">
        <v>82</v>
      </c>
      <c r="O112" s="27" t="n">
        <f aca="false">VLOOKUP($H112,Nutrition!$A:$C,2,0)*$L112/4000</f>
        <v>681465.51</v>
      </c>
      <c r="P112" s="27" t="n">
        <f aca="false">VLOOKUP($H112,Nutrition!$A:$D,4,0)*$L112</f>
        <v>9972.666</v>
      </c>
      <c r="Q112" s="27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75</v>
      </c>
      <c r="B113" s="0" t="s">
        <v>76</v>
      </c>
      <c r="C113" s="0" t="n">
        <v>5000</v>
      </c>
      <c r="D113" s="0" t="s">
        <v>77</v>
      </c>
      <c r="E113" s="0" t="n">
        <v>5510</v>
      </c>
      <c r="F113" s="0" t="s">
        <v>78</v>
      </c>
      <c r="G113" s="0" t="n">
        <v>197</v>
      </c>
      <c r="H113" s="0" t="s">
        <v>190</v>
      </c>
      <c r="I113" s="0" t="n">
        <v>2005</v>
      </c>
      <c r="J113" s="0" t="n">
        <v>2005</v>
      </c>
      <c r="K113" s="0" t="s">
        <v>80</v>
      </c>
      <c r="L113" s="0" t="n">
        <v>3396839</v>
      </c>
      <c r="M113" s="0" t="s">
        <v>81</v>
      </c>
      <c r="N113" s="0" t="s">
        <v>82</v>
      </c>
      <c r="O113" s="27" t="n">
        <f aca="false">VLOOKUP($H113,Nutrition!$A:$C,2,0)*$L113/4000</f>
        <v>2912789.4425</v>
      </c>
      <c r="P113" s="27" t="n">
        <f aca="false">VLOOKUP($H113,Nutrition!$A:$D,4,0)*$L113</f>
        <v>57746.263</v>
      </c>
      <c r="Q113" s="27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75</v>
      </c>
      <c r="B114" s="0" t="s">
        <v>76</v>
      </c>
      <c r="C114" s="0" t="n">
        <v>5000</v>
      </c>
      <c r="D114" s="0" t="s">
        <v>77</v>
      </c>
      <c r="E114" s="0" t="n">
        <v>5510</v>
      </c>
      <c r="F114" s="0" t="s">
        <v>78</v>
      </c>
      <c r="G114" s="0" t="n">
        <v>574</v>
      </c>
      <c r="H114" s="0" t="s">
        <v>191</v>
      </c>
      <c r="I114" s="0" t="n">
        <v>2005</v>
      </c>
      <c r="J114" s="0" t="n">
        <v>2005</v>
      </c>
      <c r="K114" s="0" t="s">
        <v>80</v>
      </c>
      <c r="L114" s="0" t="n">
        <v>17778934</v>
      </c>
      <c r="M114" s="0" t="s">
        <v>81</v>
      </c>
      <c r="N114" s="0" t="s">
        <v>82</v>
      </c>
      <c r="O114" s="27" t="n">
        <f aca="false">VLOOKUP($H114,Nutrition!$A:$C,2,0)*$L114/4000</f>
        <v>1155630.71</v>
      </c>
      <c r="P114" s="27" t="n">
        <f aca="false">VLOOKUP($H114,Nutrition!$A:$D,4,0)*$L114</f>
        <v>35557.868</v>
      </c>
      <c r="Q114" s="27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75</v>
      </c>
      <c r="B115" s="0" t="s">
        <v>76</v>
      </c>
      <c r="C115" s="0" t="n">
        <v>5000</v>
      </c>
      <c r="D115" s="0" t="s">
        <v>77</v>
      </c>
      <c r="E115" s="0" t="n">
        <v>5510</v>
      </c>
      <c r="F115" s="0" t="s">
        <v>78</v>
      </c>
      <c r="G115" s="0" t="n">
        <v>223</v>
      </c>
      <c r="H115" s="0" t="s">
        <v>192</v>
      </c>
      <c r="I115" s="0" t="n">
        <v>2005</v>
      </c>
      <c r="J115" s="0" t="n">
        <v>2005</v>
      </c>
      <c r="K115" s="0" t="s">
        <v>80</v>
      </c>
      <c r="L115" s="0" t="n">
        <v>515346</v>
      </c>
      <c r="M115" s="0" t="s">
        <v>81</v>
      </c>
      <c r="N115" s="0" t="s">
        <v>82</v>
      </c>
      <c r="O115" s="27" t="n">
        <f aca="false">VLOOKUP($H115,Nutrition!$A:$C,2,0)*$L115/4000</f>
        <v>372337.485</v>
      </c>
      <c r="P115" s="27" t="n">
        <f aca="false">VLOOKUP($H115,Nutrition!$A:$D,4,0)*$L115</f>
        <v>124713.732</v>
      </c>
      <c r="Q115" s="27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75</v>
      </c>
      <c r="B116" s="0" t="s">
        <v>76</v>
      </c>
      <c r="C116" s="0" t="n">
        <v>5000</v>
      </c>
      <c r="D116" s="0" t="s">
        <v>77</v>
      </c>
      <c r="E116" s="0" t="n">
        <v>5510</v>
      </c>
      <c r="F116" s="0" t="s">
        <v>78</v>
      </c>
      <c r="G116" s="0" t="n">
        <v>489</v>
      </c>
      <c r="H116" s="0" t="s">
        <v>193</v>
      </c>
      <c r="I116" s="0" t="n">
        <v>2005</v>
      </c>
      <c r="J116" s="0" t="n">
        <v>2005</v>
      </c>
      <c r="K116" s="0" t="s">
        <v>80</v>
      </c>
      <c r="L116" s="0" t="n">
        <v>30681476</v>
      </c>
      <c r="M116" s="0" t="s">
        <v>81</v>
      </c>
      <c r="N116" s="0" t="s">
        <v>82</v>
      </c>
      <c r="O116" s="27" t="n">
        <f aca="false">VLOOKUP($H116,Nutrition!$A:$C,2,0)*$L116/4000</f>
        <v>5752781.96344106</v>
      </c>
      <c r="P116" s="27" t="n">
        <f aca="false">VLOOKUP($H116,Nutrition!$A:$D,4,0)*$L116</f>
        <v>92006.8078093184</v>
      </c>
      <c r="Q116" s="27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75</v>
      </c>
      <c r="B117" s="0" t="s">
        <v>76</v>
      </c>
      <c r="C117" s="0" t="n">
        <v>5000</v>
      </c>
      <c r="D117" s="0" t="s">
        <v>77</v>
      </c>
      <c r="E117" s="0" t="n">
        <v>5510</v>
      </c>
      <c r="F117" s="0" t="s">
        <v>78</v>
      </c>
      <c r="G117" s="0" t="n">
        <v>536</v>
      </c>
      <c r="H117" s="0" t="s">
        <v>194</v>
      </c>
      <c r="I117" s="0" t="n">
        <v>2005</v>
      </c>
      <c r="J117" s="0" t="n">
        <v>2005</v>
      </c>
      <c r="K117" s="0" t="s">
        <v>80</v>
      </c>
      <c r="L117" s="0" t="n">
        <v>9830384</v>
      </c>
      <c r="M117" s="0" t="s">
        <v>81</v>
      </c>
      <c r="N117" s="0" t="s">
        <v>82</v>
      </c>
      <c r="O117" s="27" t="n">
        <f aca="false">VLOOKUP($H117,Nutrition!$A:$C,2,0)*$L117/4000</f>
        <v>1278020.8718874</v>
      </c>
      <c r="P117" s="27" t="n">
        <f aca="false">VLOOKUP($H117,Nutrition!$A:$D,4,0)*$L117</f>
        <v>58535.3071093468</v>
      </c>
      <c r="Q117" s="27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75</v>
      </c>
      <c r="B118" s="0" t="s">
        <v>76</v>
      </c>
      <c r="C118" s="0" t="n">
        <v>5000</v>
      </c>
      <c r="D118" s="0" t="s">
        <v>77</v>
      </c>
      <c r="E118" s="0" t="n">
        <v>5510</v>
      </c>
      <c r="F118" s="0" t="s">
        <v>78</v>
      </c>
      <c r="G118" s="0" t="n">
        <v>296</v>
      </c>
      <c r="H118" s="0" t="s">
        <v>195</v>
      </c>
      <c r="I118" s="0" t="n">
        <v>2005</v>
      </c>
      <c r="J118" s="0" t="n">
        <v>2005</v>
      </c>
      <c r="K118" s="0" t="s">
        <v>80</v>
      </c>
      <c r="L118" s="0" t="n">
        <v>78485</v>
      </c>
      <c r="M118" s="0" t="s">
        <v>81</v>
      </c>
      <c r="N118" s="0" t="s">
        <v>82</v>
      </c>
      <c r="O118" s="27" t="n">
        <f aca="false">VLOOKUP($H118,Nutrition!$A:$C,2,0)*$L118/4000</f>
        <v>104581.2625</v>
      </c>
      <c r="P118" s="27" t="n">
        <f aca="false">VLOOKUP($H118,Nutrition!$A:$D,4,0)*$L118</f>
        <v>35082.795</v>
      </c>
      <c r="Q118" s="27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75</v>
      </c>
      <c r="B119" s="0" t="s">
        <v>76</v>
      </c>
      <c r="C119" s="0" t="n">
        <v>5000</v>
      </c>
      <c r="D119" s="0" t="s">
        <v>77</v>
      </c>
      <c r="E119" s="0" t="n">
        <v>5510</v>
      </c>
      <c r="F119" s="0" t="s">
        <v>78</v>
      </c>
      <c r="G119" s="0" t="n">
        <v>116</v>
      </c>
      <c r="H119" s="0" t="s">
        <v>29</v>
      </c>
      <c r="I119" s="0" t="n">
        <v>2005</v>
      </c>
      <c r="J119" s="0" t="n">
        <v>2005</v>
      </c>
      <c r="K119" s="0" t="s">
        <v>80</v>
      </c>
      <c r="L119" s="0" t="n">
        <v>317665012</v>
      </c>
      <c r="M119" s="0" t="s">
        <v>81</v>
      </c>
      <c r="N119" s="0" t="s">
        <v>82</v>
      </c>
      <c r="O119" s="27" t="n">
        <f aca="false">VLOOKUP($H119,Nutrition!$A:$C,2,0)*$L119/4000</f>
        <v>53208889.51</v>
      </c>
      <c r="P119" s="27" t="n">
        <f aca="false">VLOOKUP($H119,Nutrition!$A:$D,4,0)*$L119</f>
        <v>317665.012</v>
      </c>
      <c r="Q119" s="27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75</v>
      </c>
      <c r="B120" s="0" t="s">
        <v>76</v>
      </c>
      <c r="C120" s="0" t="n">
        <v>5000</v>
      </c>
      <c r="D120" s="0" t="s">
        <v>77</v>
      </c>
      <c r="E120" s="0" t="n">
        <v>5510</v>
      </c>
      <c r="F120" s="0" t="s">
        <v>78</v>
      </c>
      <c r="G120" s="0" t="n">
        <v>211</v>
      </c>
      <c r="H120" s="0" t="s">
        <v>196</v>
      </c>
      <c r="I120" s="0" t="n">
        <v>2005</v>
      </c>
      <c r="J120" s="0" t="n">
        <v>2005</v>
      </c>
      <c r="K120" s="0" t="s">
        <v>80</v>
      </c>
      <c r="L120" s="0" t="n">
        <v>3118055</v>
      </c>
      <c r="M120" s="0" t="s">
        <v>81</v>
      </c>
      <c r="N120" s="0" t="s">
        <v>82</v>
      </c>
      <c r="O120" s="27" t="n">
        <f aca="false">VLOOKUP($H120,Nutrition!$A:$C,2,0)*$L120/4000</f>
        <v>2650346.75</v>
      </c>
      <c r="P120" s="27" t="n">
        <f aca="false">VLOOKUP($H120,Nutrition!$A:$D,4,0)*$L120</f>
        <v>62361.1</v>
      </c>
      <c r="Q120" s="27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75</v>
      </c>
      <c r="B121" s="0" t="s">
        <v>76</v>
      </c>
      <c r="C121" s="0" t="n">
        <v>5000</v>
      </c>
      <c r="D121" s="0" t="s">
        <v>77</v>
      </c>
      <c r="E121" s="0" t="n">
        <v>5510</v>
      </c>
      <c r="F121" s="0" t="s">
        <v>78</v>
      </c>
      <c r="G121" s="0" t="n">
        <v>394</v>
      </c>
      <c r="H121" s="0" t="s">
        <v>197</v>
      </c>
      <c r="I121" s="0" t="n">
        <v>2005</v>
      </c>
      <c r="J121" s="0" t="n">
        <v>2005</v>
      </c>
      <c r="K121" s="0" t="s">
        <v>80</v>
      </c>
      <c r="L121" s="0" t="n">
        <v>20196058</v>
      </c>
      <c r="M121" s="0" t="s">
        <v>81</v>
      </c>
      <c r="N121" s="0" t="s">
        <v>82</v>
      </c>
      <c r="O121" s="27" t="n">
        <f aca="false">VLOOKUP($H121,Nutrition!$A:$C,2,0)*$L121/4000</f>
        <v>959311.042721371</v>
      </c>
      <c r="P121" s="27" t="n">
        <f aca="false">VLOOKUP($H121,Nutrition!$A:$D,4,0)*$L121</f>
        <v>20195.6322442332</v>
      </c>
      <c r="Q121" s="27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75</v>
      </c>
      <c r="B122" s="0" t="s">
        <v>76</v>
      </c>
      <c r="C122" s="0" t="n">
        <v>5000</v>
      </c>
      <c r="D122" s="0" t="s">
        <v>77</v>
      </c>
      <c r="E122" s="0" t="n">
        <v>5510</v>
      </c>
      <c r="F122" s="0" t="s">
        <v>78</v>
      </c>
      <c r="G122" s="0" t="n">
        <v>754</v>
      </c>
      <c r="H122" s="0" t="s">
        <v>198</v>
      </c>
      <c r="I122" s="0" t="n">
        <v>2005</v>
      </c>
      <c r="J122" s="0" t="n">
        <v>2005</v>
      </c>
      <c r="K122" s="0" t="s">
        <v>80</v>
      </c>
      <c r="L122" s="0" t="n">
        <v>11434</v>
      </c>
      <c r="M122" s="0" t="s">
        <v>81</v>
      </c>
      <c r="N122" s="0" t="s">
        <v>82</v>
      </c>
      <c r="O122" s="27" t="e">
        <f aca="false">VLOOKUP($H122,Nutrition!$A:$C,2,0)*$L122/4000</f>
        <v>#N/A</v>
      </c>
      <c r="P122" s="27" t="e">
        <f aca="false">VLOOKUP($H122,Nutrition!$A:$D,4,0)*$L122</f>
        <v>#N/A</v>
      </c>
      <c r="Q122" s="27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75</v>
      </c>
      <c r="B123" s="0" t="s">
        <v>76</v>
      </c>
      <c r="C123" s="0" t="n">
        <v>5000</v>
      </c>
      <c r="D123" s="0" t="s">
        <v>77</v>
      </c>
      <c r="E123" s="0" t="n">
        <v>5510</v>
      </c>
      <c r="F123" s="0" t="s">
        <v>78</v>
      </c>
      <c r="G123" s="0" t="n">
        <v>523</v>
      </c>
      <c r="H123" s="0" t="s">
        <v>199</v>
      </c>
      <c r="I123" s="0" t="n">
        <v>2005</v>
      </c>
      <c r="J123" s="0" t="n">
        <v>2005</v>
      </c>
      <c r="K123" s="0" t="s">
        <v>80</v>
      </c>
      <c r="L123" s="0" t="n">
        <v>472316</v>
      </c>
      <c r="M123" s="0" t="s">
        <v>81</v>
      </c>
      <c r="N123" s="0" t="s">
        <v>82</v>
      </c>
      <c r="O123" s="27" t="n">
        <f aca="false">VLOOKUP($H123,Nutrition!$A:$C,2,0)*$L123/4000</f>
        <v>41327.65</v>
      </c>
      <c r="P123" s="27" t="n">
        <f aca="false">VLOOKUP($H123,Nutrition!$A:$D,4,0)*$L123</f>
        <v>472.316</v>
      </c>
      <c r="Q123" s="27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75</v>
      </c>
      <c r="B124" s="0" t="s">
        <v>76</v>
      </c>
      <c r="C124" s="0" t="n">
        <v>5000</v>
      </c>
      <c r="D124" s="0" t="s">
        <v>77</v>
      </c>
      <c r="E124" s="0" t="n">
        <v>5510</v>
      </c>
      <c r="F124" s="0" t="s">
        <v>78</v>
      </c>
      <c r="G124" s="0" t="n">
        <v>92</v>
      </c>
      <c r="H124" s="0" t="s">
        <v>200</v>
      </c>
      <c r="I124" s="0" t="n">
        <v>2005</v>
      </c>
      <c r="J124" s="0" t="n">
        <v>2005</v>
      </c>
      <c r="K124" s="0" t="s">
        <v>80</v>
      </c>
      <c r="L124" s="0" t="n">
        <v>58443</v>
      </c>
      <c r="M124" s="0" t="s">
        <v>81</v>
      </c>
      <c r="N124" s="0" t="s">
        <v>82</v>
      </c>
      <c r="O124" s="27" t="n">
        <f aca="false">VLOOKUP($H124,Nutrition!$A:$C,2,0)*$L124/4000</f>
        <v>49968.765</v>
      </c>
      <c r="P124" s="27" t="n">
        <f aca="false">VLOOKUP($H124,Nutrition!$A:$D,4,0)*$L124</f>
        <v>2922.15</v>
      </c>
      <c r="Q124" s="27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75</v>
      </c>
      <c r="B125" s="0" t="s">
        <v>76</v>
      </c>
      <c r="C125" s="0" t="n">
        <v>5000</v>
      </c>
      <c r="D125" s="0" t="s">
        <v>77</v>
      </c>
      <c r="E125" s="0" t="n">
        <v>5510</v>
      </c>
      <c r="F125" s="0" t="s">
        <v>78</v>
      </c>
      <c r="G125" s="0" t="n">
        <v>788</v>
      </c>
      <c r="H125" s="0" t="s">
        <v>201</v>
      </c>
      <c r="I125" s="0" t="n">
        <v>2005</v>
      </c>
      <c r="J125" s="0" t="n">
        <v>2005</v>
      </c>
      <c r="K125" s="0" t="s">
        <v>80</v>
      </c>
      <c r="L125" s="0" t="n">
        <v>280189</v>
      </c>
      <c r="M125" s="0" t="s">
        <v>81</v>
      </c>
      <c r="N125" s="0" t="s">
        <v>82</v>
      </c>
      <c r="O125" s="27" t="e">
        <f aca="false">VLOOKUP($H125,Nutrition!$A:$C,2,0)*$L125/4000</f>
        <v>#N/A</v>
      </c>
      <c r="P125" s="27" t="e">
        <f aca="false">VLOOKUP($H125,Nutrition!$A:$D,4,0)*$L125</f>
        <v>#N/A</v>
      </c>
      <c r="Q125" s="27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75</v>
      </c>
      <c r="B126" s="0" t="s">
        <v>76</v>
      </c>
      <c r="C126" s="0" t="n">
        <v>5000</v>
      </c>
      <c r="D126" s="0" t="s">
        <v>77</v>
      </c>
      <c r="E126" s="0" t="n">
        <v>5510</v>
      </c>
      <c r="F126" s="0" t="s">
        <v>78</v>
      </c>
      <c r="G126" s="0" t="n">
        <v>270</v>
      </c>
      <c r="H126" s="0" t="s">
        <v>28</v>
      </c>
      <c r="I126" s="0" t="n">
        <v>2005</v>
      </c>
      <c r="J126" s="0" t="n">
        <v>2005</v>
      </c>
      <c r="K126" s="0" t="s">
        <v>80</v>
      </c>
      <c r="L126" s="0" t="n">
        <v>49889679</v>
      </c>
      <c r="M126" s="0" t="s">
        <v>81</v>
      </c>
      <c r="N126" s="0" t="s">
        <v>82</v>
      </c>
      <c r="O126" s="27" t="n">
        <f aca="false">VLOOKUP($H126,Nutrition!$A:$C,2,0)*$L126/4000</f>
        <v>61613753.565</v>
      </c>
      <c r="P126" s="27" t="n">
        <f aca="false">VLOOKUP($H126,Nutrition!$A:$D,4,0)*$L126</f>
        <v>22450355.55</v>
      </c>
      <c r="Q126" s="27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75</v>
      </c>
      <c r="B127" s="0" t="s">
        <v>76</v>
      </c>
      <c r="C127" s="0" t="n">
        <v>5000</v>
      </c>
      <c r="D127" s="0" t="s">
        <v>77</v>
      </c>
      <c r="E127" s="0" t="n">
        <v>5510</v>
      </c>
      <c r="F127" s="0" t="s">
        <v>78</v>
      </c>
      <c r="G127" s="0" t="n">
        <v>547</v>
      </c>
      <c r="H127" s="0" t="s">
        <v>202</v>
      </c>
      <c r="I127" s="0" t="n">
        <v>2005</v>
      </c>
      <c r="J127" s="0" t="n">
        <v>2005</v>
      </c>
      <c r="K127" s="0" t="s">
        <v>80</v>
      </c>
      <c r="L127" s="0" t="n">
        <v>534622</v>
      </c>
      <c r="M127" s="0" t="s">
        <v>81</v>
      </c>
      <c r="N127" s="0" t="s">
        <v>82</v>
      </c>
      <c r="O127" s="27" t="n">
        <f aca="false">VLOOKUP($H127,Nutrition!$A:$C,2,0)*$L127/4000</f>
        <v>62818.085</v>
      </c>
      <c r="P127" s="27" t="n">
        <f aca="false">VLOOKUP($H127,Nutrition!$A:$D,4,0)*$L127</f>
        <v>2673.11</v>
      </c>
      <c r="Q127" s="27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75</v>
      </c>
      <c r="B128" s="0" t="s">
        <v>76</v>
      </c>
      <c r="C128" s="0" t="n">
        <v>5000</v>
      </c>
      <c r="D128" s="0" t="s">
        <v>77</v>
      </c>
      <c r="E128" s="0" t="n">
        <v>5510</v>
      </c>
      <c r="F128" s="0" t="s">
        <v>78</v>
      </c>
      <c r="G128" s="0" t="n">
        <v>27</v>
      </c>
      <c r="H128" s="0" t="s">
        <v>24</v>
      </c>
      <c r="I128" s="0" t="n">
        <v>2005</v>
      </c>
      <c r="J128" s="0" t="n">
        <v>2005</v>
      </c>
      <c r="K128" s="0" t="s">
        <v>80</v>
      </c>
      <c r="L128" s="0" t="n">
        <v>634225538</v>
      </c>
      <c r="M128" s="0" t="s">
        <v>81</v>
      </c>
      <c r="N128" s="0" t="s">
        <v>82</v>
      </c>
      <c r="O128" s="27" t="n">
        <f aca="false">VLOOKUP($H128,Nutrition!$A:$C,2,0)*$L128/4000</f>
        <v>575559683.531974</v>
      </c>
      <c r="P128" s="27" t="n">
        <f aca="false">VLOOKUP($H128,Nutrition!$A:$D,4,0)*$L128</f>
        <v>2536875.12249352</v>
      </c>
      <c r="Q128" s="27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75</v>
      </c>
      <c r="B129" s="0" t="s">
        <v>76</v>
      </c>
      <c r="C129" s="0" t="n">
        <v>5000</v>
      </c>
      <c r="D129" s="0" t="s">
        <v>77</v>
      </c>
      <c r="E129" s="0" t="n">
        <v>5510</v>
      </c>
      <c r="F129" s="0" t="s">
        <v>78</v>
      </c>
      <c r="G129" s="0" t="n">
        <v>30</v>
      </c>
      <c r="H129" s="0" t="s">
        <v>203</v>
      </c>
      <c r="I129" s="0" t="n">
        <v>2005</v>
      </c>
      <c r="J129" s="0" t="n">
        <v>2005</v>
      </c>
      <c r="K129" s="0" t="s">
        <v>80</v>
      </c>
      <c r="L129" s="0" t="n">
        <v>423028434</v>
      </c>
      <c r="M129" s="0" t="s">
        <v>81</v>
      </c>
      <c r="N129" s="0" t="s">
        <v>82</v>
      </c>
      <c r="O129" s="27" t="e">
        <f aca="false">VLOOKUP($H129,Nutrition!$A:$C,2,0)*$L129/4000</f>
        <v>#N/A</v>
      </c>
      <c r="P129" s="27" t="e">
        <f aca="false">VLOOKUP($H129,Nutrition!$A:$D,4,0)*$L129</f>
        <v>#N/A</v>
      </c>
      <c r="Q129" s="27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75</v>
      </c>
      <c r="B130" s="0" t="s">
        <v>76</v>
      </c>
      <c r="C130" s="0" t="n">
        <v>5000</v>
      </c>
      <c r="D130" s="0" t="s">
        <v>77</v>
      </c>
      <c r="E130" s="0" t="n">
        <v>5510</v>
      </c>
      <c r="F130" s="0" t="s">
        <v>78</v>
      </c>
      <c r="G130" s="0" t="n">
        <v>149</v>
      </c>
      <c r="H130" s="0" t="s">
        <v>204</v>
      </c>
      <c r="I130" s="0" t="n">
        <v>2005</v>
      </c>
      <c r="J130" s="0" t="n">
        <v>2005</v>
      </c>
      <c r="K130" s="0" t="s">
        <v>80</v>
      </c>
      <c r="L130" s="0" t="n">
        <v>4212495</v>
      </c>
      <c r="M130" s="0" t="s">
        <v>81</v>
      </c>
      <c r="N130" s="0" t="s">
        <v>82</v>
      </c>
      <c r="O130" s="27" t="n">
        <f aca="false">VLOOKUP($H130,Nutrition!$A:$C,2,0)*$L130/4000</f>
        <v>958346.833013977</v>
      </c>
      <c r="P130" s="27" t="n">
        <f aca="false">VLOOKUP($H130,Nutrition!$A:$D,4,0)*$L130</f>
        <v>8441.0279531109</v>
      </c>
      <c r="Q130" s="27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75</v>
      </c>
      <c r="B131" s="0" t="s">
        <v>76</v>
      </c>
      <c r="C131" s="0" t="n">
        <v>5000</v>
      </c>
      <c r="D131" s="0" t="s">
        <v>77</v>
      </c>
      <c r="E131" s="0" t="n">
        <v>5510</v>
      </c>
      <c r="F131" s="0" t="s">
        <v>78</v>
      </c>
      <c r="G131" s="0" t="n">
        <v>836</v>
      </c>
      <c r="H131" s="0" t="s">
        <v>205</v>
      </c>
      <c r="I131" s="0" t="n">
        <v>2005</v>
      </c>
      <c r="J131" s="0" t="n">
        <v>2005</v>
      </c>
      <c r="K131" s="0" t="s">
        <v>80</v>
      </c>
      <c r="L131" s="0" t="n">
        <v>9522638</v>
      </c>
      <c r="M131" s="0" t="s">
        <v>81</v>
      </c>
      <c r="N131" s="0" t="s">
        <v>82</v>
      </c>
      <c r="O131" s="27" t="e">
        <f aca="false">VLOOKUP($H131,Nutrition!$A:$C,2,0)*$L131/4000</f>
        <v>#N/A</v>
      </c>
      <c r="P131" s="27" t="e">
        <f aca="false">VLOOKUP($H131,Nutrition!$A:$D,4,0)*$L131</f>
        <v>#N/A</v>
      </c>
      <c r="Q131" s="27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75</v>
      </c>
      <c r="B132" s="0" t="s">
        <v>76</v>
      </c>
      <c r="C132" s="0" t="n">
        <v>5000</v>
      </c>
      <c r="D132" s="0" t="s">
        <v>77</v>
      </c>
      <c r="E132" s="0" t="n">
        <v>5510</v>
      </c>
      <c r="F132" s="0" t="s">
        <v>78</v>
      </c>
      <c r="G132" s="0" t="n">
        <v>71</v>
      </c>
      <c r="H132" s="0" t="s">
        <v>206</v>
      </c>
      <c r="I132" s="0" t="n">
        <v>2005</v>
      </c>
      <c r="J132" s="0" t="n">
        <v>2005</v>
      </c>
      <c r="K132" s="0" t="s">
        <v>80</v>
      </c>
      <c r="L132" s="0" t="n">
        <v>15218033</v>
      </c>
      <c r="M132" s="0" t="s">
        <v>81</v>
      </c>
      <c r="N132" s="0" t="s">
        <v>82</v>
      </c>
      <c r="O132" s="27" t="n">
        <f aca="false">VLOOKUP($H132,Nutrition!$A:$C,2,0)*$L132/4000</f>
        <v>12136381.3175</v>
      </c>
      <c r="P132" s="27" t="n">
        <f aca="false">VLOOKUP($H132,Nutrition!$A:$D,4,0)*$L132</f>
        <v>289142.627</v>
      </c>
      <c r="Q132" s="27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75</v>
      </c>
      <c r="B133" s="0" t="s">
        <v>76</v>
      </c>
      <c r="C133" s="0" t="n">
        <v>5000</v>
      </c>
      <c r="D133" s="0" t="s">
        <v>77</v>
      </c>
      <c r="E133" s="0" t="n">
        <v>5510</v>
      </c>
      <c r="F133" s="0" t="s">
        <v>78</v>
      </c>
      <c r="G133" s="0" t="n">
        <v>280</v>
      </c>
      <c r="H133" s="0" t="s">
        <v>207</v>
      </c>
      <c r="I133" s="0" t="n">
        <v>2005</v>
      </c>
      <c r="J133" s="0" t="n">
        <v>2005</v>
      </c>
      <c r="K133" s="0" t="s">
        <v>80</v>
      </c>
      <c r="L133" s="0" t="n">
        <v>582955</v>
      </c>
      <c r="M133" s="0" t="s">
        <v>81</v>
      </c>
      <c r="N133" s="0" t="s">
        <v>82</v>
      </c>
      <c r="O133" s="27" t="n">
        <f aca="false">VLOOKUP($H133,Nutrition!$A:$C,2,0)*$L133/4000</f>
        <v>457619.675</v>
      </c>
      <c r="P133" s="27" t="n">
        <f aca="false">VLOOKUP($H133,Nutrition!$A:$D,4,0)*$L133</f>
        <v>176635.365</v>
      </c>
      <c r="Q133" s="27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75</v>
      </c>
      <c r="B134" s="0" t="s">
        <v>76</v>
      </c>
      <c r="C134" s="0" t="n">
        <v>5000</v>
      </c>
      <c r="D134" s="0" t="s">
        <v>77</v>
      </c>
      <c r="E134" s="0" t="n">
        <v>5510</v>
      </c>
      <c r="F134" s="0" t="s">
        <v>78</v>
      </c>
      <c r="G134" s="0" t="n">
        <v>328</v>
      </c>
      <c r="H134" s="0" t="s">
        <v>208</v>
      </c>
      <c r="I134" s="0" t="n">
        <v>2005</v>
      </c>
      <c r="J134" s="0" t="n">
        <v>2005</v>
      </c>
      <c r="K134" s="0" t="s">
        <v>80</v>
      </c>
      <c r="L134" s="0" t="n">
        <v>69631560</v>
      </c>
      <c r="M134" s="0" t="s">
        <v>81</v>
      </c>
      <c r="N134" s="0" t="s">
        <v>82</v>
      </c>
      <c r="O134" s="27" t="e">
        <f aca="false">VLOOKUP($H134,Nutrition!$A:$C,2,0)*$L134/4000</f>
        <v>#N/A</v>
      </c>
      <c r="P134" s="27" t="e">
        <f aca="false">VLOOKUP($H134,Nutrition!$A:$D,4,0)*$L134</f>
        <v>#N/A</v>
      </c>
      <c r="Q134" s="27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75</v>
      </c>
      <c r="B135" s="0" t="s">
        <v>76</v>
      </c>
      <c r="C135" s="0" t="n">
        <v>5000</v>
      </c>
      <c r="D135" s="0" t="s">
        <v>77</v>
      </c>
      <c r="E135" s="0" t="n">
        <v>5510</v>
      </c>
      <c r="F135" s="0" t="s">
        <v>78</v>
      </c>
      <c r="G135" s="0" t="n">
        <v>289</v>
      </c>
      <c r="H135" s="0" t="s">
        <v>209</v>
      </c>
      <c r="I135" s="0" t="n">
        <v>2005</v>
      </c>
      <c r="J135" s="0" t="n">
        <v>2005</v>
      </c>
      <c r="K135" s="0" t="s">
        <v>80</v>
      </c>
      <c r="L135" s="0" t="n">
        <v>3400702</v>
      </c>
      <c r="M135" s="0" t="s">
        <v>81</v>
      </c>
      <c r="N135" s="0" t="s">
        <v>82</v>
      </c>
      <c r="O135" s="27" t="n">
        <f aca="false">VLOOKUP($H135,Nutrition!$A:$C,2,0)*$L135/4000</f>
        <v>4871505.615</v>
      </c>
      <c r="P135" s="27" t="n">
        <f aca="false">VLOOKUP($H135,Nutrition!$A:$D,4,0)*$L135</f>
        <v>1690148.894</v>
      </c>
      <c r="Q135" s="27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75</v>
      </c>
      <c r="B136" s="0" t="s">
        <v>76</v>
      </c>
      <c r="C136" s="0" t="n">
        <v>5000</v>
      </c>
      <c r="D136" s="0" t="s">
        <v>77</v>
      </c>
      <c r="E136" s="0" t="n">
        <v>5510</v>
      </c>
      <c r="F136" s="0" t="s">
        <v>78</v>
      </c>
      <c r="G136" s="0" t="n">
        <v>83</v>
      </c>
      <c r="H136" s="0" t="s">
        <v>30</v>
      </c>
      <c r="I136" s="0" t="n">
        <v>2005</v>
      </c>
      <c r="J136" s="0" t="n">
        <v>2005</v>
      </c>
      <c r="K136" s="0" t="s">
        <v>80</v>
      </c>
      <c r="L136" s="0" t="n">
        <v>59557660</v>
      </c>
      <c r="M136" s="0" t="s">
        <v>81</v>
      </c>
      <c r="N136" s="0" t="s">
        <v>82</v>
      </c>
      <c r="O136" s="27" t="n">
        <f aca="false">VLOOKUP($H136,Nutrition!$A:$C,2,0)*$L136/4000</f>
        <v>51070693.45</v>
      </c>
      <c r="P136" s="27" t="n">
        <f aca="false">VLOOKUP($H136,Nutrition!$A:$D,4,0)*$L136</f>
        <v>1965402.78</v>
      </c>
      <c r="Q136" s="27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75</v>
      </c>
      <c r="B137" s="0" t="s">
        <v>76</v>
      </c>
      <c r="C137" s="0" t="n">
        <v>5000</v>
      </c>
      <c r="D137" s="0" t="s">
        <v>77</v>
      </c>
      <c r="E137" s="0" t="n">
        <v>5510</v>
      </c>
      <c r="F137" s="0" t="s">
        <v>78</v>
      </c>
      <c r="G137" s="0" t="n">
        <v>236</v>
      </c>
      <c r="H137" s="0" t="s">
        <v>26</v>
      </c>
      <c r="I137" s="0" t="n">
        <v>2005</v>
      </c>
      <c r="J137" s="0" t="n">
        <v>2005</v>
      </c>
      <c r="K137" s="0" t="s">
        <v>80</v>
      </c>
      <c r="L137" s="0" t="n">
        <v>214542763</v>
      </c>
      <c r="M137" s="0" t="s">
        <v>81</v>
      </c>
      <c r="N137" s="0" t="s">
        <v>82</v>
      </c>
      <c r="O137" s="27" t="n">
        <f aca="false">VLOOKUP($H137,Nutrition!$A:$C,2,0)*$L137/4000</f>
        <v>179679564.0125</v>
      </c>
      <c r="P137" s="27" t="n">
        <f aca="false">VLOOKUP($H137,Nutrition!$A:$D,4,0)*$L137</f>
        <v>38617697.34</v>
      </c>
      <c r="Q137" s="27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75</v>
      </c>
      <c r="B138" s="0" t="s">
        <v>76</v>
      </c>
      <c r="C138" s="0" t="n">
        <v>5000</v>
      </c>
      <c r="D138" s="0" t="s">
        <v>77</v>
      </c>
      <c r="E138" s="0" t="n">
        <v>5510</v>
      </c>
      <c r="F138" s="0" t="s">
        <v>78</v>
      </c>
      <c r="G138" s="0" t="n">
        <v>723</v>
      </c>
      <c r="H138" s="0" t="s">
        <v>210</v>
      </c>
      <c r="I138" s="0" t="n">
        <v>2005</v>
      </c>
      <c r="J138" s="0" t="n">
        <v>2005</v>
      </c>
      <c r="K138" s="0" t="s">
        <v>80</v>
      </c>
      <c r="L138" s="0" t="n">
        <v>1548094</v>
      </c>
      <c r="M138" s="0" t="s">
        <v>81</v>
      </c>
      <c r="N138" s="0" t="s">
        <v>82</v>
      </c>
      <c r="O138" s="27" t="n">
        <f aca="false">VLOOKUP($H138,Nutrition!$A:$C,2,0)*$L138/4000</f>
        <v>1304269.195</v>
      </c>
      <c r="P138" s="27" t="n">
        <f aca="false">VLOOKUP($H138,Nutrition!$A:$D,4,0)*$L138</f>
        <v>239954.57</v>
      </c>
      <c r="Q138" s="27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75</v>
      </c>
      <c r="B139" s="0" t="s">
        <v>76</v>
      </c>
      <c r="C139" s="0" t="n">
        <v>5000</v>
      </c>
      <c r="D139" s="0" t="s">
        <v>77</v>
      </c>
      <c r="E139" s="0" t="n">
        <v>5510</v>
      </c>
      <c r="F139" s="0" t="s">
        <v>78</v>
      </c>
      <c r="G139" s="0" t="n">
        <v>373</v>
      </c>
      <c r="H139" s="0" t="s">
        <v>211</v>
      </c>
      <c r="I139" s="0" t="n">
        <v>2005</v>
      </c>
      <c r="J139" s="0" t="n">
        <v>2005</v>
      </c>
      <c r="K139" s="0" t="s">
        <v>80</v>
      </c>
      <c r="L139" s="0" t="n">
        <v>14199672</v>
      </c>
      <c r="M139" s="0" t="s">
        <v>81</v>
      </c>
      <c r="N139" s="0" t="s">
        <v>82</v>
      </c>
      <c r="O139" s="27" t="n">
        <f aca="false">VLOOKUP($H139,Nutrition!$A:$C,2,0)*$L139/4000</f>
        <v>567986.88</v>
      </c>
      <c r="P139" s="27" t="n">
        <f aca="false">VLOOKUP($H139,Nutrition!$A:$D,4,0)*$L139</f>
        <v>42599.016</v>
      </c>
      <c r="Q139" s="27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75</v>
      </c>
      <c r="B140" s="0" t="s">
        <v>76</v>
      </c>
      <c r="C140" s="0" t="n">
        <v>5000</v>
      </c>
      <c r="D140" s="0" t="s">
        <v>77</v>
      </c>
      <c r="E140" s="0" t="n">
        <v>5510</v>
      </c>
      <c r="F140" s="0" t="s">
        <v>78</v>
      </c>
      <c r="G140" s="0" t="n">
        <v>544</v>
      </c>
      <c r="H140" s="0" t="s">
        <v>212</v>
      </c>
      <c r="I140" s="0" t="n">
        <v>2005</v>
      </c>
      <c r="J140" s="0" t="n">
        <v>2005</v>
      </c>
      <c r="K140" s="0" t="s">
        <v>80</v>
      </c>
      <c r="L140" s="0" t="n">
        <v>5849362</v>
      </c>
      <c r="M140" s="0" t="s">
        <v>81</v>
      </c>
      <c r="N140" s="0" t="s">
        <v>82</v>
      </c>
      <c r="O140" s="27" t="n">
        <f aca="false">VLOOKUP($H140,Nutrition!$A:$C,2,0)*$L140/4000</f>
        <v>409455.34</v>
      </c>
      <c r="P140" s="27" t="n">
        <f aca="false">VLOOKUP($H140,Nutrition!$A:$D,4,0)*$L140</f>
        <v>23397.448</v>
      </c>
      <c r="Q140" s="27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75</v>
      </c>
      <c r="B141" s="0" t="s">
        <v>76</v>
      </c>
      <c r="C141" s="0" t="n">
        <v>5000</v>
      </c>
      <c r="D141" s="0" t="s">
        <v>77</v>
      </c>
      <c r="E141" s="0" t="n">
        <v>5510</v>
      </c>
      <c r="F141" s="0" t="s">
        <v>78</v>
      </c>
      <c r="G141" s="0" t="n">
        <v>423</v>
      </c>
      <c r="H141" s="0" t="s">
        <v>213</v>
      </c>
      <c r="I141" s="0" t="n">
        <v>2005</v>
      </c>
      <c r="J141" s="0" t="n">
        <v>2005</v>
      </c>
      <c r="K141" s="0" t="s">
        <v>80</v>
      </c>
      <c r="L141" s="0" t="n">
        <v>2073979</v>
      </c>
      <c r="M141" s="0" t="s">
        <v>81</v>
      </c>
      <c r="N141" s="0" t="s">
        <v>82</v>
      </c>
      <c r="O141" s="27" t="n">
        <f aca="false">VLOOKUP($H141,Nutrition!$A:$C,2,0)*$L141/4000</f>
        <v>139993.5825</v>
      </c>
      <c r="P141" s="27" t="n">
        <f aca="false">VLOOKUP($H141,Nutrition!$A:$D,4,0)*$L141</f>
        <v>2073.979</v>
      </c>
      <c r="Q141" s="27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75</v>
      </c>
      <c r="B142" s="0" t="s">
        <v>76</v>
      </c>
      <c r="C142" s="0" t="n">
        <v>5000</v>
      </c>
      <c r="D142" s="0" t="s">
        <v>77</v>
      </c>
      <c r="E142" s="0" t="n">
        <v>5510</v>
      </c>
      <c r="F142" s="0" t="s">
        <v>78</v>
      </c>
      <c r="G142" s="0" t="n">
        <v>157</v>
      </c>
      <c r="H142" s="0" t="s">
        <v>31</v>
      </c>
      <c r="I142" s="0" t="n">
        <v>2005</v>
      </c>
      <c r="J142" s="0" t="n">
        <v>2005</v>
      </c>
      <c r="K142" s="0" t="s">
        <v>80</v>
      </c>
      <c r="L142" s="0" t="n">
        <v>253737449</v>
      </c>
      <c r="M142" s="0" t="s">
        <v>81</v>
      </c>
      <c r="N142" s="0" t="s">
        <v>82</v>
      </c>
      <c r="O142" s="27" t="n">
        <f aca="false">VLOOKUP($H142,Nutrition!$A:$C,2,0)*$L142/4000</f>
        <v>44403148.0812844</v>
      </c>
      <c r="P142" s="27" t="n">
        <f aca="false">VLOOKUP($H142,Nutrition!$A:$D,4,0)*$L142</f>
        <v>253538.240382557</v>
      </c>
      <c r="Q142" s="27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75</v>
      </c>
      <c r="B143" s="0" t="s">
        <v>76</v>
      </c>
      <c r="C143" s="0" t="n">
        <v>5000</v>
      </c>
      <c r="D143" s="0" t="s">
        <v>77</v>
      </c>
      <c r="E143" s="0" t="n">
        <v>5510</v>
      </c>
      <c r="F143" s="0" t="s">
        <v>78</v>
      </c>
      <c r="G143" s="0" t="n">
        <v>156</v>
      </c>
      <c r="H143" s="0" t="s">
        <v>214</v>
      </c>
      <c r="I143" s="0" t="n">
        <v>2005</v>
      </c>
      <c r="J143" s="0" t="n">
        <v>2005</v>
      </c>
      <c r="K143" s="0" t="s">
        <v>80</v>
      </c>
      <c r="L143" s="0" t="n">
        <v>1306307647</v>
      </c>
      <c r="M143" s="0" t="s">
        <v>81</v>
      </c>
      <c r="N143" s="0" t="s">
        <v>82</v>
      </c>
      <c r="O143" s="27" t="n">
        <f aca="false">VLOOKUP($H143,Nutrition!$A:$C,2,0)*$L143/4000</f>
        <v>97973073.525</v>
      </c>
      <c r="P143" s="27" t="n">
        <f aca="false">VLOOKUP($H143,Nutrition!$A:$D,4,0)*$L143</f>
        <v>0</v>
      </c>
      <c r="Q143" s="27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75</v>
      </c>
      <c r="B144" s="0" t="s">
        <v>76</v>
      </c>
      <c r="C144" s="0" t="n">
        <v>5000</v>
      </c>
      <c r="D144" s="0" t="s">
        <v>77</v>
      </c>
      <c r="E144" s="0" t="n">
        <v>5510</v>
      </c>
      <c r="F144" s="0" t="s">
        <v>78</v>
      </c>
      <c r="G144" s="0" t="n">
        <v>161</v>
      </c>
      <c r="H144" s="0" t="s">
        <v>215</v>
      </c>
      <c r="I144" s="0" t="n">
        <v>2005</v>
      </c>
      <c r="J144" s="0" t="n">
        <v>2005</v>
      </c>
      <c r="K144" s="0" t="s">
        <v>80</v>
      </c>
      <c r="L144" s="0" t="n">
        <v>918700</v>
      </c>
      <c r="M144" s="0" t="s">
        <v>81</v>
      </c>
      <c r="N144" s="0" t="s">
        <v>82</v>
      </c>
      <c r="O144" s="27" t="n">
        <f aca="false">VLOOKUP($H144,Nutrition!$A:$C,2,0)*$L144/4000</f>
        <v>895732.5</v>
      </c>
      <c r="P144" s="27" t="n">
        <f aca="false">VLOOKUP($H144,Nutrition!$A:$D,4,0)*$L144</f>
        <v>0</v>
      </c>
      <c r="Q144" s="27" t="n">
        <f aca="false">VLOOKUP($H144,Nutrition!$A:$D,3,0)*$L144</f>
        <v>0</v>
      </c>
    </row>
    <row r="145" customFormat="false" ht="12.8" hidden="false" customHeight="false" outlineLevel="0" collapsed="false">
      <c r="A145" s="0" t="s">
        <v>75</v>
      </c>
      <c r="B145" s="0" t="s">
        <v>76</v>
      </c>
      <c r="C145" s="0" t="n">
        <v>5000</v>
      </c>
      <c r="D145" s="0" t="s">
        <v>77</v>
      </c>
      <c r="E145" s="0" t="n">
        <v>5510</v>
      </c>
      <c r="F145" s="0" t="s">
        <v>78</v>
      </c>
      <c r="G145" s="0" t="n">
        <v>267</v>
      </c>
      <c r="H145" s="0" t="s">
        <v>32</v>
      </c>
      <c r="I145" s="0" t="n">
        <v>2005</v>
      </c>
      <c r="J145" s="0" t="n">
        <v>2005</v>
      </c>
      <c r="K145" s="0" t="s">
        <v>80</v>
      </c>
      <c r="L145" s="0" t="n">
        <v>30776515</v>
      </c>
      <c r="M145" s="0" t="s">
        <v>81</v>
      </c>
      <c r="N145" s="0" t="s">
        <v>82</v>
      </c>
      <c r="O145" s="27" t="n">
        <f aca="false">VLOOKUP($H145,Nutrition!$A:$C,2,0)*$L145/4000</f>
        <v>23697916.55</v>
      </c>
      <c r="P145" s="27" t="n">
        <f aca="false">VLOOKUP($H145,Nutrition!$A:$D,4,0)*$L145</f>
        <v>8248106.02</v>
      </c>
      <c r="Q145" s="27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75</v>
      </c>
      <c r="B146" s="0" t="s">
        <v>76</v>
      </c>
      <c r="C146" s="0" t="n">
        <v>5000</v>
      </c>
      <c r="D146" s="0" t="s">
        <v>77</v>
      </c>
      <c r="E146" s="0" t="n">
        <v>5510</v>
      </c>
      <c r="F146" s="0" t="s">
        <v>78</v>
      </c>
      <c r="G146" s="0" t="n">
        <v>122</v>
      </c>
      <c r="H146" s="0" t="s">
        <v>216</v>
      </c>
      <c r="I146" s="0" t="n">
        <v>2005</v>
      </c>
      <c r="J146" s="0" t="n">
        <v>2005</v>
      </c>
      <c r="K146" s="0" t="s">
        <v>80</v>
      </c>
      <c r="L146" s="0" t="n">
        <v>130967920</v>
      </c>
      <c r="M146" s="0" t="s">
        <v>81</v>
      </c>
      <c r="N146" s="0" t="s">
        <v>82</v>
      </c>
      <c r="O146" s="27" t="n">
        <f aca="false">VLOOKUP($H146,Nutrition!$A:$C,2,0)*$L146/4000</f>
        <v>30122621.6</v>
      </c>
      <c r="P146" s="27" t="n">
        <f aca="false">VLOOKUP($H146,Nutrition!$A:$D,4,0)*$L146</f>
        <v>261935.84</v>
      </c>
      <c r="Q146" s="27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75</v>
      </c>
      <c r="B147" s="0" t="s">
        <v>76</v>
      </c>
      <c r="C147" s="0" t="n">
        <v>5000</v>
      </c>
      <c r="D147" s="0" t="s">
        <v>77</v>
      </c>
      <c r="E147" s="0" t="n">
        <v>5510</v>
      </c>
      <c r="F147" s="0" t="s">
        <v>78</v>
      </c>
      <c r="G147" s="0" t="n">
        <v>305</v>
      </c>
      <c r="H147" s="0" t="s">
        <v>217</v>
      </c>
      <c r="I147" s="0" t="n">
        <v>2005</v>
      </c>
      <c r="J147" s="0" t="n">
        <v>2005</v>
      </c>
      <c r="K147" s="0" t="s">
        <v>80</v>
      </c>
      <c r="L147" s="0" t="n">
        <v>890000</v>
      </c>
      <c r="M147" s="0" t="s">
        <v>81</v>
      </c>
      <c r="N147" s="0" t="s">
        <v>82</v>
      </c>
      <c r="O147" s="27" t="n">
        <f aca="false">VLOOKUP($H147,Nutrition!$A:$C,2,0)*$L147/4000</f>
        <v>1274925</v>
      </c>
      <c r="P147" s="27" t="n">
        <f aca="false">VLOOKUP($H147,Nutrition!$A:$D,4,0)*$L147</f>
        <v>442330</v>
      </c>
      <c r="Q147" s="27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75</v>
      </c>
      <c r="B148" s="0" t="s">
        <v>76</v>
      </c>
      <c r="C148" s="0" t="n">
        <v>5000</v>
      </c>
      <c r="D148" s="0" t="s">
        <v>77</v>
      </c>
      <c r="E148" s="0" t="n">
        <v>5510</v>
      </c>
      <c r="F148" s="0" t="s">
        <v>78</v>
      </c>
      <c r="G148" s="0" t="n">
        <v>495</v>
      </c>
      <c r="H148" s="0" t="s">
        <v>218</v>
      </c>
      <c r="I148" s="0" t="n">
        <v>2005</v>
      </c>
      <c r="J148" s="0" t="n">
        <v>2005</v>
      </c>
      <c r="K148" s="0" t="s">
        <v>80</v>
      </c>
      <c r="L148" s="0" t="n">
        <v>24014183</v>
      </c>
      <c r="M148" s="0" t="s">
        <v>81</v>
      </c>
      <c r="N148" s="0" t="s">
        <v>82</v>
      </c>
      <c r="O148" s="27" t="n">
        <f aca="false">VLOOKUP($H148,Nutrition!$A:$C,2,0)*$L148/4000</f>
        <v>1921139.77090678</v>
      </c>
      <c r="P148" s="27" t="n">
        <f aca="false">VLOOKUP($H148,Nutrition!$A:$D,4,0)*$L148</f>
        <v>24029.7467505644</v>
      </c>
      <c r="Q148" s="27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75</v>
      </c>
      <c r="B149" s="0" t="s">
        <v>76</v>
      </c>
      <c r="C149" s="0" t="n">
        <v>5000</v>
      </c>
      <c r="D149" s="0" t="s">
        <v>77</v>
      </c>
      <c r="E149" s="0" t="n">
        <v>5510</v>
      </c>
      <c r="F149" s="0" t="s">
        <v>78</v>
      </c>
      <c r="G149" s="0" t="n">
        <v>136</v>
      </c>
      <c r="H149" s="0" t="s">
        <v>219</v>
      </c>
      <c r="I149" s="0" t="n">
        <v>2005</v>
      </c>
      <c r="J149" s="0" t="n">
        <v>2005</v>
      </c>
      <c r="K149" s="0" t="s">
        <v>80</v>
      </c>
      <c r="L149" s="0" t="n">
        <v>11509450</v>
      </c>
      <c r="M149" s="0" t="s">
        <v>81</v>
      </c>
      <c r="N149" s="0" t="s">
        <v>82</v>
      </c>
      <c r="O149" s="27" t="n">
        <f aca="false">VLOOKUP($H149,Nutrition!$A:$C,2,0)*$L149/4000</f>
        <v>2474531.75</v>
      </c>
      <c r="P149" s="27" t="n">
        <f aca="false">VLOOKUP($H149,Nutrition!$A:$D,4,0)*$L149</f>
        <v>23018.9</v>
      </c>
      <c r="Q149" s="27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75</v>
      </c>
      <c r="B150" s="0" t="s">
        <v>76</v>
      </c>
      <c r="C150" s="0" t="n">
        <v>5000</v>
      </c>
      <c r="D150" s="0" t="s">
        <v>77</v>
      </c>
      <c r="E150" s="0" t="n">
        <v>5510</v>
      </c>
      <c r="F150" s="0" t="s">
        <v>78</v>
      </c>
      <c r="G150" s="0" t="n">
        <v>667</v>
      </c>
      <c r="H150" s="0" t="s">
        <v>220</v>
      </c>
      <c r="I150" s="0" t="n">
        <v>2005</v>
      </c>
      <c r="J150" s="0" t="n">
        <v>2005</v>
      </c>
      <c r="K150" s="0" t="s">
        <v>80</v>
      </c>
      <c r="L150" s="0" t="n">
        <v>3874131</v>
      </c>
      <c r="M150" s="0" t="s">
        <v>81</v>
      </c>
      <c r="N150" s="0" t="s">
        <v>82</v>
      </c>
      <c r="O150" s="27" t="n">
        <f aca="false">VLOOKUP($H150,Nutrition!$A:$C,2,0)*$L150/4000</f>
        <v>387413.1</v>
      </c>
      <c r="P150" s="27" t="n">
        <f aca="false">VLOOKUP($H150,Nutrition!$A:$D,4,0)*$L150</f>
        <v>0</v>
      </c>
      <c r="Q150" s="27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75</v>
      </c>
      <c r="B151" s="0" t="s">
        <v>76</v>
      </c>
      <c r="C151" s="0" t="n">
        <v>5000</v>
      </c>
      <c r="D151" s="0" t="s">
        <v>77</v>
      </c>
      <c r="E151" s="0" t="n">
        <v>5510</v>
      </c>
      <c r="F151" s="0" t="s">
        <v>78</v>
      </c>
      <c r="G151" s="0" t="n">
        <v>826</v>
      </c>
      <c r="H151" s="0" t="s">
        <v>221</v>
      </c>
      <c r="I151" s="0" t="n">
        <v>2005</v>
      </c>
      <c r="J151" s="0" t="n">
        <v>2005</v>
      </c>
      <c r="K151" s="0" t="s">
        <v>80</v>
      </c>
      <c r="L151" s="0" t="n">
        <v>6721292</v>
      </c>
      <c r="M151" s="0" t="s">
        <v>81</v>
      </c>
      <c r="N151" s="0" t="s">
        <v>82</v>
      </c>
      <c r="O151" s="27" t="e">
        <f aca="false">VLOOKUP($H151,Nutrition!$A:$C,2,0)*$L151/4000</f>
        <v>#N/A</v>
      </c>
      <c r="P151" s="27" t="e">
        <f aca="false">VLOOKUP($H151,Nutrition!$A:$D,4,0)*$L151</f>
        <v>#N/A</v>
      </c>
      <c r="Q151" s="27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75</v>
      </c>
      <c r="B152" s="0" t="s">
        <v>76</v>
      </c>
      <c r="C152" s="0" t="n">
        <v>5000</v>
      </c>
      <c r="D152" s="0" t="s">
        <v>77</v>
      </c>
      <c r="E152" s="0" t="n">
        <v>5510</v>
      </c>
      <c r="F152" s="0" t="s">
        <v>78</v>
      </c>
      <c r="G152" s="0" t="n">
        <v>388</v>
      </c>
      <c r="H152" s="0" t="s">
        <v>222</v>
      </c>
      <c r="I152" s="0" t="n">
        <v>2005</v>
      </c>
      <c r="J152" s="0" t="n">
        <v>2005</v>
      </c>
      <c r="K152" s="0" t="s">
        <v>80</v>
      </c>
      <c r="L152" s="0" t="n">
        <v>128363207</v>
      </c>
      <c r="M152" s="0" t="s">
        <v>81</v>
      </c>
      <c r="N152" s="0" t="s">
        <v>82</v>
      </c>
      <c r="O152" s="27" t="n">
        <f aca="false">VLOOKUP($H152,Nutrition!$A:$C,2,0)*$L152/4000</f>
        <v>5455436.2975</v>
      </c>
      <c r="P152" s="27" t="n">
        <f aca="false">VLOOKUP($H152,Nutrition!$A:$D,4,0)*$L152</f>
        <v>256726.414</v>
      </c>
      <c r="Q152" s="27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75</v>
      </c>
      <c r="B153" s="0" t="s">
        <v>76</v>
      </c>
      <c r="C153" s="0" t="n">
        <v>5000</v>
      </c>
      <c r="D153" s="0" t="s">
        <v>77</v>
      </c>
      <c r="E153" s="0" t="n">
        <v>5510</v>
      </c>
      <c r="F153" s="0" t="s">
        <v>78</v>
      </c>
      <c r="G153" s="0" t="n">
        <v>97</v>
      </c>
      <c r="H153" s="0" t="s">
        <v>223</v>
      </c>
      <c r="I153" s="0" t="n">
        <v>2005</v>
      </c>
      <c r="J153" s="0" t="n">
        <v>2005</v>
      </c>
      <c r="K153" s="0" t="s">
        <v>80</v>
      </c>
      <c r="L153" s="0" t="n">
        <v>13311487</v>
      </c>
      <c r="M153" s="0" t="s">
        <v>81</v>
      </c>
      <c r="N153" s="0" t="s">
        <v>82</v>
      </c>
      <c r="O153" s="27" t="n">
        <f aca="false">VLOOKUP($H153,Nutrition!$A:$C,2,0)*$L153/4000</f>
        <v>10882140.6225</v>
      </c>
      <c r="P153" s="27" t="n">
        <f aca="false">VLOOKUP($H153,Nutrition!$A:$D,4,0)*$L153</f>
        <v>279541.227</v>
      </c>
      <c r="Q153" s="27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75</v>
      </c>
      <c r="B154" s="0" t="s">
        <v>76</v>
      </c>
      <c r="C154" s="0" t="n">
        <v>5000</v>
      </c>
      <c r="D154" s="0" t="s">
        <v>77</v>
      </c>
      <c r="E154" s="0" t="n">
        <v>5510</v>
      </c>
      <c r="F154" s="0" t="s">
        <v>78</v>
      </c>
      <c r="G154" s="0" t="n">
        <v>275</v>
      </c>
      <c r="H154" s="0" t="s">
        <v>224</v>
      </c>
      <c r="I154" s="0" t="n">
        <v>2005</v>
      </c>
      <c r="J154" s="0" t="n">
        <v>2005</v>
      </c>
      <c r="K154" s="0" t="s">
        <v>80</v>
      </c>
      <c r="L154" s="0" t="n">
        <v>429851</v>
      </c>
      <c r="M154" s="0" t="s">
        <v>81</v>
      </c>
      <c r="N154" s="0" t="s">
        <v>82</v>
      </c>
      <c r="O154" s="27" t="n">
        <f aca="false">VLOOKUP($H154,Nutrition!$A:$C,2,0)*$L154/4000</f>
        <v>0</v>
      </c>
      <c r="P154" s="27" t="n">
        <f aca="false">VLOOKUP($H154,Nutrition!$A:$D,4,0)*$L154</f>
        <v>0</v>
      </c>
      <c r="Q154" s="27" t="n">
        <f aca="false">VLOOKUP($H154,Nutrition!$A:$D,3,0)*$L154</f>
        <v>0</v>
      </c>
    </row>
    <row r="155" customFormat="false" ht="12.8" hidden="false" customHeight="false" outlineLevel="0" collapsed="false">
      <c r="A155" s="0" t="s">
        <v>75</v>
      </c>
      <c r="B155" s="0" t="s">
        <v>76</v>
      </c>
      <c r="C155" s="0" t="n">
        <v>5000</v>
      </c>
      <c r="D155" s="0" t="s">
        <v>77</v>
      </c>
      <c r="E155" s="0" t="n">
        <v>5510</v>
      </c>
      <c r="F155" s="0" t="s">
        <v>78</v>
      </c>
      <c r="G155" s="0" t="n">
        <v>692</v>
      </c>
      <c r="H155" s="0" t="s">
        <v>225</v>
      </c>
      <c r="I155" s="0" t="n">
        <v>2005</v>
      </c>
      <c r="J155" s="0" t="n">
        <v>2005</v>
      </c>
      <c r="K155" s="0" t="s">
        <v>80</v>
      </c>
      <c r="L155" s="0" t="n">
        <v>7499</v>
      </c>
      <c r="M155" s="0" t="s">
        <v>81</v>
      </c>
      <c r="N155" s="0" t="s">
        <v>82</v>
      </c>
      <c r="O155" s="27" t="n">
        <f aca="false">VLOOKUP($H155,Nutrition!$A:$C,2,0)*$L155/4000</f>
        <v>6262.18576388889</v>
      </c>
      <c r="P155" s="27" t="n">
        <f aca="false">VLOOKUP($H155,Nutrition!$A:$D,4,0)*$L155</f>
        <v>863.600115740741</v>
      </c>
      <c r="Q155" s="27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75</v>
      </c>
      <c r="B156" s="0" t="s">
        <v>76</v>
      </c>
      <c r="C156" s="0" t="n">
        <v>5000</v>
      </c>
      <c r="D156" s="0" t="s">
        <v>77</v>
      </c>
      <c r="E156" s="0" t="n">
        <v>5510</v>
      </c>
      <c r="F156" s="0" t="s">
        <v>78</v>
      </c>
      <c r="G156" s="0" t="n">
        <v>463</v>
      </c>
      <c r="H156" s="0" t="s">
        <v>226</v>
      </c>
      <c r="I156" s="0" t="n">
        <v>2005</v>
      </c>
      <c r="J156" s="0" t="n">
        <v>2005</v>
      </c>
      <c r="K156" s="0" t="s">
        <v>80</v>
      </c>
      <c r="L156" s="0" t="n">
        <v>231329417</v>
      </c>
      <c r="M156" s="0" t="s">
        <v>81</v>
      </c>
      <c r="N156" s="0" t="s">
        <v>82</v>
      </c>
      <c r="O156" s="27" t="n">
        <f aca="false">VLOOKUP($H156,Nutrition!$A:$C,2,0)*$L156/4000</f>
        <v>12723110.1250588</v>
      </c>
      <c r="P156" s="27" t="n">
        <f aca="false">VLOOKUP($H156,Nutrition!$A:$D,4,0)*$L156</f>
        <v>462608.850376324</v>
      </c>
      <c r="Q156" s="27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75</v>
      </c>
      <c r="B157" s="0" t="s">
        <v>76</v>
      </c>
      <c r="C157" s="0" t="n">
        <v>5000</v>
      </c>
      <c r="D157" s="0" t="s">
        <v>77</v>
      </c>
      <c r="E157" s="0" t="n">
        <v>5510</v>
      </c>
      <c r="F157" s="0" t="s">
        <v>78</v>
      </c>
      <c r="G157" s="0" t="n">
        <v>420</v>
      </c>
      <c r="H157" s="0" t="s">
        <v>227</v>
      </c>
      <c r="I157" s="0" t="n">
        <v>2005</v>
      </c>
      <c r="J157" s="0" t="n">
        <v>2005</v>
      </c>
      <c r="K157" s="0" t="s">
        <v>80</v>
      </c>
      <c r="L157" s="0" t="n">
        <v>1469750</v>
      </c>
      <c r="M157" s="0" t="s">
        <v>81</v>
      </c>
      <c r="N157" s="0" t="s">
        <v>82</v>
      </c>
      <c r="O157" s="27" t="n">
        <f aca="false">VLOOKUP($H157,Nutrition!$A:$C,2,0)*$L157/4000</f>
        <v>84508.5425160428</v>
      </c>
      <c r="P157" s="27" t="n">
        <f aca="false">VLOOKUP($H157,Nutrition!$A:$D,4,0)*$L157</f>
        <v>1477.89184050314</v>
      </c>
      <c r="Q157" s="27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75</v>
      </c>
      <c r="B158" s="0" t="s">
        <v>76</v>
      </c>
      <c r="C158" s="0" t="n">
        <v>5000</v>
      </c>
      <c r="D158" s="0" t="s">
        <v>77</v>
      </c>
      <c r="E158" s="0" t="n">
        <v>5510</v>
      </c>
      <c r="F158" s="0" t="s">
        <v>78</v>
      </c>
      <c r="G158" s="0" t="n">
        <v>205</v>
      </c>
      <c r="H158" s="0" t="s">
        <v>228</v>
      </c>
      <c r="I158" s="0" t="n">
        <v>2005</v>
      </c>
      <c r="J158" s="0" t="n">
        <v>2005</v>
      </c>
      <c r="K158" s="0" t="s">
        <v>80</v>
      </c>
      <c r="L158" s="0" t="n">
        <v>1083247</v>
      </c>
      <c r="M158" s="0" t="s">
        <v>81</v>
      </c>
      <c r="N158" s="0" t="s">
        <v>82</v>
      </c>
      <c r="O158" s="27" t="n">
        <f aca="false">VLOOKUP($H158,Nutrition!$A:$C,2,0)*$L158/4000</f>
        <v>880138.1875</v>
      </c>
      <c r="P158" s="27" t="n">
        <f aca="false">VLOOKUP($H158,Nutrition!$A:$D,4,0)*$L158</f>
        <v>20581.693</v>
      </c>
      <c r="Q158" s="27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75</v>
      </c>
      <c r="B159" s="0" t="s">
        <v>76</v>
      </c>
      <c r="C159" s="0" t="n">
        <v>5000</v>
      </c>
      <c r="D159" s="0" t="s">
        <v>77</v>
      </c>
      <c r="E159" s="0" t="n">
        <v>5510</v>
      </c>
      <c r="F159" s="0" t="s">
        <v>78</v>
      </c>
      <c r="G159" s="0" t="n">
        <v>222</v>
      </c>
      <c r="H159" s="0" t="s">
        <v>229</v>
      </c>
      <c r="I159" s="0" t="n">
        <v>2005</v>
      </c>
      <c r="J159" s="0" t="n">
        <v>2005</v>
      </c>
      <c r="K159" s="0" t="s">
        <v>80</v>
      </c>
      <c r="L159" s="0" t="n">
        <v>1804160</v>
      </c>
      <c r="M159" s="0" t="s">
        <v>81</v>
      </c>
      <c r="N159" s="0" t="s">
        <v>82</v>
      </c>
      <c r="O159" s="27" t="n">
        <f aca="false">VLOOKUP($H159,Nutrition!$A:$C,2,0)*$L159/4000</f>
        <v>1249382.29911652</v>
      </c>
      <c r="P159" s="27" t="n">
        <f aca="false">VLOOKUP($H159,Nutrition!$A:$D,4,0)*$L159</f>
        <v>494341.225230146</v>
      </c>
      <c r="Q159" s="27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75</v>
      </c>
      <c r="B160" s="0" t="s">
        <v>76</v>
      </c>
      <c r="C160" s="0" t="n">
        <v>5000</v>
      </c>
      <c r="D160" s="0" t="s">
        <v>77</v>
      </c>
      <c r="E160" s="0" t="n">
        <v>5510</v>
      </c>
      <c r="F160" s="0" t="s">
        <v>78</v>
      </c>
      <c r="G160" s="0" t="n">
        <v>567</v>
      </c>
      <c r="H160" s="0" t="s">
        <v>230</v>
      </c>
      <c r="I160" s="0" t="n">
        <v>2005</v>
      </c>
      <c r="J160" s="0" t="n">
        <v>2005</v>
      </c>
      <c r="K160" s="0" t="s">
        <v>80</v>
      </c>
      <c r="L160" s="0" t="n">
        <v>91175031</v>
      </c>
      <c r="M160" s="0" t="s">
        <v>81</v>
      </c>
      <c r="N160" s="0" t="s">
        <v>82</v>
      </c>
      <c r="O160" s="27" t="n">
        <f aca="false">VLOOKUP($H160,Nutrition!$A:$C,2,0)*$L160/4000</f>
        <v>3874938.8175</v>
      </c>
      <c r="P160" s="27" t="n">
        <f aca="false">VLOOKUP($H160,Nutrition!$A:$D,4,0)*$L160</f>
        <v>182350.062</v>
      </c>
      <c r="Q160" s="27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75</v>
      </c>
      <c r="B161" s="0" t="s">
        <v>76</v>
      </c>
      <c r="C161" s="0" t="n">
        <v>5000</v>
      </c>
      <c r="D161" s="0" t="s">
        <v>77</v>
      </c>
      <c r="E161" s="0" t="n">
        <v>5510</v>
      </c>
      <c r="F161" s="0" t="s">
        <v>78</v>
      </c>
      <c r="G161" s="0" t="n">
        <v>15</v>
      </c>
      <c r="H161" s="0" t="s">
        <v>25</v>
      </c>
      <c r="I161" s="0" t="n">
        <v>2005</v>
      </c>
      <c r="J161" s="0" t="n">
        <v>2005</v>
      </c>
      <c r="K161" s="0" t="s">
        <v>80</v>
      </c>
      <c r="L161" s="0" t="n">
        <v>627020838</v>
      </c>
      <c r="M161" s="0" t="s">
        <v>81</v>
      </c>
      <c r="N161" s="0" t="s">
        <v>82</v>
      </c>
      <c r="O161" s="27" t="n">
        <f aca="false">VLOOKUP($H161,Nutrition!$A:$C,2,0)*$L161/4000</f>
        <v>523562399.73</v>
      </c>
      <c r="P161" s="27" t="n">
        <f aca="false">VLOOKUP($H161,Nutrition!$A:$D,4,0)*$L161</f>
        <v>14421479.274</v>
      </c>
      <c r="Q161" s="27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75</v>
      </c>
      <c r="B162" s="0" t="s">
        <v>76</v>
      </c>
      <c r="C162" s="0" t="n">
        <v>5000</v>
      </c>
      <c r="D162" s="0" t="s">
        <v>77</v>
      </c>
      <c r="E162" s="0" t="n">
        <v>5510</v>
      </c>
      <c r="F162" s="0" t="s">
        <v>78</v>
      </c>
      <c r="G162" s="0" t="n">
        <v>137</v>
      </c>
      <c r="H162" s="0" t="s">
        <v>231</v>
      </c>
      <c r="I162" s="0" t="n">
        <v>2005</v>
      </c>
      <c r="J162" s="0" t="n">
        <v>2005</v>
      </c>
      <c r="K162" s="0" t="s">
        <v>80</v>
      </c>
      <c r="L162" s="0" t="n">
        <v>49155182</v>
      </c>
      <c r="M162" s="0" t="s">
        <v>81</v>
      </c>
      <c r="N162" s="0" t="s">
        <v>82</v>
      </c>
      <c r="O162" s="27" t="n">
        <f aca="false">VLOOKUP($H162,Nutrition!$A:$C,2,0)*$L162/4000</f>
        <v>12411683.455</v>
      </c>
      <c r="P162" s="27" t="n">
        <f aca="false">VLOOKUP($H162,Nutrition!$A:$D,4,0)*$L162</f>
        <v>98310.364</v>
      </c>
      <c r="Q162" s="27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75</v>
      </c>
      <c r="B163" s="0" t="s">
        <v>76</v>
      </c>
      <c r="C163" s="0" t="n">
        <v>5000</v>
      </c>
      <c r="D163" s="0" t="s">
        <v>77</v>
      </c>
      <c r="E163" s="0" t="n">
        <v>5510</v>
      </c>
      <c r="F163" s="0" t="s">
        <v>78</v>
      </c>
      <c r="G163" s="0" t="n">
        <v>135</v>
      </c>
      <c r="H163" s="0" t="s">
        <v>232</v>
      </c>
      <c r="I163" s="0" t="n">
        <v>2005</v>
      </c>
      <c r="J163" s="0" t="n">
        <v>2005</v>
      </c>
      <c r="K163" s="0" t="s">
        <v>80</v>
      </c>
      <c r="L163" s="0" t="n">
        <v>489356</v>
      </c>
      <c r="M163" s="0" t="s">
        <v>81</v>
      </c>
      <c r="N163" s="0" t="s">
        <v>82</v>
      </c>
      <c r="O163" s="27" t="n">
        <f aca="false">VLOOKUP($H163,Nutrition!$A:$C,2,0)*$L163/4000</f>
        <v>133349.51</v>
      </c>
      <c r="P163" s="27" t="n">
        <f aca="false">VLOOKUP($H163,Nutrition!$A:$D,4,0)*$L163</f>
        <v>1468.068</v>
      </c>
      <c r="Q163" s="27" t="n">
        <f aca="false">VLOOKUP($H163,Nutrition!$A:$D,3,0)*$L163</f>
        <v>8319.052</v>
      </c>
    </row>
    <row r="164" customFormat="false" ht="12.8" hidden="false" customHeight="false" outlineLevel="0" collapsed="false">
      <c r="L164" s="27"/>
      <c r="O164" s="27"/>
      <c r="P164" s="27"/>
      <c r="Q164" s="27"/>
    </row>
    <row r="165" customFormat="false" ht="12.8" hidden="false" customHeight="false" outlineLevel="0" collapsed="false">
      <c r="L165" s="27"/>
      <c r="N165" s="16"/>
      <c r="O165" s="62"/>
      <c r="P165" s="62"/>
      <c r="Q165" s="62"/>
    </row>
    <row r="166" customFormat="false" ht="12.8" hidden="false" customHeight="false" outlineLevel="0" collapsed="false">
      <c r="L166" s="27"/>
      <c r="N166" s="2"/>
      <c r="O166" s="62"/>
      <c r="P166" s="62"/>
      <c r="Q166" s="62"/>
    </row>
    <row r="167" customFormat="false" ht="12.8" hidden="false" customHeight="false" outlineLevel="0" collapsed="false">
      <c r="L167" s="27"/>
      <c r="N167" s="2"/>
      <c r="O167" s="27"/>
      <c r="P167" s="27"/>
      <c r="Q167" s="27"/>
    </row>
    <row r="168" customFormat="false" ht="12.8" hidden="false" customHeight="false" outlineLevel="0" collapsed="false">
      <c r="L168" s="27"/>
      <c r="N168" s="69"/>
      <c r="O168" s="27"/>
      <c r="P168" s="27"/>
      <c r="Q168" s="27"/>
    </row>
    <row r="169" customFormat="false" ht="12.8" hidden="false" customHeight="false" outlineLevel="0" collapsed="false">
      <c r="L169" s="27"/>
      <c r="N169" s="69"/>
      <c r="O169" s="27"/>
      <c r="P169" s="27"/>
      <c r="Q169" s="27"/>
    </row>
    <row r="170" customFormat="false" ht="12.8" hidden="false" customHeight="false" outlineLevel="0" collapsed="false">
      <c r="L170" s="27"/>
      <c r="N170" s="69"/>
      <c r="O170" s="27"/>
      <c r="P170" s="27"/>
      <c r="Q170" s="27"/>
    </row>
    <row r="171" customFormat="false" ht="12.8" hidden="false" customHeight="false" outlineLevel="0" collapsed="false">
      <c r="L171" s="27"/>
      <c r="N171" s="69"/>
      <c r="O171" s="27"/>
      <c r="P171" s="27"/>
      <c r="Q171" s="27"/>
    </row>
    <row r="172" customFormat="false" ht="12.8" hidden="false" customHeight="false" outlineLevel="0" collapsed="false">
      <c r="L172" s="27"/>
      <c r="N172" s="69"/>
      <c r="O172" s="27"/>
      <c r="P172" s="27"/>
      <c r="Q172" s="27"/>
    </row>
    <row r="173" customFormat="false" ht="12.8" hidden="false" customHeight="false" outlineLevel="0" collapsed="false">
      <c r="L173" s="27"/>
      <c r="N173" s="69"/>
      <c r="O173" s="27"/>
      <c r="P173" s="27"/>
      <c r="Q173" s="27"/>
    </row>
    <row r="174" customFormat="false" ht="12.8" hidden="false" customHeight="false" outlineLevel="0" collapsed="false">
      <c r="L174" s="27"/>
      <c r="N174" s="69"/>
      <c r="O174" s="27"/>
      <c r="P174" s="27"/>
      <c r="Q174" s="27"/>
    </row>
    <row r="175" customFormat="false" ht="12.8" hidden="false" customHeight="false" outlineLevel="0" collapsed="false">
      <c r="L175" s="27"/>
      <c r="N175" s="69"/>
      <c r="O175" s="27"/>
      <c r="P175" s="27"/>
      <c r="Q175" s="27"/>
    </row>
    <row r="176" customFormat="false" ht="12.8" hidden="false" customHeight="false" outlineLevel="0" collapsed="false">
      <c r="L176" s="27"/>
      <c r="N176" s="69"/>
      <c r="O176" s="27"/>
      <c r="P176" s="27"/>
      <c r="Q176" s="27"/>
    </row>
    <row r="177" customFormat="false" ht="12.8" hidden="false" customHeight="false" outlineLevel="0" collapsed="false">
      <c r="N177" s="69"/>
    </row>
    <row r="178" customFormat="false" ht="12.8" hidden="false" customHeight="false" outlineLevel="0" collapsed="false">
      <c r="N178" s="6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9" hidden="false" customHeight="false" outlineLevel="0" collapsed="false">
      <c r="A1" s="70" t="s">
        <v>65</v>
      </c>
      <c r="B1" s="70" t="s">
        <v>233</v>
      </c>
      <c r="C1" s="70" t="s">
        <v>234</v>
      </c>
      <c r="D1" s="70" t="s">
        <v>235</v>
      </c>
      <c r="F1" s="70"/>
      <c r="G1" s="71" t="s">
        <v>236</v>
      </c>
      <c r="M1" s="70" t="s">
        <v>237</v>
      </c>
      <c r="R1" s="70" t="s">
        <v>238</v>
      </c>
    </row>
    <row r="2" customFormat="false" ht="14.9" hidden="false" customHeight="false" outlineLevel="0" collapsed="false">
      <c r="A2" s="0" t="s">
        <v>239</v>
      </c>
      <c r="B2" s="0" t="n">
        <v>7000</v>
      </c>
      <c r="C2" s="72" t="n">
        <v>0</v>
      </c>
      <c r="D2" s="72" t="n">
        <v>0</v>
      </c>
      <c r="G2" s="73" t="s">
        <v>240</v>
      </c>
      <c r="H2" s="74" t="s">
        <v>241</v>
      </c>
      <c r="I2" s="74" t="s">
        <v>242</v>
      </c>
      <c r="J2" s="74" t="s">
        <v>243</v>
      </c>
      <c r="K2" s="75"/>
      <c r="M2" s="0" t="s">
        <v>27</v>
      </c>
      <c r="N2" s="0" t="s">
        <v>244</v>
      </c>
      <c r="R2" s="0" t="s">
        <v>245</v>
      </c>
      <c r="S2" s="0" t="s">
        <v>246</v>
      </c>
      <c r="W2" s="0" t="s">
        <v>244</v>
      </c>
    </row>
    <row r="3" customFormat="false" ht="14.9" hidden="false" customHeight="false" outlineLevel="0" collapsed="false">
      <c r="A3" s="0" t="s">
        <v>247</v>
      </c>
      <c r="B3" s="0" t="n">
        <v>5890</v>
      </c>
      <c r="C3" s="72" t="n">
        <v>0.2</v>
      </c>
      <c r="D3" s="72" t="n">
        <v>0.522</v>
      </c>
      <c r="F3" s="72"/>
      <c r="G3" s="75"/>
      <c r="H3" s="74" t="s">
        <v>248</v>
      </c>
      <c r="I3" s="74" t="s">
        <v>249</v>
      </c>
      <c r="J3" s="74" t="s">
        <v>249</v>
      </c>
      <c r="K3" s="75"/>
      <c r="M3" s="0" t="s">
        <v>23</v>
      </c>
      <c r="N3" s="0" t="s">
        <v>244</v>
      </c>
      <c r="R3" s="0" t="s">
        <v>250</v>
      </c>
      <c r="S3" s="0" t="s">
        <v>251</v>
      </c>
      <c r="W3" s="0" t="s">
        <v>252</v>
      </c>
    </row>
    <row r="4" customFormat="false" ht="14.9" hidden="false" customHeight="false" outlineLevel="0" collapsed="false">
      <c r="A4" s="0" t="s">
        <v>83</v>
      </c>
      <c r="B4" s="76" t="n">
        <v>2469.98835948304</v>
      </c>
      <c r="C4" s="72" t="n">
        <v>0.0649978609306444</v>
      </c>
      <c r="D4" s="72" t="n">
        <v>0.229994726945309</v>
      </c>
      <c r="F4" s="72"/>
      <c r="G4" s="73" t="s">
        <v>253</v>
      </c>
      <c r="H4" s="77"/>
      <c r="I4" s="77"/>
      <c r="J4" s="77"/>
      <c r="K4" s="75"/>
      <c r="M4" s="0" t="s">
        <v>169</v>
      </c>
      <c r="N4" s="0" t="s">
        <v>244</v>
      </c>
      <c r="R4" s="0" t="s">
        <v>254</v>
      </c>
      <c r="S4" s="0" t="s">
        <v>255</v>
      </c>
      <c r="W4" s="0" t="s">
        <v>256</v>
      </c>
    </row>
    <row r="5" customFormat="false" ht="13.8" hidden="false" customHeight="false" outlineLevel="0" collapsed="false">
      <c r="A5" s="0" t="s">
        <v>84</v>
      </c>
      <c r="B5" s="76" t="n">
        <v>534.139488598107</v>
      </c>
      <c r="C5" s="72" t="n">
        <v>0.0244631147447441</v>
      </c>
      <c r="D5" s="72" t="n">
        <v>0.0230685483042665</v>
      </c>
      <c r="F5" s="72"/>
      <c r="G5" s="75" t="s">
        <v>257</v>
      </c>
      <c r="H5" s="78" t="n">
        <v>334</v>
      </c>
      <c r="I5" s="78" t="n">
        <v>12.2</v>
      </c>
      <c r="J5" s="78" t="n">
        <v>2.3</v>
      </c>
      <c r="K5" s="75"/>
      <c r="M5" s="0" t="s">
        <v>24</v>
      </c>
      <c r="N5" s="0" t="s">
        <v>244</v>
      </c>
      <c r="R5" s="0" t="s">
        <v>258</v>
      </c>
      <c r="S5" s="0" t="s">
        <v>259</v>
      </c>
      <c r="W5" s="0" t="s">
        <v>260</v>
      </c>
    </row>
    <row r="6" customFormat="false" ht="13.8" hidden="false" customHeight="false" outlineLevel="0" collapsed="false">
      <c r="A6" s="0" t="s">
        <v>85</v>
      </c>
      <c r="B6" s="76" t="n">
        <v>480</v>
      </c>
      <c r="C6" s="72" t="n">
        <v>0.001</v>
      </c>
      <c r="D6" s="72" t="n">
        <v>0.003</v>
      </c>
      <c r="F6" s="72"/>
      <c r="G6" s="75" t="s">
        <v>261</v>
      </c>
      <c r="H6" s="78" t="n">
        <v>364</v>
      </c>
      <c r="I6" s="78" t="n">
        <v>10.9</v>
      </c>
      <c r="J6" s="78" t="n">
        <v>1.1</v>
      </c>
      <c r="K6" s="75"/>
      <c r="M6" s="0" t="s">
        <v>25</v>
      </c>
      <c r="N6" s="0" t="s">
        <v>244</v>
      </c>
      <c r="R6" s="0" t="s">
        <v>262</v>
      </c>
      <c r="S6" s="0" t="s">
        <v>263</v>
      </c>
      <c r="W6" s="0" t="s">
        <v>264</v>
      </c>
    </row>
    <row r="7" customFormat="false" ht="13.8" hidden="false" customHeight="false" outlineLevel="0" collapsed="false">
      <c r="A7" s="0" t="s">
        <v>86</v>
      </c>
      <c r="B7" s="76" t="n">
        <v>450</v>
      </c>
      <c r="C7" s="72" t="n">
        <v>0.013</v>
      </c>
      <c r="D7" s="72" t="n">
        <v>0.004</v>
      </c>
      <c r="F7" s="72"/>
      <c r="G7" s="75" t="s">
        <v>265</v>
      </c>
      <c r="H7" s="78" t="n">
        <v>213</v>
      </c>
      <c r="I7" s="78" t="n">
        <v>12.1</v>
      </c>
      <c r="J7" s="78" t="n">
        <v>3.1</v>
      </c>
      <c r="K7" s="75"/>
      <c r="M7" s="0" t="s">
        <v>174</v>
      </c>
      <c r="N7" s="0" t="s">
        <v>244</v>
      </c>
      <c r="R7" s="0" t="s">
        <v>266</v>
      </c>
      <c r="S7" s="0" t="s">
        <v>267</v>
      </c>
      <c r="W7" s="0" t="s">
        <v>268</v>
      </c>
    </row>
    <row r="8" customFormat="false" ht="13.8" hidden="false" customHeight="false" outlineLevel="0" collapsed="false">
      <c r="A8" s="0" t="s">
        <v>269</v>
      </c>
      <c r="B8" s="76" t="n">
        <v>2380.08565310492</v>
      </c>
      <c r="C8" s="72" t="n">
        <v>0.036997382821794</v>
      </c>
      <c r="D8" s="72" t="n">
        <v>0.00499643112062812</v>
      </c>
      <c r="F8" s="72"/>
      <c r="G8" s="75" t="s">
        <v>270</v>
      </c>
      <c r="H8" s="78" t="n">
        <v>367</v>
      </c>
      <c r="I8" s="78" t="n">
        <v>11</v>
      </c>
      <c r="J8" s="78" t="n">
        <v>1.1</v>
      </c>
      <c r="K8" s="75"/>
      <c r="M8" s="0" t="s">
        <v>206</v>
      </c>
      <c r="N8" s="0" t="s">
        <v>244</v>
      </c>
      <c r="R8" s="0" t="s">
        <v>271</v>
      </c>
      <c r="S8" s="0" t="s">
        <v>272</v>
      </c>
      <c r="W8" s="0" t="s">
        <v>273</v>
      </c>
    </row>
    <row r="9" customFormat="false" ht="13.8" hidden="false" customHeight="false" outlineLevel="0" collapsed="false">
      <c r="A9" s="0" t="s">
        <v>87</v>
      </c>
      <c r="B9" s="76" t="n">
        <v>2448.85496183206</v>
      </c>
      <c r="C9" s="72" t="n">
        <v>0.00894971354084827</v>
      </c>
      <c r="D9" s="72" t="n">
        <v>0.00803561302805018</v>
      </c>
      <c r="F9" s="72"/>
      <c r="G9" s="75" t="s">
        <v>274</v>
      </c>
      <c r="H9" s="78" t="n">
        <v>382</v>
      </c>
      <c r="I9" s="78" t="n">
        <v>29.1</v>
      </c>
      <c r="J9" s="78" t="n">
        <v>10.7</v>
      </c>
      <c r="K9" s="75"/>
      <c r="M9" s="0" t="s">
        <v>30</v>
      </c>
      <c r="N9" s="0" t="s">
        <v>244</v>
      </c>
      <c r="R9" s="0" t="s">
        <v>275</v>
      </c>
      <c r="S9" s="0" t="s">
        <v>276</v>
      </c>
      <c r="W9" s="0" t="s">
        <v>277</v>
      </c>
    </row>
    <row r="10" customFormat="false" ht="13.8" hidden="false" customHeight="false" outlineLevel="0" collapsed="false">
      <c r="A10" s="0" t="s">
        <v>88</v>
      </c>
      <c r="B10" s="76" t="n">
        <v>200</v>
      </c>
      <c r="C10" s="72" t="n">
        <v>0.011</v>
      </c>
      <c r="D10" s="72" t="n">
        <v>0.001</v>
      </c>
      <c r="F10" s="72"/>
      <c r="G10" s="75" t="s">
        <v>278</v>
      </c>
      <c r="H10" s="78" t="n">
        <v>249</v>
      </c>
      <c r="I10" s="78" t="n">
        <v>8.2</v>
      </c>
      <c r="J10" s="78" t="n">
        <v>1.2</v>
      </c>
      <c r="K10" s="75"/>
      <c r="M10" s="0" t="s">
        <v>223</v>
      </c>
      <c r="N10" s="0" t="s">
        <v>244</v>
      </c>
      <c r="R10" s="0" t="s">
        <v>279</v>
      </c>
      <c r="S10" s="0" t="s">
        <v>280</v>
      </c>
      <c r="W10" s="0" t="s">
        <v>281</v>
      </c>
    </row>
    <row r="11" customFormat="false" ht="13.8" hidden="false" customHeight="false" outlineLevel="0" collapsed="false">
      <c r="A11" s="0" t="s">
        <v>89</v>
      </c>
      <c r="B11" s="76" t="n">
        <v>120</v>
      </c>
      <c r="C11" s="72" t="n">
        <v>0.016</v>
      </c>
      <c r="D11" s="72" t="n">
        <v>0.001</v>
      </c>
      <c r="F11" s="72"/>
      <c r="G11" s="75" t="s">
        <v>282</v>
      </c>
      <c r="H11" s="78" t="n">
        <v>345</v>
      </c>
      <c r="I11" s="78" t="n">
        <v>12.3</v>
      </c>
      <c r="J11" s="78" t="n">
        <v>2</v>
      </c>
      <c r="K11" s="75"/>
      <c r="M11" s="0" t="s">
        <v>102</v>
      </c>
      <c r="N11" s="0" t="s">
        <v>244</v>
      </c>
      <c r="R11" s="0" t="s">
        <v>283</v>
      </c>
      <c r="S11" s="0" t="s">
        <v>284</v>
      </c>
      <c r="W11" s="0" t="s">
        <v>285</v>
      </c>
    </row>
    <row r="12" customFormat="false" ht="13.8" hidden="false" customHeight="false" outlineLevel="0" collapsed="false">
      <c r="A12" s="0" t="s">
        <v>90</v>
      </c>
      <c r="B12" s="76" t="n">
        <v>1190</v>
      </c>
      <c r="C12" s="72" t="n">
        <v>0.015</v>
      </c>
      <c r="D12" s="72" t="n">
        <v>0.113</v>
      </c>
      <c r="F12" s="72"/>
      <c r="G12" s="75" t="s">
        <v>286</v>
      </c>
      <c r="H12" s="78" t="n">
        <v>369</v>
      </c>
      <c r="I12" s="78" t="n">
        <v>7.4</v>
      </c>
      <c r="J12" s="78" t="n">
        <v>17</v>
      </c>
      <c r="K12" s="75"/>
      <c r="M12" s="0" t="s">
        <v>111</v>
      </c>
      <c r="N12" s="0" t="s">
        <v>244</v>
      </c>
      <c r="R12" s="0" t="s">
        <v>287</v>
      </c>
      <c r="S12" s="0" t="s">
        <v>288</v>
      </c>
      <c r="W12" s="0" t="s">
        <v>289</v>
      </c>
    </row>
    <row r="13" customFormat="false" ht="13.8" hidden="false" customHeight="false" outlineLevel="0" collapsed="false">
      <c r="A13" s="0" t="s">
        <v>290</v>
      </c>
      <c r="B13" s="76" t="n">
        <v>4559.97948793085</v>
      </c>
      <c r="C13" s="72" t="n">
        <v>0.149005530932933</v>
      </c>
      <c r="D13" s="72" t="n">
        <v>0.432987802644592</v>
      </c>
      <c r="F13" s="72"/>
      <c r="G13" s="75" t="s">
        <v>291</v>
      </c>
      <c r="H13" s="78" t="n">
        <v>362</v>
      </c>
      <c r="I13" s="78" t="n">
        <v>0.5</v>
      </c>
      <c r="J13" s="78" t="n">
        <v>0.3</v>
      </c>
      <c r="K13" s="75"/>
      <c r="M13" s="0" t="s">
        <v>142</v>
      </c>
      <c r="N13" s="0" t="s">
        <v>244</v>
      </c>
      <c r="R13" s="0" t="s">
        <v>292</v>
      </c>
      <c r="S13" s="0" t="s">
        <v>293</v>
      </c>
      <c r="W13" s="0" t="s">
        <v>294</v>
      </c>
    </row>
    <row r="14" customFormat="false" ht="13.8" hidden="false" customHeight="false" outlineLevel="0" collapsed="false">
      <c r="A14" s="0" t="s">
        <v>91</v>
      </c>
      <c r="B14" s="76" t="n">
        <v>3650</v>
      </c>
      <c r="C14" s="72" t="n">
        <v>0.177</v>
      </c>
      <c r="D14" s="72" t="n">
        <v>0.063</v>
      </c>
      <c r="F14" s="72"/>
      <c r="G14" s="75" t="s">
        <v>295</v>
      </c>
      <c r="H14" s="78" t="n">
        <v>380</v>
      </c>
      <c r="I14" s="78" t="n">
        <v>95</v>
      </c>
      <c r="J14" s="78" t="n">
        <v>0</v>
      </c>
      <c r="K14" s="75"/>
      <c r="M14" s="0" t="s">
        <v>100</v>
      </c>
      <c r="N14" s="0" t="s">
        <v>244</v>
      </c>
      <c r="R14" s="0" t="s">
        <v>296</v>
      </c>
      <c r="S14" s="0" t="s">
        <v>297</v>
      </c>
    </row>
    <row r="15" customFormat="false" ht="13.8" hidden="false" customHeight="false" outlineLevel="0" collapsed="false">
      <c r="A15" s="0" t="s">
        <v>92</v>
      </c>
      <c r="B15" s="76" t="n">
        <v>600</v>
      </c>
      <c r="C15" s="72" t="n">
        <v>0.007</v>
      </c>
      <c r="D15" s="72" t="n">
        <v>0.003</v>
      </c>
      <c r="F15" s="72"/>
      <c r="G15" s="75" t="s">
        <v>298</v>
      </c>
      <c r="H15" s="78" t="n">
        <v>280</v>
      </c>
      <c r="I15" s="78" t="n">
        <v>6</v>
      </c>
      <c r="J15" s="78" t="n">
        <v>1.4</v>
      </c>
      <c r="K15" s="75"/>
      <c r="M15" s="0" t="s">
        <v>133</v>
      </c>
      <c r="N15" s="0" t="s">
        <v>244</v>
      </c>
      <c r="R15" s="0" t="s">
        <v>299</v>
      </c>
      <c r="S15" s="0" t="s">
        <v>300</v>
      </c>
    </row>
    <row r="16" customFormat="false" ht="13.8" hidden="false" customHeight="false" outlineLevel="0" collapsed="false">
      <c r="A16" s="0" t="s">
        <v>27</v>
      </c>
      <c r="B16" s="76" t="n">
        <v>3320</v>
      </c>
      <c r="C16" s="72" t="n">
        <v>0.11</v>
      </c>
      <c r="D16" s="72" t="n">
        <v>0.018</v>
      </c>
      <c r="F16" s="72"/>
      <c r="G16" s="75" t="s">
        <v>301</v>
      </c>
      <c r="H16" s="78" t="n">
        <v>357</v>
      </c>
      <c r="I16" s="78" t="n">
        <v>7.5</v>
      </c>
      <c r="J16" s="78" t="n">
        <v>1.8</v>
      </c>
      <c r="K16" s="75"/>
      <c r="M16" s="0" t="s">
        <v>200</v>
      </c>
      <c r="N16" s="0" t="s">
        <v>244</v>
      </c>
      <c r="R16" s="0" t="s">
        <v>302</v>
      </c>
      <c r="S16" s="0" t="s">
        <v>303</v>
      </c>
    </row>
    <row r="17" customFormat="false" ht="13.8" hidden="false" customHeight="false" outlineLevel="0" collapsed="false">
      <c r="A17" s="0" t="s">
        <v>304</v>
      </c>
      <c r="B17" s="76" t="n">
        <v>3461.53846153846</v>
      </c>
      <c r="C17" s="72" t="n">
        <v>0.0893970893970894</v>
      </c>
      <c r="D17" s="72" t="n">
        <v>0.0145530145530146</v>
      </c>
      <c r="F17" s="72"/>
      <c r="G17" s="75" t="s">
        <v>305</v>
      </c>
      <c r="H17" s="78" t="n">
        <v>360</v>
      </c>
      <c r="I17" s="78" t="n">
        <v>6.7</v>
      </c>
      <c r="J17" s="78" t="n">
        <v>0.7</v>
      </c>
      <c r="K17" s="75"/>
      <c r="M17" s="0" t="s">
        <v>134</v>
      </c>
      <c r="N17" s="0" t="s">
        <v>252</v>
      </c>
      <c r="R17" s="0" t="s">
        <v>306</v>
      </c>
      <c r="S17" s="0" t="s">
        <v>307</v>
      </c>
    </row>
    <row r="18" customFormat="false" ht="13.8" hidden="false" customHeight="false" outlineLevel="0" collapsed="false">
      <c r="A18" s="0" t="s">
        <v>308</v>
      </c>
      <c r="B18" s="76" t="n">
        <v>3479.99974226472</v>
      </c>
      <c r="C18" s="72" t="n">
        <v>0.095999948452944</v>
      </c>
      <c r="D18" s="72" t="n">
        <v>0.0110010008720044</v>
      </c>
      <c r="F18" s="72"/>
      <c r="G18" s="75" t="s">
        <v>309</v>
      </c>
      <c r="H18" s="78" t="n">
        <v>360</v>
      </c>
      <c r="I18" s="78" t="n">
        <v>6.7</v>
      </c>
      <c r="J18" s="78" t="n">
        <v>0.7</v>
      </c>
      <c r="K18" s="75"/>
      <c r="M18" s="0" t="s">
        <v>181</v>
      </c>
      <c r="N18" s="0" t="s">
        <v>252</v>
      </c>
      <c r="R18" s="0" t="s">
        <v>310</v>
      </c>
      <c r="S18" s="0" t="s">
        <v>311</v>
      </c>
    </row>
    <row r="19" customFormat="false" ht="13.8" hidden="false" customHeight="false" outlineLevel="0" collapsed="false">
      <c r="A19" s="0" t="s">
        <v>94</v>
      </c>
      <c r="B19" s="76" t="n">
        <v>3410</v>
      </c>
      <c r="C19" s="72" t="n">
        <v>0.221</v>
      </c>
      <c r="D19" s="72" t="n">
        <v>0.017</v>
      </c>
      <c r="F19" s="72"/>
      <c r="G19" s="75" t="s">
        <v>312</v>
      </c>
      <c r="H19" s="78" t="n">
        <v>366</v>
      </c>
      <c r="I19" s="78" t="n">
        <v>6.4</v>
      </c>
      <c r="J19" s="78" t="n">
        <v>0.8</v>
      </c>
      <c r="K19" s="75"/>
      <c r="M19" s="0" t="s">
        <v>158</v>
      </c>
      <c r="N19" s="0" t="s">
        <v>252</v>
      </c>
      <c r="R19" s="0" t="s">
        <v>313</v>
      </c>
      <c r="S19" s="0" t="s">
        <v>314</v>
      </c>
    </row>
    <row r="20" customFormat="false" ht="13.8" hidden="false" customHeight="false" outlineLevel="0" collapsed="false">
      <c r="A20" s="0" t="s">
        <v>95</v>
      </c>
      <c r="B20" s="76" t="n">
        <v>500</v>
      </c>
      <c r="C20" s="72" t="n">
        <v>0.03</v>
      </c>
      <c r="D20" s="72" t="n">
        <v>0.004</v>
      </c>
      <c r="F20" s="72"/>
      <c r="G20" s="75" t="s">
        <v>315</v>
      </c>
      <c r="H20" s="78" t="n">
        <v>380</v>
      </c>
      <c r="I20" s="78" t="n">
        <v>95</v>
      </c>
      <c r="J20" s="78" t="n">
        <v>0</v>
      </c>
      <c r="K20" s="75"/>
      <c r="M20" s="0" t="s">
        <v>218</v>
      </c>
      <c r="N20" s="0" t="s">
        <v>252</v>
      </c>
      <c r="R20" s="0" t="s">
        <v>316</v>
      </c>
      <c r="S20" s="0" t="s">
        <v>317</v>
      </c>
    </row>
    <row r="21" customFormat="false" ht="13.8" hidden="false" customHeight="false" outlineLevel="0" collapsed="false">
      <c r="A21" s="0" t="s">
        <v>318</v>
      </c>
      <c r="B21" s="76" t="n">
        <v>419.999991982252</v>
      </c>
      <c r="C21" s="72" t="n">
        <v>0.00300000080177481</v>
      </c>
      <c r="D21" s="72" t="n">
        <v>0</v>
      </c>
      <c r="F21" s="72"/>
      <c r="G21" s="75" t="s">
        <v>319</v>
      </c>
      <c r="H21" s="78" t="n">
        <v>362</v>
      </c>
      <c r="I21" s="78" t="n">
        <v>0.5</v>
      </c>
      <c r="J21" s="78" t="n">
        <v>0.3</v>
      </c>
      <c r="K21" s="75"/>
      <c r="M21" s="0" t="s">
        <v>143</v>
      </c>
      <c r="N21" s="0" t="s">
        <v>252</v>
      </c>
      <c r="R21" s="0" t="s">
        <v>320</v>
      </c>
      <c r="S21" s="0" t="s">
        <v>321</v>
      </c>
    </row>
    <row r="22" customFormat="false" ht="13.8" hidden="false" customHeight="false" outlineLevel="0" collapsed="false">
      <c r="A22" s="0" t="s">
        <v>322</v>
      </c>
      <c r="B22" s="76" t="n">
        <v>384.235555555556</v>
      </c>
      <c r="C22" s="72" t="n">
        <v>0.00446814814814815</v>
      </c>
      <c r="D22" s="72" t="n">
        <v>0</v>
      </c>
      <c r="F22" s="72"/>
      <c r="G22" s="75" t="s">
        <v>323</v>
      </c>
      <c r="H22" s="78" t="n">
        <v>276</v>
      </c>
      <c r="I22" s="78" t="n">
        <v>13.3</v>
      </c>
      <c r="J22" s="78" t="n">
        <v>15.8</v>
      </c>
      <c r="K22" s="75"/>
      <c r="M22" s="0" t="s">
        <v>85</v>
      </c>
      <c r="N22" s="0" t="s">
        <v>256</v>
      </c>
      <c r="R22" s="0" t="s">
        <v>324</v>
      </c>
      <c r="S22" s="0" t="s">
        <v>325</v>
      </c>
    </row>
    <row r="23" customFormat="false" ht="13.8" hidden="false" customHeight="false" outlineLevel="0" collapsed="false">
      <c r="A23" s="0" t="s">
        <v>326</v>
      </c>
      <c r="B23" s="76" t="n">
        <v>419.999991982252</v>
      </c>
      <c r="C23" s="72" t="n">
        <v>0.00300000080177481</v>
      </c>
      <c r="D23" s="72" t="n">
        <v>0</v>
      </c>
      <c r="F23" s="76"/>
      <c r="G23" s="75" t="s">
        <v>327</v>
      </c>
      <c r="H23" s="78" t="n">
        <v>332</v>
      </c>
      <c r="I23" s="78" t="n">
        <v>11</v>
      </c>
      <c r="J23" s="78" t="n">
        <v>1.8</v>
      </c>
      <c r="K23" s="75"/>
      <c r="M23" s="0" t="s">
        <v>86</v>
      </c>
      <c r="N23" s="0" t="s">
        <v>256</v>
      </c>
      <c r="R23" s="0" t="s">
        <v>328</v>
      </c>
      <c r="S23" s="0" t="s">
        <v>329</v>
      </c>
    </row>
    <row r="24" customFormat="false" ht="13.8" hidden="false" customHeight="false" outlineLevel="0" collapsed="false">
      <c r="A24" s="0" t="s">
        <v>330</v>
      </c>
      <c r="B24" s="76" t="n">
        <v>419.999991982252</v>
      </c>
      <c r="C24" s="72" t="n">
        <v>0.00300000080177481</v>
      </c>
      <c r="D24" s="72" t="n">
        <v>0</v>
      </c>
      <c r="F24" s="76"/>
      <c r="G24" s="75" t="s">
        <v>331</v>
      </c>
      <c r="H24" s="78" t="n">
        <v>348</v>
      </c>
      <c r="I24" s="78" t="n">
        <v>9.6</v>
      </c>
      <c r="J24" s="78" t="n">
        <v>1.1</v>
      </c>
      <c r="K24" s="75"/>
      <c r="M24" s="0" t="s">
        <v>96</v>
      </c>
      <c r="N24" s="0" t="s">
        <v>256</v>
      </c>
      <c r="R24" s="0" t="s">
        <v>332</v>
      </c>
      <c r="S24" s="0" t="s">
        <v>333</v>
      </c>
    </row>
    <row r="25" customFormat="false" ht="13.8" hidden="false" customHeight="false" outlineLevel="0" collapsed="false">
      <c r="A25" s="0" t="s">
        <v>96</v>
      </c>
      <c r="B25" s="76" t="n">
        <v>490</v>
      </c>
      <c r="C25" s="72" t="n">
        <v>0.01</v>
      </c>
      <c r="D25" s="72" t="n">
        <v>0.007</v>
      </c>
      <c r="F25" s="72"/>
      <c r="G25" s="75" t="s">
        <v>334</v>
      </c>
      <c r="H25" s="78" t="n">
        <v>346</v>
      </c>
      <c r="I25" s="78" t="n">
        <v>9</v>
      </c>
      <c r="J25" s="78" t="n">
        <v>1.4</v>
      </c>
      <c r="K25" s="75"/>
      <c r="M25" s="0" t="s">
        <v>131</v>
      </c>
      <c r="N25" s="0" t="s">
        <v>256</v>
      </c>
      <c r="R25" s="0" t="s">
        <v>335</v>
      </c>
      <c r="S25" s="0" t="s">
        <v>336</v>
      </c>
    </row>
    <row r="26" customFormat="false" ht="13.8" hidden="false" customHeight="false" outlineLevel="0" collapsed="false">
      <c r="A26" s="0" t="s">
        <v>337</v>
      </c>
      <c r="B26" s="76" t="n">
        <v>2950</v>
      </c>
      <c r="C26" s="72" t="n">
        <v>0</v>
      </c>
      <c r="D26" s="72" t="n">
        <v>0</v>
      </c>
      <c r="F26" s="72"/>
      <c r="G26" s="75" t="s">
        <v>338</v>
      </c>
      <c r="H26" s="78" t="n">
        <v>343</v>
      </c>
      <c r="I26" s="78" t="n">
        <v>9.2</v>
      </c>
      <c r="J26" s="78" t="n">
        <v>1.7</v>
      </c>
      <c r="K26" s="75"/>
      <c r="M26" s="0" t="s">
        <v>134</v>
      </c>
      <c r="N26" s="0" t="s">
        <v>256</v>
      </c>
      <c r="R26" s="0" t="s">
        <v>339</v>
      </c>
      <c r="S26" s="0" t="s">
        <v>340</v>
      </c>
    </row>
    <row r="27" customFormat="false" ht="13.8" hidden="false" customHeight="false" outlineLevel="0" collapsed="false">
      <c r="A27" s="0" t="s">
        <v>341</v>
      </c>
      <c r="B27" s="76" t="n">
        <v>1329.92811199395</v>
      </c>
      <c r="C27" s="72" t="n">
        <v>0.0030268634127885</v>
      </c>
      <c r="D27" s="72" t="n">
        <v>0</v>
      </c>
      <c r="F27" s="72"/>
      <c r="G27" s="75" t="s">
        <v>342</v>
      </c>
      <c r="H27" s="78" t="n">
        <v>368</v>
      </c>
      <c r="I27" s="78" t="n">
        <v>13.1</v>
      </c>
      <c r="J27" s="78" t="n">
        <v>1.9</v>
      </c>
      <c r="K27" s="75"/>
      <c r="M27" s="0" t="s">
        <v>135</v>
      </c>
      <c r="N27" s="0" t="s">
        <v>256</v>
      </c>
      <c r="R27" s="0" t="s">
        <v>343</v>
      </c>
      <c r="S27" s="0" t="s">
        <v>344</v>
      </c>
    </row>
    <row r="28" customFormat="false" ht="13.8" hidden="false" customHeight="false" outlineLevel="0" collapsed="false">
      <c r="A28" s="0" t="s">
        <v>345</v>
      </c>
      <c r="B28" s="76" t="n">
        <v>600</v>
      </c>
      <c r="C28" s="72" t="n">
        <v>0.0189998145140837</v>
      </c>
      <c r="D28" s="72" t="n">
        <v>0.00300032933213714</v>
      </c>
      <c r="F28" s="72"/>
      <c r="G28" s="75" t="s">
        <v>346</v>
      </c>
      <c r="H28" s="78" t="n">
        <v>367</v>
      </c>
      <c r="I28" s="78" t="n">
        <v>6</v>
      </c>
      <c r="J28" s="78" t="n">
        <v>0</v>
      </c>
      <c r="K28" s="75"/>
      <c r="M28" s="0" t="s">
        <v>137</v>
      </c>
      <c r="N28" s="0" t="s">
        <v>256</v>
      </c>
      <c r="R28" s="0" t="s">
        <v>347</v>
      </c>
      <c r="S28" s="0" t="s">
        <v>348</v>
      </c>
    </row>
    <row r="29" customFormat="false" ht="13.8" hidden="false" customHeight="false" outlineLevel="0" collapsed="false">
      <c r="A29" s="0" t="s">
        <v>97</v>
      </c>
      <c r="B29" s="76" t="n">
        <v>550</v>
      </c>
      <c r="C29" s="72" t="n">
        <v>0.007</v>
      </c>
      <c r="D29" s="72" t="n">
        <v>0.004</v>
      </c>
      <c r="F29" s="72"/>
      <c r="G29" s="75" t="s">
        <v>349</v>
      </c>
      <c r="H29" s="78" t="n">
        <v>356</v>
      </c>
      <c r="I29" s="78" t="n">
        <v>9.5</v>
      </c>
      <c r="J29" s="78" t="n">
        <v>4.3</v>
      </c>
      <c r="K29" s="75"/>
      <c r="M29" s="0" t="s">
        <v>144</v>
      </c>
      <c r="N29" s="0" t="s">
        <v>256</v>
      </c>
      <c r="R29" s="0" t="s">
        <v>350</v>
      </c>
      <c r="S29" s="0" t="s">
        <v>351</v>
      </c>
    </row>
    <row r="30" customFormat="false" ht="13.8" hidden="false" customHeight="false" outlineLevel="0" collapsed="false">
      <c r="A30" s="0" t="s">
        <v>352</v>
      </c>
      <c r="B30" s="76" t="n">
        <v>1967.26949941497</v>
      </c>
      <c r="C30" s="72" t="n">
        <v>0.111755710417236</v>
      </c>
      <c r="D30" s="72" t="n">
        <v>0.0286316245074929</v>
      </c>
      <c r="F30" s="72"/>
      <c r="G30" s="75" t="s">
        <v>353</v>
      </c>
      <c r="H30" s="78" t="n">
        <v>373</v>
      </c>
      <c r="I30" s="78" t="n">
        <v>11.1</v>
      </c>
      <c r="J30" s="78" t="n">
        <v>38.5</v>
      </c>
      <c r="K30" s="75"/>
      <c r="M30" s="0" t="s">
        <v>167</v>
      </c>
      <c r="N30" s="0" t="s">
        <v>256</v>
      </c>
      <c r="R30" s="0" t="s">
        <v>354</v>
      </c>
      <c r="S30" s="0" t="s">
        <v>355</v>
      </c>
    </row>
    <row r="31" customFormat="false" ht="13.8" hidden="false" customHeight="false" outlineLevel="0" collapsed="false">
      <c r="A31" s="0" t="s">
        <v>356</v>
      </c>
      <c r="B31" s="76" t="n">
        <v>1967.26949941497</v>
      </c>
      <c r="C31" s="72" t="n">
        <v>0.111755710417236</v>
      </c>
      <c r="D31" s="72" t="n">
        <v>0.0286316245074929</v>
      </c>
      <c r="F31" s="72"/>
      <c r="G31" s="75" t="s">
        <v>357</v>
      </c>
      <c r="H31" s="78" t="n">
        <v>363</v>
      </c>
      <c r="I31" s="78" t="n">
        <v>8.4</v>
      </c>
      <c r="J31" s="78" t="n">
        <v>1.2</v>
      </c>
      <c r="K31" s="75"/>
      <c r="M31" s="0" t="s">
        <v>181</v>
      </c>
      <c r="N31" s="0" t="s">
        <v>256</v>
      </c>
      <c r="R31" s="0" t="s">
        <v>358</v>
      </c>
      <c r="S31" s="0" t="s">
        <v>359</v>
      </c>
    </row>
    <row r="32" customFormat="false" ht="13.8" hidden="false" customHeight="false" outlineLevel="0" collapsed="false">
      <c r="A32" s="0" t="s">
        <v>360</v>
      </c>
      <c r="B32" s="76" t="n">
        <v>1967.26949941497</v>
      </c>
      <c r="C32" s="72" t="n">
        <v>0.111755710417236</v>
      </c>
      <c r="D32" s="72" t="n">
        <v>0.0286316245074929</v>
      </c>
      <c r="F32" s="72"/>
      <c r="G32" s="75" t="s">
        <v>361</v>
      </c>
      <c r="H32" s="78" t="n">
        <v>380</v>
      </c>
      <c r="I32" s="78" t="n">
        <v>95</v>
      </c>
      <c r="J32" s="78" t="n">
        <v>0</v>
      </c>
      <c r="K32" s="75"/>
      <c r="M32" s="0" t="s">
        <v>183</v>
      </c>
      <c r="N32" s="0" t="s">
        <v>256</v>
      </c>
      <c r="R32" s="0" t="s">
        <v>362</v>
      </c>
      <c r="S32" s="0" t="s">
        <v>363</v>
      </c>
    </row>
    <row r="33" customFormat="false" ht="13.8" hidden="false" customHeight="false" outlineLevel="0" collapsed="false">
      <c r="A33" s="0" t="s">
        <v>364</v>
      </c>
      <c r="B33" s="76" t="n">
        <v>1967.26949941497</v>
      </c>
      <c r="C33" s="72" t="n">
        <v>0.111755710417236</v>
      </c>
      <c r="D33" s="72" t="n">
        <v>0.0286316245074929</v>
      </c>
      <c r="F33" s="72"/>
      <c r="G33" s="75" t="s">
        <v>365</v>
      </c>
      <c r="H33" s="78" t="n">
        <v>362</v>
      </c>
      <c r="I33" s="78" t="n">
        <v>0.5</v>
      </c>
      <c r="J33" s="78" t="n">
        <v>0.3</v>
      </c>
      <c r="K33" s="75"/>
      <c r="M33" s="0" t="s">
        <v>184</v>
      </c>
      <c r="N33" s="0" t="s">
        <v>256</v>
      </c>
      <c r="R33" s="0" t="s">
        <v>366</v>
      </c>
      <c r="S33" s="0" t="s">
        <v>367</v>
      </c>
    </row>
    <row r="34" customFormat="false" ht="13.8" hidden="false" customHeight="false" outlineLevel="0" collapsed="false">
      <c r="A34" s="0" t="s">
        <v>368</v>
      </c>
      <c r="B34" s="76" t="n">
        <v>1967.26949941497</v>
      </c>
      <c r="C34" s="72" t="n">
        <v>0.111755710417236</v>
      </c>
      <c r="D34" s="72" t="n">
        <v>0.0286316245074929</v>
      </c>
      <c r="F34" s="72"/>
      <c r="G34" s="75" t="s">
        <v>369</v>
      </c>
      <c r="H34" s="78" t="n">
        <v>356</v>
      </c>
      <c r="I34" s="78" t="n">
        <v>9.5</v>
      </c>
      <c r="J34" s="78" t="n">
        <v>4.3</v>
      </c>
      <c r="K34" s="75"/>
      <c r="M34" s="0" t="s">
        <v>194</v>
      </c>
      <c r="N34" s="0" t="s">
        <v>256</v>
      </c>
      <c r="R34" s="0" t="s">
        <v>370</v>
      </c>
      <c r="S34" s="0" t="s">
        <v>371</v>
      </c>
    </row>
    <row r="35" customFormat="false" ht="13.8" hidden="false" customHeight="false" outlineLevel="0" collapsed="false">
      <c r="A35" s="0" t="s">
        <v>372</v>
      </c>
      <c r="B35" s="76" t="n">
        <v>1967.26949941497</v>
      </c>
      <c r="C35" s="72" t="n">
        <v>0.111755710417236</v>
      </c>
      <c r="D35" s="72" t="n">
        <v>0.0286316245074929</v>
      </c>
      <c r="F35" s="72"/>
      <c r="G35" s="75" t="s">
        <v>373</v>
      </c>
      <c r="H35" s="78" t="n">
        <v>319</v>
      </c>
      <c r="I35" s="78" t="n">
        <v>11</v>
      </c>
      <c r="J35" s="78" t="n">
        <v>1.9</v>
      </c>
      <c r="K35" s="75"/>
      <c r="M35" s="0" t="s">
        <v>230</v>
      </c>
      <c r="N35" s="0" t="s">
        <v>256</v>
      </c>
      <c r="R35" s="0" t="s">
        <v>374</v>
      </c>
      <c r="S35" s="0" t="s">
        <v>375</v>
      </c>
    </row>
    <row r="36" customFormat="false" ht="13.8" hidden="false" customHeight="false" outlineLevel="0" collapsed="false">
      <c r="A36" s="0" t="s">
        <v>376</v>
      </c>
      <c r="B36" s="76" t="n">
        <v>1967.26949941497</v>
      </c>
      <c r="C36" s="72" t="n">
        <v>0.111755710417236</v>
      </c>
      <c r="D36" s="72" t="n">
        <v>0.0286316245074929</v>
      </c>
      <c r="F36" s="72"/>
      <c r="G36" s="75" t="s">
        <v>377</v>
      </c>
      <c r="H36" s="78" t="n">
        <v>341</v>
      </c>
      <c r="I36" s="78" t="n">
        <v>9</v>
      </c>
      <c r="J36" s="78" t="n">
        <v>1.8</v>
      </c>
      <c r="K36" s="75"/>
      <c r="M36" s="0" t="s">
        <v>112</v>
      </c>
      <c r="N36" s="0" t="s">
        <v>256</v>
      </c>
      <c r="R36" s="0" t="s">
        <v>378</v>
      </c>
      <c r="S36" s="0" t="s">
        <v>379</v>
      </c>
    </row>
    <row r="37" customFormat="false" ht="13.8" hidden="false" customHeight="false" outlineLevel="0" collapsed="false">
      <c r="A37" s="0" t="s">
        <v>380</v>
      </c>
      <c r="B37" s="76" t="n">
        <v>1967.26949941497</v>
      </c>
      <c r="C37" s="72" t="n">
        <v>0.111755710417236</v>
      </c>
      <c r="D37" s="72" t="n">
        <v>0.0286316245074929</v>
      </c>
      <c r="F37" s="72"/>
      <c r="G37" s="75" t="s">
        <v>381</v>
      </c>
      <c r="H37" s="78" t="n">
        <v>385</v>
      </c>
      <c r="I37" s="78" t="n">
        <v>13</v>
      </c>
      <c r="J37" s="78" t="n">
        <v>7.5</v>
      </c>
      <c r="K37" s="75"/>
      <c r="M37" s="0" t="s">
        <v>113</v>
      </c>
      <c r="N37" s="0" t="s">
        <v>256</v>
      </c>
      <c r="R37" s="0" t="s">
        <v>382</v>
      </c>
      <c r="S37" s="0" t="s">
        <v>383</v>
      </c>
    </row>
    <row r="38" customFormat="false" ht="13.8" hidden="false" customHeight="false" outlineLevel="0" collapsed="false">
      <c r="A38" s="0" t="s">
        <v>384</v>
      </c>
      <c r="B38" s="76" t="n">
        <v>1967.26949941497</v>
      </c>
      <c r="C38" s="72" t="n">
        <v>0.111755710417236</v>
      </c>
      <c r="D38" s="72" t="n">
        <v>0.0286316245074929</v>
      </c>
      <c r="F38" s="72"/>
      <c r="G38" s="75" t="s">
        <v>385</v>
      </c>
      <c r="H38" s="78" t="n">
        <v>384</v>
      </c>
      <c r="I38" s="78" t="n">
        <v>16</v>
      </c>
      <c r="J38" s="78" t="n">
        <v>6.3</v>
      </c>
      <c r="K38" s="75"/>
      <c r="M38" s="0" t="s">
        <v>128</v>
      </c>
      <c r="N38" s="0" t="s">
        <v>256</v>
      </c>
      <c r="R38" s="0" t="s">
        <v>386</v>
      </c>
      <c r="S38" s="0" t="s">
        <v>387</v>
      </c>
    </row>
    <row r="39" customFormat="false" ht="13.8" hidden="false" customHeight="false" outlineLevel="0" collapsed="false">
      <c r="A39" s="0" t="s">
        <v>388</v>
      </c>
      <c r="B39" s="76" t="n">
        <v>2688.48001522702</v>
      </c>
      <c r="C39" s="72" t="n">
        <v>0.129553520075804</v>
      </c>
      <c r="D39" s="72" t="n">
        <v>0.153905716614692</v>
      </c>
      <c r="F39" s="72"/>
      <c r="G39" s="75" t="s">
        <v>389</v>
      </c>
      <c r="H39" s="78" t="n">
        <v>340</v>
      </c>
      <c r="I39" s="78" t="n">
        <v>9.7</v>
      </c>
      <c r="J39" s="78" t="n">
        <v>3</v>
      </c>
      <c r="K39" s="75"/>
      <c r="M39" s="0" t="s">
        <v>158</v>
      </c>
      <c r="N39" s="0" t="s">
        <v>256</v>
      </c>
      <c r="R39" s="0" t="s">
        <v>390</v>
      </c>
      <c r="S39" s="0" t="s">
        <v>391</v>
      </c>
    </row>
    <row r="40" customFormat="false" ht="13.8" hidden="false" customHeight="false" outlineLevel="0" collapsed="false">
      <c r="A40" s="0" t="s">
        <v>392</v>
      </c>
      <c r="B40" s="76" t="n">
        <v>1967.26949941497</v>
      </c>
      <c r="C40" s="72" t="n">
        <v>0.111755710417236</v>
      </c>
      <c r="D40" s="72" t="n">
        <v>0.0286316245074929</v>
      </c>
      <c r="F40" s="72"/>
      <c r="G40" s="75" t="s">
        <v>393</v>
      </c>
      <c r="H40" s="78" t="n">
        <v>340</v>
      </c>
      <c r="I40" s="78" t="n">
        <v>9.7</v>
      </c>
      <c r="J40" s="78" t="n">
        <v>3</v>
      </c>
      <c r="K40" s="75"/>
      <c r="M40" s="0" t="s">
        <v>199</v>
      </c>
      <c r="N40" s="0" t="s">
        <v>256</v>
      </c>
      <c r="R40" s="0" t="s">
        <v>394</v>
      </c>
      <c r="S40" s="0" t="s">
        <v>395</v>
      </c>
    </row>
    <row r="41" customFormat="false" ht="13.8" hidden="false" customHeight="false" outlineLevel="0" collapsed="false">
      <c r="A41" s="0" t="s">
        <v>396</v>
      </c>
      <c r="B41" s="76" t="n">
        <v>1967.26949941497</v>
      </c>
      <c r="C41" s="72" t="n">
        <v>0.111755710417236</v>
      </c>
      <c r="D41" s="72" t="n">
        <v>0.0286316245074929</v>
      </c>
      <c r="F41" s="72"/>
      <c r="G41" s="75" t="s">
        <v>397</v>
      </c>
      <c r="H41" s="78" t="n">
        <v>343</v>
      </c>
      <c r="I41" s="78" t="n">
        <v>10.1</v>
      </c>
      <c r="J41" s="78" t="n">
        <v>3.3</v>
      </c>
      <c r="K41" s="75"/>
      <c r="M41" s="0" t="s">
        <v>212</v>
      </c>
      <c r="N41" s="0" t="s">
        <v>256</v>
      </c>
      <c r="R41" s="0" t="s">
        <v>398</v>
      </c>
      <c r="S41" s="0" t="s">
        <v>399</v>
      </c>
    </row>
    <row r="42" customFormat="false" ht="13.8" hidden="false" customHeight="false" outlineLevel="0" collapsed="false">
      <c r="A42" s="0" t="s">
        <v>400</v>
      </c>
      <c r="B42" s="76" t="n">
        <v>1967.26949941497</v>
      </c>
      <c r="C42" s="72" t="n">
        <v>0.111755710417236</v>
      </c>
      <c r="D42" s="72" t="n">
        <v>0.0286316245074929</v>
      </c>
      <c r="F42" s="72"/>
      <c r="G42" s="75" t="s">
        <v>401</v>
      </c>
      <c r="H42" s="78" t="n">
        <v>343</v>
      </c>
      <c r="I42" s="78" t="n">
        <v>10.1</v>
      </c>
      <c r="J42" s="78" t="n">
        <v>3.3</v>
      </c>
      <c r="K42" s="75"/>
      <c r="M42" s="0" t="s">
        <v>218</v>
      </c>
      <c r="N42" s="0" t="s">
        <v>256</v>
      </c>
      <c r="R42" s="0" t="s">
        <v>402</v>
      </c>
      <c r="S42" s="0" t="s">
        <v>403</v>
      </c>
    </row>
    <row r="43" customFormat="false" ht="13.8" hidden="false" customHeight="false" outlineLevel="0" collapsed="false">
      <c r="A43" s="0" t="s">
        <v>404</v>
      </c>
      <c r="B43" s="76" t="n">
        <v>1967.26949941497</v>
      </c>
      <c r="C43" s="72" t="n">
        <v>0.111755710417236</v>
      </c>
      <c r="D43" s="72" t="n">
        <v>0.0286316245074929</v>
      </c>
      <c r="F43" s="72"/>
      <c r="G43" s="75" t="s">
        <v>405</v>
      </c>
      <c r="H43" s="78" t="n">
        <v>330</v>
      </c>
      <c r="I43" s="78" t="n">
        <v>11</v>
      </c>
      <c r="J43" s="78" t="n">
        <v>2</v>
      </c>
      <c r="K43" s="75"/>
      <c r="M43" s="0" t="s">
        <v>92</v>
      </c>
      <c r="N43" s="0" t="s">
        <v>256</v>
      </c>
      <c r="R43" s="0" t="s">
        <v>406</v>
      </c>
      <c r="S43" s="0" t="s">
        <v>407</v>
      </c>
    </row>
    <row r="44" customFormat="false" ht="13.8" hidden="false" customHeight="false" outlineLevel="0" collapsed="false">
      <c r="A44" s="0" t="s">
        <v>408</v>
      </c>
      <c r="B44" s="76" t="n">
        <v>6559.29791271347</v>
      </c>
      <c r="C44" s="72" t="n">
        <v>0.143026565464896</v>
      </c>
      <c r="D44" s="72" t="n">
        <v>0.662001897533207</v>
      </c>
      <c r="F44" s="72"/>
      <c r="G44" s="75" t="s">
        <v>409</v>
      </c>
      <c r="H44" s="78" t="n">
        <v>344</v>
      </c>
      <c r="I44" s="78" t="n">
        <v>6.4</v>
      </c>
      <c r="J44" s="78" t="n">
        <v>1.2</v>
      </c>
      <c r="K44" s="75"/>
      <c r="M44" s="0" t="s">
        <v>103</v>
      </c>
      <c r="N44" s="0" t="s">
        <v>256</v>
      </c>
      <c r="R44" s="0" t="s">
        <v>410</v>
      </c>
      <c r="S44" s="0" t="s">
        <v>411</v>
      </c>
    </row>
    <row r="45" customFormat="false" ht="13.8" hidden="false" customHeight="false" outlineLevel="0" collapsed="false">
      <c r="A45" s="0" t="s">
        <v>98</v>
      </c>
      <c r="B45" s="76" t="n">
        <v>6548.14814814815</v>
      </c>
      <c r="C45" s="72" t="n">
        <v>0.140740740740741</v>
      </c>
      <c r="D45" s="72" t="n">
        <v>0.659259259259259</v>
      </c>
      <c r="F45" s="72"/>
      <c r="G45" s="0" t="s">
        <v>412</v>
      </c>
      <c r="H45" s="0" t="n">
        <v>380</v>
      </c>
      <c r="I45" s="0" t="n">
        <v>95</v>
      </c>
      <c r="J45" s="0" t="n">
        <v>0</v>
      </c>
      <c r="M45" s="0" t="s">
        <v>138</v>
      </c>
      <c r="N45" s="0" t="s">
        <v>256</v>
      </c>
      <c r="R45" s="0" t="s">
        <v>413</v>
      </c>
      <c r="S45" s="0" t="s">
        <v>414</v>
      </c>
    </row>
    <row r="46" customFormat="false" ht="13.8" hidden="false" customHeight="false" outlineLevel="0" collapsed="false">
      <c r="A46" s="0" t="s">
        <v>415</v>
      </c>
      <c r="B46" s="76" t="n">
        <v>2490</v>
      </c>
      <c r="C46" s="72" t="n">
        <v>0.082</v>
      </c>
      <c r="D46" s="72" t="n">
        <v>0.012</v>
      </c>
      <c r="F46" s="72"/>
      <c r="G46" s="0" t="s">
        <v>416</v>
      </c>
      <c r="H46" s="0" t="n">
        <v>380</v>
      </c>
      <c r="I46" s="0" t="n">
        <v>95</v>
      </c>
      <c r="J46" s="0" t="n">
        <v>0</v>
      </c>
      <c r="M46" s="0" t="s">
        <v>143</v>
      </c>
      <c r="N46" s="0" t="s">
        <v>256</v>
      </c>
      <c r="R46" s="0" t="s">
        <v>417</v>
      </c>
      <c r="S46" s="0" t="s">
        <v>418</v>
      </c>
    </row>
    <row r="47" customFormat="false" ht="13.8" hidden="false" customHeight="false" outlineLevel="0" collapsed="false">
      <c r="A47" s="0" t="s">
        <v>99</v>
      </c>
      <c r="B47" s="76" t="n">
        <v>3502.30283644863</v>
      </c>
      <c r="C47" s="72" t="n">
        <v>0.238932737184465</v>
      </c>
      <c r="D47" s="72" t="n">
        <v>0.0204218150503241</v>
      </c>
      <c r="F47" s="72"/>
      <c r="M47" s="0" t="s">
        <v>191</v>
      </c>
      <c r="N47" s="0" t="s">
        <v>256</v>
      </c>
      <c r="R47" s="0" t="s">
        <v>419</v>
      </c>
      <c r="S47" s="0" t="s">
        <v>420</v>
      </c>
    </row>
    <row r="48" customFormat="false" ht="13.8" hidden="false" customHeight="false" outlineLevel="0" collapsed="false">
      <c r="A48" s="0" t="s">
        <v>100</v>
      </c>
      <c r="B48" s="76" t="n">
        <v>3300</v>
      </c>
      <c r="C48" s="72" t="n">
        <v>0.11</v>
      </c>
      <c r="D48" s="72" t="n">
        <v>0.02</v>
      </c>
      <c r="F48" s="72"/>
      <c r="G48" s="75" t="s">
        <v>421</v>
      </c>
      <c r="H48" s="78" t="n">
        <v>351</v>
      </c>
      <c r="I48" s="78" t="n">
        <v>1</v>
      </c>
      <c r="J48" s="78" t="n">
        <v>0</v>
      </c>
      <c r="K48" s="75"/>
      <c r="M48" s="0" t="s">
        <v>164</v>
      </c>
      <c r="N48" s="0" t="s">
        <v>256</v>
      </c>
      <c r="R48" s="0" t="s">
        <v>422</v>
      </c>
      <c r="S48" s="0" t="s">
        <v>423</v>
      </c>
    </row>
    <row r="49" customFormat="false" ht="13.8" hidden="false" customHeight="false" outlineLevel="0" collapsed="false">
      <c r="A49" s="0" t="s">
        <v>424</v>
      </c>
      <c r="B49" s="76" t="n">
        <v>3450.02249791091</v>
      </c>
      <c r="C49" s="72" t="n">
        <v>0.1229992929228</v>
      </c>
      <c r="D49" s="72" t="n">
        <v>0.0199910008356367</v>
      </c>
      <c r="F49" s="72"/>
      <c r="G49" s="75" t="s">
        <v>425</v>
      </c>
      <c r="H49" s="78" t="n">
        <v>232</v>
      </c>
      <c r="I49" s="78" t="n">
        <v>0</v>
      </c>
      <c r="J49" s="78" t="n">
        <v>0</v>
      </c>
      <c r="K49" s="75"/>
      <c r="M49" s="0" t="s">
        <v>90</v>
      </c>
      <c r="N49" s="0" t="s">
        <v>256</v>
      </c>
      <c r="R49" s="0" t="s">
        <v>426</v>
      </c>
      <c r="S49" s="0" t="s">
        <v>427</v>
      </c>
    </row>
    <row r="50" customFormat="false" ht="13.8" hidden="false" customHeight="false" outlineLevel="0" collapsed="false">
      <c r="A50" s="0" t="s">
        <v>428</v>
      </c>
      <c r="B50" s="76" t="n">
        <v>2284.5207571087</v>
      </c>
      <c r="C50" s="72" t="n">
        <v>0.00190141453717842</v>
      </c>
      <c r="D50" s="72" t="n">
        <v>0.258448330500418</v>
      </c>
      <c r="F50" s="72"/>
      <c r="G50" s="75" t="s">
        <v>429</v>
      </c>
      <c r="H50" s="78" t="n">
        <v>348</v>
      </c>
      <c r="I50" s="78" t="n">
        <v>0</v>
      </c>
      <c r="J50" s="78" t="n">
        <v>0</v>
      </c>
      <c r="K50" s="75"/>
      <c r="M50" s="0" t="s">
        <v>182</v>
      </c>
      <c r="N50" s="0" t="s">
        <v>256</v>
      </c>
      <c r="R50" s="0" t="s">
        <v>430</v>
      </c>
      <c r="S50" s="0" t="s">
        <v>431</v>
      </c>
    </row>
    <row r="51" customFormat="false" ht="13.8" hidden="false" customHeight="false" outlineLevel="0" collapsed="false">
      <c r="A51" s="0" t="s">
        <v>432</v>
      </c>
      <c r="B51" s="76" t="n">
        <v>7110</v>
      </c>
      <c r="C51" s="72" t="n">
        <v>0</v>
      </c>
      <c r="D51" s="72" t="n">
        <v>0.85</v>
      </c>
      <c r="F51" s="72"/>
      <c r="G51" s="75" t="s">
        <v>433</v>
      </c>
      <c r="H51" s="78" t="n">
        <v>310</v>
      </c>
      <c r="I51" s="78" t="n">
        <v>0</v>
      </c>
      <c r="J51" s="78" t="n">
        <v>0</v>
      </c>
      <c r="K51" s="75"/>
      <c r="M51" s="0" t="s">
        <v>97</v>
      </c>
      <c r="N51" s="0" t="s">
        <v>256</v>
      </c>
      <c r="R51" s="0" t="s">
        <v>434</v>
      </c>
      <c r="S51" s="0" t="s">
        <v>435</v>
      </c>
    </row>
    <row r="52" customFormat="false" ht="13.8" hidden="false" customHeight="false" outlineLevel="0" collapsed="false">
      <c r="A52" s="0" t="s">
        <v>436</v>
      </c>
      <c r="B52" s="76" t="n">
        <v>543.061478418191</v>
      </c>
      <c r="C52" s="72" t="n">
        <v>0.000681258167523045</v>
      </c>
      <c r="D52" s="72" t="n">
        <v>0.061425637787641</v>
      </c>
      <c r="F52" s="72"/>
      <c r="G52" s="75" t="s">
        <v>437</v>
      </c>
      <c r="H52" s="78" t="n">
        <v>310</v>
      </c>
      <c r="I52" s="78" t="n">
        <v>0</v>
      </c>
      <c r="J52" s="78" t="n">
        <v>0</v>
      </c>
      <c r="K52" s="75"/>
      <c r="M52" s="0" t="s">
        <v>127</v>
      </c>
      <c r="N52" s="0" t="s">
        <v>256</v>
      </c>
      <c r="R52" s="0" t="s">
        <v>438</v>
      </c>
      <c r="S52" s="0" t="s">
        <v>439</v>
      </c>
    </row>
    <row r="53" customFormat="false" ht="13.8" hidden="false" customHeight="false" outlineLevel="0" collapsed="false">
      <c r="A53" s="0" t="s">
        <v>440</v>
      </c>
      <c r="B53" s="76" t="n">
        <v>7169.99735352822</v>
      </c>
      <c r="C53" s="72" t="n">
        <v>0.0090006114262397</v>
      </c>
      <c r="D53" s="72" t="n">
        <v>0.811000196855783</v>
      </c>
      <c r="F53" s="72"/>
      <c r="G53" s="75" t="s">
        <v>441</v>
      </c>
      <c r="H53" s="78" t="n">
        <v>310</v>
      </c>
      <c r="I53" s="78" t="n">
        <v>0</v>
      </c>
      <c r="J53" s="78" t="n">
        <v>0</v>
      </c>
      <c r="K53" s="75"/>
      <c r="M53" s="0" t="s">
        <v>155</v>
      </c>
      <c r="N53" s="0" t="s">
        <v>256</v>
      </c>
      <c r="R53" s="0" t="s">
        <v>442</v>
      </c>
      <c r="S53" s="0" t="s">
        <v>443</v>
      </c>
    </row>
    <row r="54" customFormat="false" ht="13.8" hidden="false" customHeight="false" outlineLevel="0" collapsed="false">
      <c r="A54" s="0" t="s">
        <v>444</v>
      </c>
      <c r="B54" s="76" t="n">
        <v>7169.93082244427</v>
      </c>
      <c r="C54" s="72" t="n">
        <v>0.00900845503458878</v>
      </c>
      <c r="D54" s="72" t="n">
        <v>0.81097617217525</v>
      </c>
      <c r="F54" s="72"/>
      <c r="G54" s="75" t="s">
        <v>445</v>
      </c>
      <c r="H54" s="78" t="n">
        <v>368</v>
      </c>
      <c r="I54" s="78" t="n">
        <v>0</v>
      </c>
      <c r="J54" s="78" t="n">
        <v>0</v>
      </c>
      <c r="K54" s="75"/>
      <c r="M54" s="0" t="s">
        <v>189</v>
      </c>
      <c r="N54" s="0" t="s">
        <v>256</v>
      </c>
      <c r="R54" s="0" t="s">
        <v>446</v>
      </c>
      <c r="S54" s="0" t="s">
        <v>447</v>
      </c>
    </row>
    <row r="55" customFormat="false" ht="13.8" hidden="false" customHeight="false" outlineLevel="0" collapsed="false">
      <c r="A55" s="0" t="s">
        <v>448</v>
      </c>
      <c r="B55" s="76" t="n">
        <v>749.379652605459</v>
      </c>
      <c r="C55" s="72" t="n">
        <v>0.0297766749379653</v>
      </c>
      <c r="D55" s="72" t="n">
        <v>0.0521091811414392</v>
      </c>
      <c r="F55" s="72"/>
      <c r="G55" s="75" t="s">
        <v>449</v>
      </c>
      <c r="H55" s="78" t="n">
        <v>387</v>
      </c>
      <c r="I55" s="78" t="n">
        <v>0</v>
      </c>
      <c r="J55" s="78" t="n">
        <v>0</v>
      </c>
      <c r="K55" s="75"/>
      <c r="M55" s="0" t="s">
        <v>202</v>
      </c>
      <c r="N55" s="0" t="s">
        <v>256</v>
      </c>
      <c r="R55" s="0" t="s">
        <v>450</v>
      </c>
      <c r="S55" s="0" t="s">
        <v>451</v>
      </c>
    </row>
    <row r="56" customFormat="false" ht="13.8" hidden="false" customHeight="false" outlineLevel="0" collapsed="false">
      <c r="A56" s="0" t="s">
        <v>101</v>
      </c>
      <c r="B56" s="76" t="n">
        <v>190.000089074604</v>
      </c>
      <c r="C56" s="72" t="n">
        <v>0.0100001088689604</v>
      </c>
      <c r="D56" s="72" t="n">
        <v>0.000999614999767416</v>
      </c>
      <c r="F56" s="72"/>
      <c r="G56" s="75" t="s">
        <v>452</v>
      </c>
      <c r="H56" s="78" t="n">
        <v>318</v>
      </c>
      <c r="I56" s="78" t="n">
        <v>0</v>
      </c>
      <c r="J56" s="78" t="n">
        <v>0</v>
      </c>
      <c r="K56" s="75"/>
      <c r="M56" s="0" t="s">
        <v>125</v>
      </c>
      <c r="N56" s="0" t="s">
        <v>256</v>
      </c>
      <c r="R56" s="0" t="s">
        <v>453</v>
      </c>
      <c r="S56" s="0" t="s">
        <v>454</v>
      </c>
    </row>
    <row r="57" customFormat="false" ht="13.8" hidden="false" customHeight="false" outlineLevel="0" collapsed="false">
      <c r="A57" s="0" t="s">
        <v>102</v>
      </c>
      <c r="B57" s="76" t="n">
        <v>3880</v>
      </c>
      <c r="C57" s="72" t="n">
        <v>0.16</v>
      </c>
      <c r="D57" s="72" t="n">
        <v>0.06</v>
      </c>
      <c r="F57" s="72"/>
      <c r="G57" s="75" t="s">
        <v>455</v>
      </c>
      <c r="H57" s="78" t="n">
        <v>375</v>
      </c>
      <c r="I57" s="78" t="n">
        <v>0</v>
      </c>
      <c r="J57" s="78" t="n">
        <v>0</v>
      </c>
      <c r="K57" s="75"/>
      <c r="M57" s="0" t="s">
        <v>193</v>
      </c>
      <c r="N57" s="0" t="s">
        <v>256</v>
      </c>
      <c r="R57" s="0" t="s">
        <v>456</v>
      </c>
      <c r="S57" s="0" t="s">
        <v>457</v>
      </c>
    </row>
    <row r="58" customFormat="false" ht="13.8" hidden="false" customHeight="false" outlineLevel="0" collapsed="false">
      <c r="A58" s="0" t="s">
        <v>103</v>
      </c>
      <c r="B58" s="76" t="n">
        <v>1110</v>
      </c>
      <c r="C58" s="72" t="n">
        <v>0.016</v>
      </c>
      <c r="D58" s="72" t="n">
        <v>0.005</v>
      </c>
      <c r="F58" s="72"/>
      <c r="G58" s="75" t="s">
        <v>458</v>
      </c>
      <c r="H58" s="78" t="n">
        <v>298</v>
      </c>
      <c r="I58" s="78" t="n">
        <v>0.3</v>
      </c>
      <c r="J58" s="78" t="n">
        <v>0</v>
      </c>
      <c r="K58" s="75"/>
      <c r="M58" s="0" t="s">
        <v>136</v>
      </c>
      <c r="N58" s="0" t="s">
        <v>256</v>
      </c>
      <c r="R58" s="0" t="s">
        <v>459</v>
      </c>
      <c r="S58" s="0" t="s">
        <v>460</v>
      </c>
    </row>
    <row r="59" customFormat="false" ht="13.8" hidden="false" customHeight="false" outlineLevel="0" collapsed="false">
      <c r="A59" s="0" t="s">
        <v>104</v>
      </c>
      <c r="B59" s="76" t="n">
        <v>380.000134272345</v>
      </c>
      <c r="C59" s="72" t="n">
        <v>0.00900027525830642</v>
      </c>
      <c r="D59" s="72" t="n">
        <v>0.00199998657276554</v>
      </c>
      <c r="F59" s="72"/>
      <c r="G59" s="75" t="s">
        <v>461</v>
      </c>
      <c r="H59" s="78" t="n">
        <v>375</v>
      </c>
      <c r="I59" s="78" t="n">
        <v>0</v>
      </c>
      <c r="J59" s="78" t="n">
        <v>0</v>
      </c>
      <c r="K59" s="75"/>
      <c r="M59" s="0" t="s">
        <v>106</v>
      </c>
      <c r="N59" s="0" t="s">
        <v>256</v>
      </c>
      <c r="R59" s="0" t="s">
        <v>462</v>
      </c>
      <c r="S59" s="0" t="s">
        <v>463</v>
      </c>
    </row>
    <row r="60" customFormat="false" ht="13.8" hidden="false" customHeight="false" outlineLevel="0" collapsed="false">
      <c r="A60" s="0" t="s">
        <v>464</v>
      </c>
      <c r="B60" s="76" t="n">
        <v>4270</v>
      </c>
      <c r="C60" s="72" t="n">
        <v>1</v>
      </c>
      <c r="D60" s="72" t="n">
        <v>0</v>
      </c>
      <c r="F60" s="72"/>
      <c r="G60" s="75" t="s">
        <v>465</v>
      </c>
      <c r="H60" s="78" t="n">
        <v>298</v>
      </c>
      <c r="I60" s="78" t="n">
        <v>0.4</v>
      </c>
      <c r="J60" s="78" t="n">
        <v>0</v>
      </c>
      <c r="K60" s="75"/>
      <c r="M60" s="0" t="s">
        <v>141</v>
      </c>
      <c r="N60" s="0" t="s">
        <v>256</v>
      </c>
      <c r="R60" s="0" t="s">
        <v>466</v>
      </c>
      <c r="S60" s="0" t="s">
        <v>467</v>
      </c>
    </row>
    <row r="61" customFormat="false" ht="13.8" hidden="false" customHeight="false" outlineLevel="0" collapsed="false">
      <c r="A61" s="0" t="s">
        <v>468</v>
      </c>
      <c r="B61" s="76" t="n">
        <v>5740.00093371304</v>
      </c>
      <c r="C61" s="72" t="n">
        <v>0.153002220903167</v>
      </c>
      <c r="D61" s="72" t="n">
        <v>0.46400202749118</v>
      </c>
      <c r="F61" s="72"/>
      <c r="G61" s="75"/>
      <c r="H61" s="78"/>
      <c r="I61" s="78"/>
      <c r="J61" s="78"/>
      <c r="K61" s="75"/>
      <c r="M61" s="0" t="s">
        <v>161</v>
      </c>
      <c r="N61" s="0" t="s">
        <v>260</v>
      </c>
      <c r="R61" s="0" t="s">
        <v>469</v>
      </c>
      <c r="S61" s="0" t="s">
        <v>470</v>
      </c>
    </row>
    <row r="62" customFormat="false" ht="14.9" hidden="false" customHeight="false" outlineLevel="0" collapsed="false">
      <c r="A62" s="0" t="s">
        <v>105</v>
      </c>
      <c r="B62" s="76" t="n">
        <v>850.692177690463</v>
      </c>
      <c r="C62" s="72" t="n">
        <v>0.0259909824713398</v>
      </c>
      <c r="D62" s="72" t="n">
        <v>0.0695411310348194</v>
      </c>
      <c r="F62" s="72"/>
      <c r="G62" s="73" t="s">
        <v>471</v>
      </c>
      <c r="H62" s="78"/>
      <c r="I62" s="78"/>
      <c r="J62" s="78"/>
      <c r="K62" s="75"/>
      <c r="M62" s="0" t="s">
        <v>178</v>
      </c>
      <c r="N62" s="0" t="s">
        <v>260</v>
      </c>
      <c r="R62" s="0" t="s">
        <v>472</v>
      </c>
      <c r="S62" s="0" t="s">
        <v>473</v>
      </c>
    </row>
    <row r="63" customFormat="false" ht="13.8" hidden="false" customHeight="false" outlineLevel="0" collapsed="false">
      <c r="A63" s="0" t="s">
        <v>106</v>
      </c>
      <c r="B63" s="76" t="n">
        <v>430</v>
      </c>
      <c r="C63" s="72" t="n">
        <v>0.008</v>
      </c>
      <c r="D63" s="72" t="n">
        <v>0.006</v>
      </c>
      <c r="F63" s="72"/>
      <c r="G63" s="75" t="s">
        <v>474</v>
      </c>
      <c r="H63" s="78" t="n">
        <v>341</v>
      </c>
      <c r="I63" s="78" t="n">
        <v>22.1</v>
      </c>
      <c r="J63" s="78" t="n">
        <v>1.7</v>
      </c>
      <c r="K63" s="75"/>
      <c r="M63" s="0" t="s">
        <v>208</v>
      </c>
      <c r="N63" s="0" t="s">
        <v>260</v>
      </c>
      <c r="R63" s="0" t="s">
        <v>475</v>
      </c>
      <c r="S63" s="0" t="s">
        <v>476</v>
      </c>
    </row>
    <row r="64" customFormat="false" ht="13.8" hidden="false" customHeight="false" outlineLevel="0" collapsed="false">
      <c r="A64" s="0" t="s">
        <v>107</v>
      </c>
      <c r="B64" s="76" t="n">
        <v>1090</v>
      </c>
      <c r="C64" s="72" t="n">
        <v>0.009</v>
      </c>
      <c r="D64" s="72" t="n">
        <v>0.002</v>
      </c>
      <c r="F64" s="72"/>
      <c r="G64" s="75" t="s">
        <v>477</v>
      </c>
      <c r="H64" s="78" t="n">
        <v>343</v>
      </c>
      <c r="I64" s="78" t="n">
        <v>23.4</v>
      </c>
      <c r="J64" s="78" t="n">
        <v>2</v>
      </c>
      <c r="K64" s="75"/>
      <c r="M64" s="0" t="s">
        <v>209</v>
      </c>
      <c r="N64" s="0" t="s">
        <v>260</v>
      </c>
      <c r="R64" s="0" t="s">
        <v>478</v>
      </c>
      <c r="S64" s="0" t="s">
        <v>479</v>
      </c>
    </row>
    <row r="65" customFormat="false" ht="13.8" hidden="false" customHeight="false" outlineLevel="0" collapsed="false">
      <c r="A65" s="0" t="s">
        <v>480</v>
      </c>
      <c r="B65" s="76" t="n">
        <v>2550</v>
      </c>
      <c r="C65" s="72" t="n">
        <v>0.028</v>
      </c>
      <c r="D65" s="72" t="n">
        <v>0.007</v>
      </c>
      <c r="F65" s="72"/>
      <c r="G65" s="75" t="s">
        <v>481</v>
      </c>
      <c r="H65" s="78" t="n">
        <v>346</v>
      </c>
      <c r="I65" s="78" t="n">
        <v>22.5</v>
      </c>
      <c r="J65" s="78" t="n">
        <v>1.8</v>
      </c>
      <c r="K65" s="75"/>
      <c r="M65" s="0" t="s">
        <v>32</v>
      </c>
      <c r="N65" s="0" t="s">
        <v>260</v>
      </c>
      <c r="R65" s="0" t="s">
        <v>482</v>
      </c>
      <c r="S65" s="0" t="s">
        <v>483</v>
      </c>
    </row>
    <row r="66" customFormat="false" ht="13.8" hidden="false" customHeight="false" outlineLevel="0" collapsed="false">
      <c r="A66" s="0" t="s">
        <v>108</v>
      </c>
      <c r="B66" s="76" t="n">
        <v>530</v>
      </c>
      <c r="C66" s="72" t="n">
        <v>0.058</v>
      </c>
      <c r="D66" s="72" t="n">
        <v>0.011</v>
      </c>
      <c r="F66" s="72"/>
      <c r="G66" s="75" t="s">
        <v>484</v>
      </c>
      <c r="H66" s="78" t="n">
        <v>358</v>
      </c>
      <c r="I66" s="78" t="n">
        <v>20.1</v>
      </c>
      <c r="J66" s="78" t="n">
        <v>4.5</v>
      </c>
      <c r="K66" s="75"/>
      <c r="M66" s="0" t="s">
        <v>26</v>
      </c>
      <c r="N66" s="0" t="s">
        <v>260</v>
      </c>
      <c r="R66" s="0" t="s">
        <v>485</v>
      </c>
      <c r="S66" s="0" t="s">
        <v>486</v>
      </c>
    </row>
    <row r="67" customFormat="false" ht="13.8" hidden="false" customHeight="false" outlineLevel="0" collapsed="false">
      <c r="A67" s="79" t="s">
        <v>109</v>
      </c>
      <c r="B67" s="80" t="n">
        <v>5530</v>
      </c>
      <c r="C67" s="81" t="n">
        <v>0.157142857142857</v>
      </c>
      <c r="D67" s="81" t="n">
        <v>0.22</v>
      </c>
      <c r="F67" s="72"/>
      <c r="G67" s="75" t="s">
        <v>487</v>
      </c>
      <c r="H67" s="78" t="n">
        <v>342</v>
      </c>
      <c r="I67" s="78" t="n">
        <v>23.4</v>
      </c>
      <c r="J67" s="78" t="n">
        <v>1.8</v>
      </c>
      <c r="K67" s="75"/>
      <c r="M67" s="0" t="s">
        <v>145</v>
      </c>
      <c r="N67" s="0" t="s">
        <v>260</v>
      </c>
      <c r="R67" s="0" t="s">
        <v>488</v>
      </c>
      <c r="S67" s="0" t="s">
        <v>489</v>
      </c>
    </row>
    <row r="68" customFormat="false" ht="13.8" hidden="false" customHeight="false" outlineLevel="0" collapsed="false">
      <c r="A68" s="79" t="s">
        <v>490</v>
      </c>
      <c r="B68" s="80" t="n">
        <v>0</v>
      </c>
      <c r="C68" s="81" t="n">
        <v>0</v>
      </c>
      <c r="D68" s="81" t="n">
        <v>0</v>
      </c>
      <c r="F68" s="72"/>
      <c r="G68" s="75" t="s">
        <v>491</v>
      </c>
      <c r="H68" s="78" t="n">
        <v>343</v>
      </c>
      <c r="I68" s="78" t="n">
        <v>20.9</v>
      </c>
      <c r="J68" s="78" t="n">
        <v>1.7</v>
      </c>
      <c r="K68" s="75"/>
      <c r="M68" s="0" t="s">
        <v>28</v>
      </c>
      <c r="N68" s="0" t="s">
        <v>260</v>
      </c>
      <c r="R68" s="0" t="s">
        <v>492</v>
      </c>
      <c r="S68" s="0" t="s">
        <v>493</v>
      </c>
    </row>
    <row r="69" customFormat="false" ht="13.8" hidden="false" customHeight="false" outlineLevel="0" collapsed="false">
      <c r="A69" s="0" t="s">
        <v>110</v>
      </c>
      <c r="B69" s="76" t="n">
        <v>90.0002083447765</v>
      </c>
      <c r="C69" s="72" t="n">
        <v>0.0080004394180741</v>
      </c>
      <c r="D69" s="72" t="n">
        <v>0.00100005492725926</v>
      </c>
      <c r="F69" s="72"/>
      <c r="G69" s="75" t="s">
        <v>494</v>
      </c>
      <c r="H69" s="78" t="n">
        <v>346</v>
      </c>
      <c r="I69" s="78" t="n">
        <v>24.2</v>
      </c>
      <c r="J69" s="78" t="n">
        <v>1.8</v>
      </c>
      <c r="K69" s="75"/>
      <c r="M69" s="0" t="s">
        <v>109</v>
      </c>
      <c r="N69" s="0" t="s">
        <v>260</v>
      </c>
      <c r="R69" s="0" t="s">
        <v>495</v>
      </c>
      <c r="S69" s="0" t="s">
        <v>496</v>
      </c>
    </row>
    <row r="70" customFormat="false" ht="13.8" hidden="false" customHeight="false" outlineLevel="0" collapsed="false">
      <c r="A70" s="0" t="s">
        <v>497</v>
      </c>
      <c r="B70" s="76" t="n">
        <v>3641.50943396226</v>
      </c>
      <c r="C70" s="72" t="n">
        <v>0.0997304582210243</v>
      </c>
      <c r="D70" s="72" t="n">
        <v>0.0107816711590297</v>
      </c>
      <c r="F70" s="72"/>
      <c r="G70" s="75" t="s">
        <v>498</v>
      </c>
      <c r="H70" s="78" t="n">
        <v>365</v>
      </c>
      <c r="I70" s="78" t="n">
        <v>17.7</v>
      </c>
      <c r="J70" s="78" t="n">
        <v>6.3</v>
      </c>
      <c r="K70" s="75"/>
      <c r="M70" s="0" t="s">
        <v>175</v>
      </c>
      <c r="N70" s="0" t="s">
        <v>260</v>
      </c>
      <c r="R70" s="0" t="s">
        <v>499</v>
      </c>
      <c r="S70" s="0" t="s">
        <v>500</v>
      </c>
    </row>
    <row r="71" customFormat="false" ht="13.8" hidden="false" customHeight="false" outlineLevel="0" collapsed="false">
      <c r="A71" s="0" t="s">
        <v>111</v>
      </c>
      <c r="B71" s="76" t="n">
        <v>3400</v>
      </c>
      <c r="C71" s="72" t="n">
        <v>0.08</v>
      </c>
      <c r="D71" s="72" t="n">
        <v>0.015</v>
      </c>
      <c r="F71" s="72"/>
      <c r="G71" s="75" t="s">
        <v>501</v>
      </c>
      <c r="H71" s="78" t="n">
        <v>325</v>
      </c>
      <c r="I71" s="78" t="n">
        <v>31.5</v>
      </c>
      <c r="J71" s="78" t="n">
        <v>1.9</v>
      </c>
      <c r="K71" s="75"/>
      <c r="M71" s="0" t="s">
        <v>207</v>
      </c>
      <c r="N71" s="0" t="s">
        <v>260</v>
      </c>
      <c r="R71" s="0" t="s">
        <v>502</v>
      </c>
      <c r="S71" s="0" t="s">
        <v>503</v>
      </c>
    </row>
    <row r="72" customFormat="false" ht="13.8" hidden="false" customHeight="false" outlineLevel="0" collapsed="false">
      <c r="A72" s="0" t="s">
        <v>504</v>
      </c>
      <c r="B72" s="76" t="n">
        <v>3921.875</v>
      </c>
      <c r="C72" s="72" t="n">
        <v>0.078125</v>
      </c>
      <c r="D72" s="72" t="n">
        <v>0</v>
      </c>
      <c r="F72" s="72"/>
      <c r="G72" s="75" t="s">
        <v>505</v>
      </c>
      <c r="H72" s="78" t="n">
        <v>390</v>
      </c>
      <c r="I72" s="78" t="n">
        <v>40</v>
      </c>
      <c r="J72" s="78" t="n">
        <v>13</v>
      </c>
      <c r="K72" s="75"/>
      <c r="M72" s="0" t="s">
        <v>224</v>
      </c>
      <c r="N72" s="0" t="s">
        <v>260</v>
      </c>
      <c r="R72" s="0" t="s">
        <v>506</v>
      </c>
      <c r="S72" s="0" t="s">
        <v>507</v>
      </c>
    </row>
    <row r="73" customFormat="false" ht="13.8" hidden="false" customHeight="false" outlineLevel="0" collapsed="false">
      <c r="A73" s="0" t="s">
        <v>508</v>
      </c>
      <c r="B73" s="76" t="n">
        <v>1790.00152703298</v>
      </c>
      <c r="C73" s="72" t="n">
        <v>0.111001823457023</v>
      </c>
      <c r="D73" s="72" t="n">
        <v>0.125998185525524</v>
      </c>
      <c r="F73" s="72"/>
      <c r="G73" s="75" t="s">
        <v>509</v>
      </c>
      <c r="H73" s="78" t="n">
        <v>340</v>
      </c>
      <c r="I73" s="78" t="n">
        <v>22</v>
      </c>
      <c r="J73" s="78" t="n">
        <v>2</v>
      </c>
      <c r="K73" s="75"/>
      <c r="M73" s="0" t="s">
        <v>171</v>
      </c>
      <c r="N73" s="0" t="s">
        <v>260</v>
      </c>
      <c r="R73" s="0" t="s">
        <v>510</v>
      </c>
      <c r="S73" s="0" t="s">
        <v>511</v>
      </c>
    </row>
    <row r="74" customFormat="false" ht="13.8" hidden="false" customHeight="false" outlineLevel="0" collapsed="false">
      <c r="A74" s="0" t="s">
        <v>512</v>
      </c>
      <c r="B74" s="76" t="n">
        <v>2692.71303824149</v>
      </c>
      <c r="C74" s="72" t="n">
        <v>0.179514202549433</v>
      </c>
      <c r="D74" s="72" t="n">
        <v>0.210659439927733</v>
      </c>
      <c r="F74" s="72"/>
      <c r="G74" s="75" t="s">
        <v>513</v>
      </c>
      <c r="H74" s="78" t="n">
        <v>340</v>
      </c>
      <c r="I74" s="78" t="n">
        <v>22</v>
      </c>
      <c r="J74" s="78" t="n">
        <v>2</v>
      </c>
      <c r="K74" s="75"/>
      <c r="M74" s="0" t="s">
        <v>514</v>
      </c>
      <c r="N74" s="0" t="s">
        <v>260</v>
      </c>
      <c r="R74" s="0" t="s">
        <v>515</v>
      </c>
      <c r="S74" s="0" t="s">
        <v>516</v>
      </c>
    </row>
    <row r="75" customFormat="false" ht="13.8" hidden="false" customHeight="false" outlineLevel="0" collapsed="false">
      <c r="A75" s="0" t="s">
        <v>517</v>
      </c>
      <c r="B75" s="76" t="n">
        <v>1000</v>
      </c>
      <c r="C75" s="72" t="n">
        <v>0.0833333333333333</v>
      </c>
      <c r="D75" s="72" t="n">
        <v>0.0833333333333333</v>
      </c>
      <c r="F75" s="72"/>
      <c r="G75" s="75"/>
      <c r="H75" s="78"/>
      <c r="I75" s="78"/>
      <c r="J75" s="78"/>
      <c r="K75" s="75"/>
      <c r="M75" s="0" t="s">
        <v>121</v>
      </c>
      <c r="N75" s="0" t="s">
        <v>260</v>
      </c>
      <c r="R75" s="0" t="s">
        <v>518</v>
      </c>
      <c r="S75" s="0" t="s">
        <v>519</v>
      </c>
    </row>
    <row r="76" customFormat="false" ht="14.9" hidden="false" customHeight="false" outlineLevel="0" collapsed="false">
      <c r="A76" s="0" t="s">
        <v>520</v>
      </c>
      <c r="B76" s="76" t="n">
        <v>1949.25328298</v>
      </c>
      <c r="C76" s="72" t="n">
        <v>0.145881612451006</v>
      </c>
      <c r="D76" s="72" t="n">
        <v>0.143363945870169</v>
      </c>
      <c r="F76" s="72"/>
      <c r="G76" s="73" t="s">
        <v>521</v>
      </c>
      <c r="H76" s="78"/>
      <c r="I76" s="78"/>
      <c r="J76" s="78"/>
      <c r="K76" s="75"/>
      <c r="M76" s="0" t="s">
        <v>154</v>
      </c>
      <c r="N76" s="0" t="s">
        <v>260</v>
      </c>
      <c r="R76" s="0" t="s">
        <v>522</v>
      </c>
      <c r="S76" s="0" t="s">
        <v>523</v>
      </c>
    </row>
    <row r="77" customFormat="false" ht="13.8" hidden="false" customHeight="false" outlineLevel="0" collapsed="false">
      <c r="A77" s="0" t="s">
        <v>524</v>
      </c>
      <c r="B77" s="76" t="n">
        <v>1870.00283880093</v>
      </c>
      <c r="C77" s="72" t="n">
        <v>0.349999252947124</v>
      </c>
      <c r="D77" s="72" t="n">
        <v>0.0299991533400734</v>
      </c>
      <c r="F77" s="72"/>
      <c r="G77" s="75" t="s">
        <v>525</v>
      </c>
      <c r="H77" s="78" t="n">
        <v>315</v>
      </c>
      <c r="I77" s="78" t="n">
        <v>6.9</v>
      </c>
      <c r="J77" s="78" t="n">
        <v>31.8</v>
      </c>
      <c r="K77" s="75"/>
      <c r="M77" s="0" t="s">
        <v>168</v>
      </c>
      <c r="N77" s="0" t="s">
        <v>260</v>
      </c>
      <c r="R77" s="0" t="s">
        <v>526</v>
      </c>
      <c r="S77" s="0" t="s">
        <v>527</v>
      </c>
    </row>
    <row r="78" customFormat="false" ht="13.8" hidden="false" customHeight="false" outlineLevel="0" collapsed="false">
      <c r="A78" s="0" t="s">
        <v>528</v>
      </c>
      <c r="B78" s="76" t="n">
        <v>3750.00004688682</v>
      </c>
      <c r="C78" s="72" t="n">
        <v>0.222000082895895</v>
      </c>
      <c r="D78" s="72" t="n">
        <v>0.313000083083442</v>
      </c>
      <c r="F78" s="72"/>
      <c r="G78" s="75" t="s">
        <v>529</v>
      </c>
      <c r="H78" s="78" t="n">
        <v>252</v>
      </c>
      <c r="I78" s="78" t="n">
        <v>7.7</v>
      </c>
      <c r="J78" s="78" t="n">
        <v>20.6</v>
      </c>
      <c r="K78" s="75"/>
      <c r="M78" s="0" t="s">
        <v>148</v>
      </c>
      <c r="N78" s="0" t="s">
        <v>260</v>
      </c>
      <c r="R78" s="0" t="s">
        <v>530</v>
      </c>
      <c r="S78" s="0" t="s">
        <v>531</v>
      </c>
    </row>
    <row r="79" customFormat="false" ht="13.8" hidden="false" customHeight="false" outlineLevel="0" collapsed="false">
      <c r="A79" s="0" t="s">
        <v>112</v>
      </c>
      <c r="B79" s="76" t="n">
        <v>650</v>
      </c>
      <c r="C79" s="72" t="n">
        <v>0.011</v>
      </c>
      <c r="D79" s="72" t="n">
        <v>0.009</v>
      </c>
      <c r="F79" s="72"/>
      <c r="G79" s="75" t="s">
        <v>532</v>
      </c>
      <c r="H79" s="78" t="n">
        <v>158</v>
      </c>
      <c r="I79" s="78" t="n">
        <v>1.8</v>
      </c>
      <c r="J79" s="78" t="n">
        <v>1.7</v>
      </c>
      <c r="K79" s="75"/>
      <c r="M79" s="0" t="s">
        <v>195</v>
      </c>
      <c r="N79" s="0" t="s">
        <v>260</v>
      </c>
      <c r="R79" s="0" t="s">
        <v>533</v>
      </c>
      <c r="S79" s="0" t="s">
        <v>534</v>
      </c>
    </row>
    <row r="80" customFormat="false" ht="13.8" hidden="false" customHeight="false" outlineLevel="0" collapsed="false">
      <c r="A80" s="0" t="s">
        <v>113</v>
      </c>
      <c r="B80" s="76" t="n">
        <v>449.995880365823</v>
      </c>
      <c r="C80" s="72" t="n">
        <v>0.00899728104144352</v>
      </c>
      <c r="D80" s="72" t="n">
        <v>0.00299909368048117</v>
      </c>
      <c r="F80" s="72"/>
      <c r="G80" s="75" t="s">
        <v>535</v>
      </c>
      <c r="H80" s="78" t="n">
        <v>236</v>
      </c>
      <c r="I80" s="78" t="n">
        <v>8</v>
      </c>
      <c r="J80" s="78" t="n">
        <v>20.9</v>
      </c>
      <c r="K80" s="75"/>
      <c r="M80" s="0" t="s">
        <v>153</v>
      </c>
      <c r="N80" s="0" t="s">
        <v>260</v>
      </c>
      <c r="R80" s="0" t="s">
        <v>536</v>
      </c>
      <c r="S80" s="0" t="s">
        <v>537</v>
      </c>
    </row>
    <row r="81" customFormat="false" ht="13.8" hidden="false" customHeight="false" outlineLevel="0" collapsed="false">
      <c r="A81" s="0" t="s">
        <v>114</v>
      </c>
      <c r="B81" s="76" t="n">
        <v>2130.36925395629</v>
      </c>
      <c r="C81" s="72" t="n">
        <v>0.0241145440844009</v>
      </c>
      <c r="D81" s="72" t="n">
        <v>0.0229841748304446</v>
      </c>
      <c r="F81" s="72"/>
      <c r="G81" s="75" t="s">
        <v>538</v>
      </c>
      <c r="H81" s="78" t="n">
        <v>289</v>
      </c>
      <c r="I81" s="78" t="n">
        <v>6.4</v>
      </c>
      <c r="J81" s="78" t="n">
        <v>27.8</v>
      </c>
      <c r="K81" s="75"/>
      <c r="M81" s="0" t="s">
        <v>151</v>
      </c>
      <c r="N81" s="0" t="s">
        <v>260</v>
      </c>
      <c r="R81" s="0" t="s">
        <v>539</v>
      </c>
      <c r="S81" s="0" t="s">
        <v>540</v>
      </c>
    </row>
    <row r="82" customFormat="false" ht="13.8" hidden="false" customHeight="false" outlineLevel="0" collapsed="false">
      <c r="A82" s="0" t="s">
        <v>33</v>
      </c>
      <c r="B82" s="76" t="n">
        <v>118.773594936873</v>
      </c>
      <c r="C82" s="72" t="n">
        <v>0.00688686003467885</v>
      </c>
      <c r="D82" s="72" t="n">
        <v>0.00168122162843223</v>
      </c>
      <c r="F82" s="72"/>
      <c r="G82" s="75" t="s">
        <v>541</v>
      </c>
      <c r="H82" s="78" t="n">
        <v>289</v>
      </c>
      <c r="I82" s="78" t="n">
        <v>10.3</v>
      </c>
      <c r="J82" s="78" t="n">
        <v>24.2</v>
      </c>
      <c r="K82" s="75"/>
      <c r="M82" s="0" t="s">
        <v>196</v>
      </c>
      <c r="N82" s="0" t="s">
        <v>264</v>
      </c>
      <c r="R82" s="0" t="s">
        <v>542</v>
      </c>
      <c r="S82" s="0" t="s">
        <v>543</v>
      </c>
    </row>
    <row r="83" customFormat="false" ht="13.8" hidden="false" customHeight="false" outlineLevel="0" collapsed="false">
      <c r="A83" s="0" t="s">
        <v>115</v>
      </c>
      <c r="B83" s="76" t="n">
        <v>600</v>
      </c>
      <c r="C83" s="72" t="n">
        <v>0.011</v>
      </c>
      <c r="D83" s="72" t="n">
        <v>0.002</v>
      </c>
      <c r="F83" s="72"/>
      <c r="G83" s="75" t="s">
        <v>544</v>
      </c>
      <c r="H83" s="78" t="n">
        <v>349</v>
      </c>
      <c r="I83" s="78" t="n">
        <v>9</v>
      </c>
      <c r="J83" s="78" t="n">
        <v>2</v>
      </c>
      <c r="K83" s="75"/>
      <c r="M83" s="0" t="s">
        <v>94</v>
      </c>
      <c r="N83" s="0" t="s">
        <v>264</v>
      </c>
      <c r="R83" s="0" t="s">
        <v>545</v>
      </c>
      <c r="S83" s="0" t="s">
        <v>546</v>
      </c>
    </row>
    <row r="84" customFormat="false" ht="13.8" hidden="false" customHeight="false" outlineLevel="0" collapsed="false">
      <c r="A84" s="0" t="s">
        <v>116</v>
      </c>
      <c r="B84" s="76" t="n">
        <v>3179.98439858231</v>
      </c>
      <c r="C84" s="72" t="n">
        <v>0.120003730773796</v>
      </c>
      <c r="D84" s="72" t="n">
        <v>0.172997676745409</v>
      </c>
      <c r="F84" s="72"/>
      <c r="G84" s="75" t="s">
        <v>547</v>
      </c>
      <c r="H84" s="78" t="n">
        <v>291</v>
      </c>
      <c r="I84" s="78" t="n">
        <v>6</v>
      </c>
      <c r="J84" s="78" t="n">
        <v>28.8</v>
      </c>
      <c r="K84" s="75"/>
      <c r="M84" s="0" t="s">
        <v>99</v>
      </c>
      <c r="N84" s="0" t="s">
        <v>264</v>
      </c>
      <c r="R84" s="0" t="s">
        <v>548</v>
      </c>
      <c r="S84" s="0" t="s">
        <v>549</v>
      </c>
    </row>
    <row r="85" customFormat="false" ht="13.8" hidden="false" customHeight="false" outlineLevel="0" collapsed="false">
      <c r="A85" s="0" t="s">
        <v>117</v>
      </c>
      <c r="B85" s="76" t="n">
        <v>249.999850288375</v>
      </c>
      <c r="C85" s="72" t="n">
        <v>0.0110002113928152</v>
      </c>
      <c r="D85" s="72" t="n">
        <v>0.00300022097435919</v>
      </c>
      <c r="F85" s="72"/>
      <c r="G85" s="75" t="s">
        <v>550</v>
      </c>
      <c r="H85" s="78" t="n">
        <v>245</v>
      </c>
      <c r="I85" s="78" t="n">
        <v>4.9</v>
      </c>
      <c r="J85" s="78" t="n">
        <v>4.4</v>
      </c>
      <c r="K85" s="75"/>
      <c r="M85" s="0" t="s">
        <v>228</v>
      </c>
      <c r="N85" s="0" t="s">
        <v>264</v>
      </c>
      <c r="R85" s="0" t="s">
        <v>551</v>
      </c>
      <c r="S85" s="0" t="s">
        <v>552</v>
      </c>
    </row>
    <row r="86" customFormat="false" ht="13.8" hidden="false" customHeight="false" outlineLevel="0" collapsed="false">
      <c r="A86" s="0" t="s">
        <v>553</v>
      </c>
      <c r="B86" s="76" t="n">
        <v>3930</v>
      </c>
      <c r="C86" s="72" t="n">
        <v>0.042</v>
      </c>
      <c r="D86" s="72" t="n">
        <v>0.357</v>
      </c>
      <c r="F86" s="72"/>
      <c r="G86" s="75" t="s">
        <v>554</v>
      </c>
      <c r="H86" s="78" t="n">
        <v>656</v>
      </c>
      <c r="I86" s="78" t="n">
        <v>14.3</v>
      </c>
      <c r="J86" s="78" t="n">
        <v>66.2</v>
      </c>
      <c r="K86" s="75"/>
      <c r="M86" s="0" t="s">
        <v>33</v>
      </c>
      <c r="N86" s="0" t="s">
        <v>264</v>
      </c>
      <c r="R86" s="0" t="s">
        <v>555</v>
      </c>
      <c r="S86" s="0" t="s">
        <v>556</v>
      </c>
    </row>
    <row r="87" customFormat="false" ht="13.8" hidden="false" customHeight="false" outlineLevel="0" collapsed="false">
      <c r="A87" s="0" t="s">
        <v>557</v>
      </c>
      <c r="B87" s="76" t="n">
        <v>470.015287180607</v>
      </c>
      <c r="C87" s="72" t="n">
        <v>0.00100458615418214</v>
      </c>
      <c r="D87" s="72" t="n">
        <v>0</v>
      </c>
      <c r="F87" s="72"/>
      <c r="G87" s="75" t="s">
        <v>558</v>
      </c>
      <c r="H87" s="78" t="n">
        <v>574</v>
      </c>
      <c r="I87" s="78" t="n">
        <v>15.3</v>
      </c>
      <c r="J87" s="78" t="n">
        <v>46.4</v>
      </c>
      <c r="K87" s="75"/>
      <c r="M87" s="0" t="s">
        <v>159</v>
      </c>
      <c r="N87" s="0" t="s">
        <v>264</v>
      </c>
      <c r="R87" s="0" t="s">
        <v>559</v>
      </c>
      <c r="S87" s="0" t="s">
        <v>560</v>
      </c>
    </row>
    <row r="88" customFormat="false" ht="13.8" hidden="false" customHeight="false" outlineLevel="0" collapsed="false">
      <c r="A88" s="0" t="s">
        <v>118</v>
      </c>
      <c r="B88" s="76" t="n">
        <v>2610.03801697323</v>
      </c>
      <c r="C88" s="72" t="n">
        <v>0.0390153987942091</v>
      </c>
      <c r="D88" s="72" t="n">
        <v>0.0319880188932837</v>
      </c>
      <c r="F88" s="72"/>
      <c r="G88" s="75" t="s">
        <v>561</v>
      </c>
      <c r="H88" s="78" t="n">
        <v>589</v>
      </c>
      <c r="I88" s="78" t="n">
        <v>20</v>
      </c>
      <c r="J88" s="78" t="n">
        <v>52.2</v>
      </c>
      <c r="K88" s="75"/>
      <c r="M88" s="0" t="s">
        <v>185</v>
      </c>
      <c r="N88" s="0" t="s">
        <v>264</v>
      </c>
      <c r="R88" s="0" t="s">
        <v>562</v>
      </c>
      <c r="S88" s="0" t="s">
        <v>563</v>
      </c>
    </row>
    <row r="89" customFormat="false" ht="13.8" hidden="false" customHeight="false" outlineLevel="0" collapsed="false">
      <c r="A89" s="0" t="s">
        <v>119</v>
      </c>
      <c r="B89" s="76" t="n">
        <v>3230</v>
      </c>
      <c r="C89" s="72" t="n">
        <v>0.06</v>
      </c>
      <c r="D89" s="72" t="n">
        <v>0.201</v>
      </c>
      <c r="F89" s="72"/>
      <c r="G89" s="75" t="s">
        <v>564</v>
      </c>
      <c r="H89" s="78" t="n">
        <v>642</v>
      </c>
      <c r="I89" s="78" t="n">
        <v>14.3</v>
      </c>
      <c r="J89" s="78" t="n">
        <v>61.9</v>
      </c>
      <c r="K89" s="75"/>
      <c r="M89" s="0" t="s">
        <v>162</v>
      </c>
      <c r="N89" s="0" t="s">
        <v>264</v>
      </c>
      <c r="R89" s="0" t="s">
        <v>565</v>
      </c>
      <c r="S89" s="0" t="s">
        <v>566</v>
      </c>
    </row>
    <row r="90" customFormat="false" ht="13.8" hidden="false" customHeight="false" outlineLevel="0" collapsed="false">
      <c r="A90" s="0" t="s">
        <v>120</v>
      </c>
      <c r="B90" s="76" t="n">
        <v>4140.01763397991</v>
      </c>
      <c r="C90" s="72" t="n">
        <v>0.0400023000843364</v>
      </c>
      <c r="D90" s="72" t="n">
        <v>0.400003833473894</v>
      </c>
      <c r="F90" s="72"/>
      <c r="G90" s="75" t="s">
        <v>567</v>
      </c>
      <c r="H90" s="78" t="n">
        <v>632</v>
      </c>
      <c r="I90" s="78" t="n">
        <v>13</v>
      </c>
      <c r="J90" s="78" t="n">
        <v>62.6</v>
      </c>
      <c r="K90" s="75"/>
      <c r="M90" s="0" t="s">
        <v>124</v>
      </c>
      <c r="N90" s="0" t="s">
        <v>264</v>
      </c>
      <c r="R90" s="0" t="s">
        <v>568</v>
      </c>
      <c r="S90" s="0" t="s">
        <v>569</v>
      </c>
    </row>
    <row r="91" customFormat="false" ht="13.8" hidden="false" customHeight="false" outlineLevel="0" collapsed="false">
      <c r="A91" s="0" t="s">
        <v>570</v>
      </c>
      <c r="B91" s="76" t="n">
        <v>3232.82639408294</v>
      </c>
      <c r="C91" s="72" t="n">
        <v>0</v>
      </c>
      <c r="D91" s="72" t="n">
        <v>0.38648716030915</v>
      </c>
      <c r="F91" s="72"/>
      <c r="G91" s="75" t="s">
        <v>571</v>
      </c>
      <c r="H91" s="78" t="n">
        <v>262</v>
      </c>
      <c r="I91" s="78" t="n">
        <v>7</v>
      </c>
      <c r="J91" s="78" t="n">
        <v>25</v>
      </c>
      <c r="K91" s="75"/>
      <c r="M91" s="0" t="s">
        <v>190</v>
      </c>
      <c r="N91" s="0" t="s">
        <v>264</v>
      </c>
      <c r="R91" s="0" t="s">
        <v>572</v>
      </c>
      <c r="S91" s="0" t="s">
        <v>573</v>
      </c>
    </row>
    <row r="92" customFormat="false" ht="13.8" hidden="false" customHeight="false" outlineLevel="0" collapsed="false">
      <c r="A92" s="0" t="s">
        <v>574</v>
      </c>
      <c r="B92" s="76" t="n">
        <v>4720.00793615802</v>
      </c>
      <c r="C92" s="72" t="n">
        <v>0.0169966050879591</v>
      </c>
      <c r="D92" s="72" t="n">
        <v>0.439993827432653</v>
      </c>
      <c r="F92" s="72"/>
      <c r="G92" s="75" t="s">
        <v>575</v>
      </c>
      <c r="H92" s="78" t="n">
        <v>615</v>
      </c>
      <c r="I92" s="78" t="n">
        <v>15.5</v>
      </c>
      <c r="J92" s="78" t="n">
        <v>56.2</v>
      </c>
      <c r="K92" s="75"/>
      <c r="M92" s="0" t="s">
        <v>91</v>
      </c>
      <c r="N92" s="0" t="s">
        <v>264</v>
      </c>
      <c r="R92" s="0" t="s">
        <v>576</v>
      </c>
      <c r="S92" s="0" t="s">
        <v>577</v>
      </c>
    </row>
    <row r="93" customFormat="false" ht="13.8" hidden="false" customHeight="false" outlineLevel="0" collapsed="false">
      <c r="A93" s="0" t="s">
        <v>578</v>
      </c>
      <c r="B93" s="76" t="n">
        <v>2610.00291585458</v>
      </c>
      <c r="C93" s="72" t="n">
        <v>0.172999186630039</v>
      </c>
      <c r="D93" s="72" t="n">
        <v>0.19000015346603</v>
      </c>
      <c r="F93" s="72"/>
      <c r="G93" s="75" t="s">
        <v>579</v>
      </c>
      <c r="H93" s="78" t="n">
        <v>335</v>
      </c>
      <c r="I93" s="78" t="n">
        <v>38</v>
      </c>
      <c r="J93" s="78" t="n">
        <v>18</v>
      </c>
      <c r="K93" s="75"/>
      <c r="M93" s="0" t="s">
        <v>29</v>
      </c>
      <c r="N93" s="0" t="s">
        <v>268</v>
      </c>
      <c r="R93" s="0" t="s">
        <v>580</v>
      </c>
      <c r="S93" s="0" t="s">
        <v>581</v>
      </c>
    </row>
    <row r="94" customFormat="false" ht="13.8" hidden="false" customHeight="false" outlineLevel="0" collapsed="false">
      <c r="A94" s="0" t="s">
        <v>121</v>
      </c>
      <c r="B94" s="76" t="n">
        <v>1840</v>
      </c>
      <c r="C94" s="72" t="n">
        <v>0.017</v>
      </c>
      <c r="D94" s="72" t="n">
        <v>0.174</v>
      </c>
      <c r="F94" s="72"/>
      <c r="M94" s="0" t="s">
        <v>107</v>
      </c>
      <c r="N94" s="0" t="s">
        <v>268</v>
      </c>
      <c r="R94" s="0" t="s">
        <v>582</v>
      </c>
      <c r="S94" s="0" t="s">
        <v>583</v>
      </c>
    </row>
    <row r="95" customFormat="false" ht="13.8" hidden="false" customHeight="false" outlineLevel="0" collapsed="false">
      <c r="A95" s="0" t="s">
        <v>584</v>
      </c>
      <c r="B95" s="76" t="n">
        <v>6599.95590720917</v>
      </c>
      <c r="C95" s="72" t="n">
        <v>0.0690052176469147</v>
      </c>
      <c r="D95" s="72" t="n">
        <v>0.645004041839159</v>
      </c>
      <c r="F95" s="72"/>
      <c r="M95" s="0" t="s">
        <v>216</v>
      </c>
      <c r="N95" s="0" t="s">
        <v>268</v>
      </c>
      <c r="R95" s="0" t="s">
        <v>585</v>
      </c>
      <c r="S95" s="0" t="s">
        <v>586</v>
      </c>
    </row>
    <row r="96" customFormat="false" ht="13.8" hidden="false" customHeight="false" outlineLevel="0" collapsed="false">
      <c r="A96" s="0" t="s">
        <v>587</v>
      </c>
      <c r="B96" s="76" t="n">
        <v>1290.0987456632</v>
      </c>
      <c r="C96" s="72" t="n">
        <v>0.0400320256204964</v>
      </c>
      <c r="D96" s="72" t="n">
        <v>0</v>
      </c>
      <c r="F96" s="72"/>
      <c r="M96" s="0" t="s">
        <v>219</v>
      </c>
      <c r="N96" s="0" t="s">
        <v>268</v>
      </c>
      <c r="R96" s="0" t="s">
        <v>588</v>
      </c>
      <c r="S96" s="0" t="s">
        <v>589</v>
      </c>
    </row>
    <row r="97" customFormat="false" ht="13.8" hidden="false" customHeight="false" outlineLevel="0" collapsed="false">
      <c r="A97" s="0" t="s">
        <v>122</v>
      </c>
      <c r="B97" s="76" t="n">
        <v>469.999822566649</v>
      </c>
      <c r="C97" s="72" t="n">
        <v>0.0669996780852069</v>
      </c>
      <c r="D97" s="72" t="n">
        <v>0</v>
      </c>
      <c r="F97" s="72"/>
      <c r="G97" s="75" t="s">
        <v>590</v>
      </c>
      <c r="H97" s="78" t="n">
        <v>21</v>
      </c>
      <c r="I97" s="78" t="n">
        <v>0.9</v>
      </c>
      <c r="J97" s="78" t="n">
        <v>0.1</v>
      </c>
      <c r="K97" s="75"/>
      <c r="M97" s="0" t="s">
        <v>231</v>
      </c>
      <c r="N97" s="0" t="s">
        <v>268</v>
      </c>
      <c r="R97" s="0" t="s">
        <v>591</v>
      </c>
      <c r="S97" s="0" t="s">
        <v>592</v>
      </c>
    </row>
    <row r="98" customFormat="false" ht="13.8" hidden="false" customHeight="false" outlineLevel="0" collapsed="false">
      <c r="A98" s="0" t="s">
        <v>593</v>
      </c>
      <c r="B98" s="76" t="n">
        <v>560.000240997661</v>
      </c>
      <c r="C98" s="72" t="n">
        <v>0.0800000344282373</v>
      </c>
      <c r="D98" s="72" t="n">
        <v>0</v>
      </c>
      <c r="F98" s="72"/>
      <c r="G98" s="75" t="s">
        <v>594</v>
      </c>
      <c r="H98" s="78" t="n">
        <v>25</v>
      </c>
      <c r="I98" s="78" t="n">
        <v>1.1</v>
      </c>
      <c r="J98" s="78" t="n">
        <v>0.3</v>
      </c>
      <c r="K98" s="75"/>
      <c r="M98" s="0" t="s">
        <v>204</v>
      </c>
      <c r="N98" s="0" t="s">
        <v>268</v>
      </c>
      <c r="R98" s="0" t="s">
        <v>595</v>
      </c>
      <c r="S98" s="0" t="s">
        <v>596</v>
      </c>
    </row>
    <row r="99" customFormat="false" ht="13.8" hidden="false" customHeight="false" outlineLevel="0" collapsed="false">
      <c r="A99" s="0" t="s">
        <v>597</v>
      </c>
      <c r="B99" s="76" t="n">
        <v>54.2040236168817</v>
      </c>
      <c r="C99" s="72" t="n">
        <v>0.00774928930680079</v>
      </c>
      <c r="D99" s="72" t="n">
        <v>0</v>
      </c>
      <c r="F99" s="72"/>
      <c r="G99" s="75" t="s">
        <v>598</v>
      </c>
      <c r="H99" s="78" t="n">
        <v>24</v>
      </c>
      <c r="I99" s="78" t="n">
        <v>1.7</v>
      </c>
      <c r="J99" s="78" t="n">
        <v>0.1</v>
      </c>
      <c r="K99" s="75"/>
      <c r="M99" s="0" t="s">
        <v>232</v>
      </c>
      <c r="N99" s="0" t="s">
        <v>268</v>
      </c>
      <c r="R99" s="0" t="s">
        <v>599</v>
      </c>
      <c r="S99" s="0" t="s">
        <v>600</v>
      </c>
    </row>
    <row r="100" customFormat="false" ht="13.8" hidden="false" customHeight="false" outlineLevel="0" collapsed="false">
      <c r="A100" s="0" t="s">
        <v>601</v>
      </c>
      <c r="B100" s="76" t="n">
        <v>6360</v>
      </c>
      <c r="C100" s="72" t="n">
        <v>0.06</v>
      </c>
      <c r="D100" s="72" t="n">
        <v>0.614</v>
      </c>
      <c r="F100" s="72"/>
      <c r="G100" s="75" t="s">
        <v>602</v>
      </c>
      <c r="H100" s="78" t="n">
        <v>31</v>
      </c>
      <c r="I100" s="78" t="n">
        <v>1.1</v>
      </c>
      <c r="J100" s="78" t="n">
        <v>0.2</v>
      </c>
      <c r="K100" s="75"/>
      <c r="M100" s="0" t="s">
        <v>31</v>
      </c>
      <c r="N100" s="0" t="s">
        <v>273</v>
      </c>
      <c r="R100" s="0" t="s">
        <v>603</v>
      </c>
      <c r="S100" s="0" t="s">
        <v>604</v>
      </c>
    </row>
    <row r="101" customFormat="false" ht="13.8" hidden="false" customHeight="false" outlineLevel="0" collapsed="false">
      <c r="A101" s="0" t="s">
        <v>605</v>
      </c>
      <c r="B101" s="76" t="n">
        <v>2530</v>
      </c>
      <c r="C101" s="72" t="n">
        <v>0.173</v>
      </c>
      <c r="D101" s="72" t="n">
        <v>0.179</v>
      </c>
      <c r="F101" s="72"/>
      <c r="G101" s="75" t="s">
        <v>606</v>
      </c>
      <c r="H101" s="78" t="n">
        <v>130</v>
      </c>
      <c r="I101" s="78" t="n">
        <v>5.5</v>
      </c>
      <c r="J101" s="78" t="n">
        <v>0.4</v>
      </c>
      <c r="K101" s="75"/>
      <c r="M101" s="0" t="s">
        <v>214</v>
      </c>
      <c r="N101" s="0" t="s">
        <v>273</v>
      </c>
      <c r="R101" s="0" t="s">
        <v>607</v>
      </c>
      <c r="S101" s="0" t="s">
        <v>608</v>
      </c>
    </row>
    <row r="102" customFormat="false" ht="13.8" hidden="false" customHeight="false" outlineLevel="0" collapsed="false">
      <c r="A102" s="0" t="s">
        <v>124</v>
      </c>
      <c r="B102" s="76" t="n">
        <v>1253.82434196437</v>
      </c>
      <c r="C102" s="72" t="n">
        <v>0.0840799852846697</v>
      </c>
      <c r="D102" s="72" t="n">
        <v>0.00516280611397094</v>
      </c>
      <c r="F102" s="72"/>
      <c r="G102" s="75" t="s">
        <v>609</v>
      </c>
      <c r="H102" s="78" t="n">
        <v>37</v>
      </c>
      <c r="I102" s="78" t="n">
        <v>0.7</v>
      </c>
      <c r="J102" s="78" t="n">
        <v>0.1</v>
      </c>
      <c r="K102" s="75"/>
      <c r="M102" s="0" t="s">
        <v>215</v>
      </c>
      <c r="N102" s="0" t="s">
        <v>273</v>
      </c>
      <c r="R102" s="0" t="s">
        <v>610</v>
      </c>
      <c r="S102" s="0" t="s">
        <v>611</v>
      </c>
    </row>
    <row r="103" customFormat="false" ht="13.8" hidden="false" customHeight="false" outlineLevel="0" collapsed="false">
      <c r="A103" s="0" t="s">
        <v>125</v>
      </c>
      <c r="B103" s="76" t="n">
        <v>470</v>
      </c>
      <c r="C103" s="72" t="n">
        <v>0.004</v>
      </c>
      <c r="D103" s="72" t="n">
        <v>0.002</v>
      </c>
      <c r="F103" s="72"/>
      <c r="G103" s="75" t="s">
        <v>612</v>
      </c>
      <c r="H103" s="78" t="n">
        <v>50</v>
      </c>
      <c r="I103" s="78" t="n">
        <v>3</v>
      </c>
      <c r="J103" s="78" t="n">
        <v>0.4</v>
      </c>
      <c r="K103" s="75"/>
      <c r="M103" s="0" t="s">
        <v>83</v>
      </c>
      <c r="N103" s="0" t="s">
        <v>277</v>
      </c>
      <c r="R103" s="0" t="s">
        <v>613</v>
      </c>
      <c r="S103" s="0" t="s">
        <v>614</v>
      </c>
    </row>
    <row r="104" customFormat="false" ht="13.8" hidden="false" customHeight="false" outlineLevel="0" collapsed="false">
      <c r="A104" s="0" t="s">
        <v>615</v>
      </c>
      <c r="B104" s="76" t="n">
        <v>1376.06735010517</v>
      </c>
      <c r="C104" s="72" t="n">
        <v>0.0190537446386149</v>
      </c>
      <c r="D104" s="72" t="n">
        <v>0.136196202508967</v>
      </c>
      <c r="F104" s="72"/>
      <c r="G104" s="75" t="s">
        <v>616</v>
      </c>
      <c r="H104" s="78" t="n">
        <v>31</v>
      </c>
      <c r="I104" s="78" t="n">
        <v>2.1</v>
      </c>
      <c r="J104" s="78" t="n">
        <v>0.2</v>
      </c>
      <c r="K104" s="75"/>
      <c r="M104" s="0" t="s">
        <v>173</v>
      </c>
      <c r="N104" s="0" t="s">
        <v>277</v>
      </c>
      <c r="R104" s="0" t="s">
        <v>617</v>
      </c>
      <c r="S104" s="0" t="s">
        <v>618</v>
      </c>
    </row>
    <row r="105" customFormat="false" ht="13.8" hidden="false" customHeight="false" outlineLevel="0" collapsed="false">
      <c r="A105" s="0" t="s">
        <v>126</v>
      </c>
      <c r="B105" s="76" t="n">
        <v>100.000001940955</v>
      </c>
      <c r="C105" s="72" t="n">
        <v>0.00499999815609237</v>
      </c>
      <c r="D105" s="72" t="n">
        <v>0.000999999631218474</v>
      </c>
      <c r="F105" s="72"/>
      <c r="G105" s="75" t="s">
        <v>619</v>
      </c>
      <c r="H105" s="78" t="n">
        <v>23</v>
      </c>
      <c r="I105" s="78" t="n">
        <v>2.3</v>
      </c>
      <c r="J105" s="78" t="n">
        <v>0.1</v>
      </c>
      <c r="K105" s="75"/>
      <c r="M105" s="0" t="s">
        <v>192</v>
      </c>
      <c r="N105" s="0" t="s">
        <v>277</v>
      </c>
      <c r="R105" s="0" t="s">
        <v>620</v>
      </c>
      <c r="S105" s="0" t="s">
        <v>621</v>
      </c>
    </row>
    <row r="106" customFormat="false" ht="13.8" hidden="false" customHeight="false" outlineLevel="0" collapsed="false">
      <c r="A106" s="0" t="s">
        <v>127</v>
      </c>
      <c r="B106" s="76" t="n">
        <v>590</v>
      </c>
      <c r="C106" s="72" t="n">
        <v>0.014</v>
      </c>
      <c r="D106" s="72" t="n">
        <v>0.003</v>
      </c>
      <c r="F106" s="72"/>
      <c r="G106" s="75" t="s">
        <v>622</v>
      </c>
      <c r="H106" s="78" t="n">
        <v>27</v>
      </c>
      <c r="I106" s="78" t="n">
        <v>1.6</v>
      </c>
      <c r="J106" s="78" t="n">
        <v>0.1</v>
      </c>
      <c r="K106" s="75"/>
      <c r="M106" s="0" t="s">
        <v>229</v>
      </c>
      <c r="N106" s="0" t="s">
        <v>277</v>
      </c>
      <c r="R106" s="0" t="s">
        <v>623</v>
      </c>
      <c r="S106" s="0" t="s">
        <v>624</v>
      </c>
    </row>
    <row r="107" customFormat="false" ht="13.8" hidden="false" customHeight="false" outlineLevel="0" collapsed="false">
      <c r="A107" s="0" t="s">
        <v>128</v>
      </c>
      <c r="B107" s="76" t="n">
        <v>1560</v>
      </c>
      <c r="C107" s="72" t="n">
        <v>0.015</v>
      </c>
      <c r="D107" s="72" t="n">
        <v>0.004</v>
      </c>
      <c r="F107" s="72"/>
      <c r="G107" s="75" t="s">
        <v>625</v>
      </c>
      <c r="H107" s="78" t="n">
        <v>38</v>
      </c>
      <c r="I107" s="78" t="n">
        <v>0.9</v>
      </c>
      <c r="J107" s="78" t="n">
        <v>0.2</v>
      </c>
      <c r="K107" s="75"/>
      <c r="M107" s="0" t="s">
        <v>114</v>
      </c>
      <c r="N107" s="0" t="s">
        <v>277</v>
      </c>
      <c r="R107" s="0" t="s">
        <v>626</v>
      </c>
      <c r="S107" s="0" t="s">
        <v>627</v>
      </c>
    </row>
    <row r="108" customFormat="false" ht="13.8" hidden="false" customHeight="false" outlineLevel="0" collapsed="false">
      <c r="A108" s="0" t="s">
        <v>628</v>
      </c>
      <c r="B108" s="76" t="n">
        <v>0</v>
      </c>
      <c r="C108" s="72" t="n">
        <v>0</v>
      </c>
      <c r="D108" s="72" t="n">
        <v>0</v>
      </c>
      <c r="F108" s="72"/>
      <c r="G108" s="75" t="s">
        <v>629</v>
      </c>
      <c r="H108" s="78" t="n">
        <v>31</v>
      </c>
      <c r="I108" s="78" t="n">
        <v>1.6</v>
      </c>
      <c r="J108" s="78" t="n">
        <v>0.3</v>
      </c>
      <c r="K108" s="75"/>
      <c r="M108" s="0" t="s">
        <v>105</v>
      </c>
      <c r="N108" s="0" t="s">
        <v>277</v>
      </c>
      <c r="R108" s="0" t="s">
        <v>630</v>
      </c>
      <c r="S108" s="0" t="s">
        <v>631</v>
      </c>
    </row>
    <row r="109" customFormat="false" ht="13.8" hidden="false" customHeight="false" outlineLevel="0" collapsed="false">
      <c r="A109" s="0" t="s">
        <v>632</v>
      </c>
      <c r="B109" s="76" t="n">
        <v>490</v>
      </c>
      <c r="C109" s="72" t="n">
        <v>0.101</v>
      </c>
      <c r="D109" s="72" t="n">
        <v>0</v>
      </c>
      <c r="F109" s="72"/>
      <c r="G109" s="75" t="s">
        <v>633</v>
      </c>
      <c r="H109" s="78" t="n">
        <v>56</v>
      </c>
      <c r="I109" s="78" t="n">
        <v>2.1</v>
      </c>
      <c r="J109" s="78" t="n">
        <v>0.8</v>
      </c>
      <c r="K109" s="75"/>
      <c r="M109" s="0" t="s">
        <v>146</v>
      </c>
      <c r="N109" s="0" t="s">
        <v>277</v>
      </c>
      <c r="R109" s="0" t="s">
        <v>634</v>
      </c>
      <c r="S109" s="0" t="s">
        <v>635</v>
      </c>
    </row>
    <row r="110" customFormat="false" ht="13.8" hidden="false" customHeight="false" outlineLevel="0" collapsed="false">
      <c r="A110" s="0" t="s">
        <v>129</v>
      </c>
      <c r="B110" s="76" t="n">
        <v>209.999419463455</v>
      </c>
      <c r="C110" s="72" t="n">
        <v>0.00899831644402015</v>
      </c>
      <c r="D110" s="72" t="n">
        <v>0.000999812938224461</v>
      </c>
      <c r="F110" s="72"/>
      <c r="G110" s="75" t="s">
        <v>636</v>
      </c>
      <c r="H110" s="78" t="n">
        <v>54</v>
      </c>
      <c r="I110" s="78" t="n">
        <v>1.8</v>
      </c>
      <c r="J110" s="78" t="n">
        <v>0.4</v>
      </c>
      <c r="K110" s="75"/>
      <c r="M110" s="0" t="s">
        <v>98</v>
      </c>
      <c r="N110" s="0" t="s">
        <v>277</v>
      </c>
      <c r="R110" s="0" t="s">
        <v>637</v>
      </c>
      <c r="S110" s="0" t="s">
        <v>638</v>
      </c>
    </row>
    <row r="111" customFormat="false" ht="13.8" hidden="false" customHeight="false" outlineLevel="0" collapsed="false">
      <c r="A111" s="0" t="s">
        <v>639</v>
      </c>
      <c r="B111" s="76" t="n">
        <v>5919.70802919708</v>
      </c>
      <c r="C111" s="72" t="n">
        <v>0.45985401459854</v>
      </c>
      <c r="D111" s="72" t="n">
        <v>0.416058394160584</v>
      </c>
      <c r="F111" s="72"/>
      <c r="G111" s="75" t="s">
        <v>640</v>
      </c>
      <c r="H111" s="78" t="n">
        <v>77</v>
      </c>
      <c r="I111" s="78" t="n">
        <v>2.3</v>
      </c>
      <c r="J111" s="78" t="n">
        <v>0.6</v>
      </c>
      <c r="K111" s="75"/>
      <c r="M111" s="0" t="s">
        <v>179</v>
      </c>
      <c r="N111" s="0" t="s">
        <v>281</v>
      </c>
      <c r="R111" s="0" t="s">
        <v>641</v>
      </c>
      <c r="S111" s="0" t="s">
        <v>642</v>
      </c>
    </row>
    <row r="112" customFormat="false" ht="13.8" hidden="false" customHeight="false" outlineLevel="0" collapsed="false">
      <c r="A112" s="0" t="s">
        <v>643</v>
      </c>
      <c r="B112" s="76" t="n">
        <v>1389.99988495122</v>
      </c>
      <c r="C112" s="72" t="n">
        <v>0.107000076762052</v>
      </c>
      <c r="D112" s="72" t="n">
        <v>0.0980000562041561</v>
      </c>
      <c r="F112" s="72"/>
      <c r="G112" s="75" t="s">
        <v>644</v>
      </c>
      <c r="H112" s="78" t="n">
        <v>24</v>
      </c>
      <c r="I112" s="78" t="n">
        <v>2</v>
      </c>
      <c r="J112" s="78" t="n">
        <v>0.4</v>
      </c>
      <c r="K112" s="75"/>
      <c r="M112" s="0" t="s">
        <v>226</v>
      </c>
      <c r="N112" s="0" t="s">
        <v>281</v>
      </c>
      <c r="R112" s="0" t="s">
        <v>645</v>
      </c>
      <c r="S112" s="0" t="s">
        <v>646</v>
      </c>
    </row>
    <row r="113" customFormat="false" ht="13.8" hidden="false" customHeight="false" outlineLevel="0" collapsed="false">
      <c r="A113" s="0" t="s">
        <v>647</v>
      </c>
      <c r="B113" s="76" t="n">
        <v>1607.14285714286</v>
      </c>
      <c r="C113" s="72" t="n">
        <v>0.107142857142857</v>
      </c>
      <c r="D113" s="72" t="n">
        <v>0.107142857142857</v>
      </c>
      <c r="F113" s="72"/>
      <c r="G113" s="75" t="s">
        <v>648</v>
      </c>
      <c r="H113" s="78" t="n">
        <v>24</v>
      </c>
      <c r="I113" s="78" t="n">
        <v>1.9</v>
      </c>
      <c r="J113" s="78" t="n">
        <v>0.3</v>
      </c>
      <c r="K113" s="75"/>
      <c r="M113" s="0" t="s">
        <v>95</v>
      </c>
      <c r="N113" s="0" t="s">
        <v>281</v>
      </c>
      <c r="R113" s="0" t="s">
        <v>649</v>
      </c>
      <c r="S113" s="0" t="s">
        <v>650</v>
      </c>
    </row>
    <row r="114" customFormat="false" ht="13.8" hidden="false" customHeight="false" outlineLevel="0" collapsed="false">
      <c r="A114" s="0" t="s">
        <v>651</v>
      </c>
      <c r="B114" s="76" t="n">
        <v>1389.99988495122</v>
      </c>
      <c r="C114" s="72" t="n">
        <v>0.107000076762052</v>
      </c>
      <c r="D114" s="72" t="n">
        <v>0.0980000562041561</v>
      </c>
      <c r="F114" s="76"/>
      <c r="G114" s="75" t="s">
        <v>652</v>
      </c>
      <c r="H114" s="78" t="n">
        <v>296</v>
      </c>
      <c r="I114" s="78" t="n">
        <v>9.6</v>
      </c>
      <c r="J114" s="78" t="n">
        <v>1</v>
      </c>
      <c r="K114" s="75"/>
      <c r="M114" s="0" t="s">
        <v>101</v>
      </c>
      <c r="N114" s="0" t="s">
        <v>281</v>
      </c>
      <c r="R114" s="0" t="s">
        <v>653</v>
      </c>
      <c r="S114" s="0" t="s">
        <v>654</v>
      </c>
    </row>
    <row r="115" customFormat="false" ht="13.8" hidden="false" customHeight="false" outlineLevel="0" collapsed="false">
      <c r="A115" s="0" t="s">
        <v>655</v>
      </c>
      <c r="B115" s="76" t="n">
        <v>7200.00786371066</v>
      </c>
      <c r="C115" s="72" t="n">
        <v>0.00599888784663518</v>
      </c>
      <c r="D115" s="72" t="n">
        <v>0.81000151657277</v>
      </c>
      <c r="F115" s="72"/>
      <c r="G115" s="75" t="s">
        <v>656</v>
      </c>
      <c r="H115" s="78" t="n">
        <v>22</v>
      </c>
      <c r="I115" s="78" t="n">
        <v>1.4</v>
      </c>
      <c r="J115" s="78" t="n">
        <v>0.2</v>
      </c>
      <c r="K115" s="75"/>
      <c r="M115" s="0" t="s">
        <v>104</v>
      </c>
      <c r="N115" s="0" t="s">
        <v>281</v>
      </c>
      <c r="R115" s="0" t="s">
        <v>657</v>
      </c>
      <c r="S115" s="0" t="s">
        <v>658</v>
      </c>
    </row>
    <row r="116" customFormat="false" ht="13.8" hidden="false" customHeight="false" outlineLevel="0" collapsed="false">
      <c r="A116" s="0" t="s">
        <v>659</v>
      </c>
      <c r="B116" s="76" t="n">
        <v>1345.35601384916</v>
      </c>
      <c r="C116" s="72" t="n">
        <v>0.0031762757790155</v>
      </c>
      <c r="D116" s="72" t="n">
        <v>0.147719403883787</v>
      </c>
      <c r="F116" s="72"/>
      <c r="G116" s="75" t="s">
        <v>660</v>
      </c>
      <c r="H116" s="78" t="n">
        <v>176</v>
      </c>
      <c r="I116" s="78" t="n">
        <v>11.2</v>
      </c>
      <c r="J116" s="78" t="n">
        <v>1.6</v>
      </c>
      <c r="K116" s="75"/>
      <c r="M116" s="0" t="s">
        <v>110</v>
      </c>
      <c r="N116" s="0" t="s">
        <v>281</v>
      </c>
      <c r="R116" s="0" t="s">
        <v>661</v>
      </c>
      <c r="S116" s="0" t="s">
        <v>662</v>
      </c>
    </row>
    <row r="117" customFormat="false" ht="13.8" hidden="false" customHeight="false" outlineLevel="0" collapsed="false">
      <c r="A117" s="0" t="s">
        <v>663</v>
      </c>
      <c r="B117" s="76" t="n">
        <v>8469.35608999224</v>
      </c>
      <c r="C117" s="72" t="n">
        <v>0.0199120765451254</v>
      </c>
      <c r="D117" s="72" t="n">
        <v>0.929919834497026</v>
      </c>
      <c r="F117" s="72"/>
      <c r="G117" s="75" t="s">
        <v>664</v>
      </c>
      <c r="H117" s="78" t="n">
        <v>36</v>
      </c>
      <c r="I117" s="78" t="n">
        <v>1.4</v>
      </c>
      <c r="J117" s="78" t="n">
        <v>0.3</v>
      </c>
      <c r="K117" s="75"/>
      <c r="M117" s="0" t="s">
        <v>117</v>
      </c>
      <c r="N117" s="0" t="s">
        <v>281</v>
      </c>
      <c r="R117" s="0" t="s">
        <v>665</v>
      </c>
      <c r="S117" s="0" t="s">
        <v>666</v>
      </c>
    </row>
    <row r="118" customFormat="false" ht="13.8" hidden="false" customHeight="false" outlineLevel="0" collapsed="false">
      <c r="A118" s="0" t="s">
        <v>667</v>
      </c>
      <c r="B118" s="76" t="n">
        <v>5366.10285090711</v>
      </c>
      <c r="C118" s="72" t="n">
        <v>0.0126722138862365</v>
      </c>
      <c r="D118" s="72" t="n">
        <v>0.589196562542627</v>
      </c>
      <c r="F118" s="72"/>
      <c r="G118" s="75" t="s">
        <v>668</v>
      </c>
      <c r="H118" s="78" t="n">
        <v>19</v>
      </c>
      <c r="I118" s="78" t="n">
        <v>0.6</v>
      </c>
      <c r="J118" s="78" t="n">
        <v>0.1</v>
      </c>
      <c r="K118" s="75"/>
      <c r="M118" s="0" t="s">
        <v>126</v>
      </c>
      <c r="N118" s="0" t="s">
        <v>281</v>
      </c>
      <c r="R118" s="0" t="s">
        <v>669</v>
      </c>
      <c r="S118" s="0" t="s">
        <v>670</v>
      </c>
    </row>
    <row r="119" customFormat="false" ht="13.8" hidden="false" customHeight="false" outlineLevel="0" collapsed="false">
      <c r="A119" s="0" t="s">
        <v>671</v>
      </c>
      <c r="B119" s="76" t="n">
        <v>7200.00786371066</v>
      </c>
      <c r="C119" s="72" t="n">
        <v>0.00599888784663518</v>
      </c>
      <c r="D119" s="72" t="n">
        <v>0.81000151657277</v>
      </c>
      <c r="F119" s="76"/>
      <c r="G119" s="75" t="s">
        <v>672</v>
      </c>
      <c r="H119" s="78" t="n">
        <v>341</v>
      </c>
      <c r="I119" s="78" t="n">
        <v>6.6</v>
      </c>
      <c r="J119" s="78" t="n">
        <v>1.3</v>
      </c>
      <c r="K119" s="75"/>
      <c r="M119" s="0" t="s">
        <v>129</v>
      </c>
      <c r="N119" s="0" t="s">
        <v>281</v>
      </c>
      <c r="R119" s="0" t="s">
        <v>673</v>
      </c>
      <c r="S119" s="0" t="s">
        <v>674</v>
      </c>
    </row>
    <row r="120" customFormat="false" ht="23.85" hidden="false" customHeight="false" outlineLevel="0" collapsed="false">
      <c r="A120" s="0" t="s">
        <v>675</v>
      </c>
      <c r="B120" s="76" t="n">
        <v>8469.27374301676</v>
      </c>
      <c r="C120" s="72" t="n">
        <v>0.0195530726256983</v>
      </c>
      <c r="D120" s="72" t="n">
        <v>0.930167597765363</v>
      </c>
      <c r="F120" s="72"/>
      <c r="G120" s="75" t="s">
        <v>676</v>
      </c>
      <c r="H120" s="78" t="n">
        <v>29</v>
      </c>
      <c r="I120" s="78" t="n">
        <v>1.4</v>
      </c>
      <c r="J120" s="78" t="n">
        <v>1.3</v>
      </c>
      <c r="K120" s="75"/>
      <c r="M120" s="0" t="s">
        <v>139</v>
      </c>
      <c r="N120" s="0" t="s">
        <v>281</v>
      </c>
      <c r="R120" s="0" t="s">
        <v>677</v>
      </c>
      <c r="S120" s="0" t="s">
        <v>678</v>
      </c>
    </row>
    <row r="121" customFormat="false" ht="13.8" hidden="false" customHeight="false" outlineLevel="0" collapsed="false">
      <c r="A121" s="0" t="s">
        <v>679</v>
      </c>
      <c r="B121" s="76" t="n">
        <v>7200.00786371066</v>
      </c>
      <c r="C121" s="72" t="n">
        <v>0.00599888784663518</v>
      </c>
      <c r="D121" s="72" t="n">
        <v>0.81000151657277</v>
      </c>
      <c r="F121" s="76"/>
      <c r="G121" s="75" t="s">
        <v>680</v>
      </c>
      <c r="H121" s="78" t="n">
        <v>38</v>
      </c>
      <c r="I121" s="78" t="n">
        <v>2.1</v>
      </c>
      <c r="J121" s="78" t="n">
        <v>0.3</v>
      </c>
      <c r="K121" s="75"/>
      <c r="M121" s="0" t="s">
        <v>157</v>
      </c>
      <c r="N121" s="0" t="s">
        <v>281</v>
      </c>
      <c r="R121" s="0" t="s">
        <v>681</v>
      </c>
      <c r="S121" s="0" t="s">
        <v>682</v>
      </c>
    </row>
    <row r="122" customFormat="false" ht="13.8" hidden="false" customHeight="false" outlineLevel="0" collapsed="false">
      <c r="A122" s="0" t="s">
        <v>683</v>
      </c>
      <c r="B122" s="76" t="n">
        <v>8464.92434662999</v>
      </c>
      <c r="C122" s="72" t="n">
        <v>0.0206327372764787</v>
      </c>
      <c r="D122" s="72" t="n">
        <v>0.929848693259972</v>
      </c>
      <c r="F122" s="72"/>
      <c r="G122" s="75" t="s">
        <v>684</v>
      </c>
      <c r="H122" s="78" t="n">
        <v>71</v>
      </c>
      <c r="I122" s="78" t="n">
        <v>3.3</v>
      </c>
      <c r="J122" s="78" t="n">
        <v>0.5</v>
      </c>
      <c r="K122" s="75"/>
      <c r="M122" s="0" t="s">
        <v>160</v>
      </c>
      <c r="N122" s="0" t="s">
        <v>281</v>
      </c>
      <c r="R122" s="0" t="s">
        <v>685</v>
      </c>
      <c r="S122" s="0" t="s">
        <v>686</v>
      </c>
    </row>
    <row r="123" customFormat="false" ht="23.85" hidden="false" customHeight="false" outlineLevel="0" collapsed="false">
      <c r="A123" s="0" t="s">
        <v>687</v>
      </c>
      <c r="B123" s="76" t="n">
        <v>3261.5120210719</v>
      </c>
      <c r="C123" s="72" t="n">
        <v>0.0215326944511903</v>
      </c>
      <c r="D123" s="72" t="n">
        <v>0.351347817152678</v>
      </c>
      <c r="F123" s="72"/>
      <c r="G123" s="75" t="s">
        <v>688</v>
      </c>
      <c r="H123" s="78" t="n">
        <v>65</v>
      </c>
      <c r="I123" s="78" t="n">
        <v>3.3</v>
      </c>
      <c r="J123" s="78" t="n">
        <v>0.3</v>
      </c>
      <c r="K123" s="75"/>
      <c r="M123" s="0" t="s">
        <v>170</v>
      </c>
      <c r="N123" s="0" t="s">
        <v>281</v>
      </c>
      <c r="R123" s="0" t="s">
        <v>689</v>
      </c>
      <c r="S123" s="0" t="s">
        <v>690</v>
      </c>
    </row>
    <row r="124" customFormat="false" ht="23.85" hidden="false" customHeight="false" outlineLevel="0" collapsed="false">
      <c r="A124" s="0" t="s">
        <v>691</v>
      </c>
      <c r="B124" s="76" t="n">
        <v>5324.78519450441</v>
      </c>
      <c r="C124" s="72" t="n">
        <v>0.0351480406593564</v>
      </c>
      <c r="D124" s="72" t="n">
        <v>0.573609304187456</v>
      </c>
      <c r="F124" s="72"/>
      <c r="G124" s="75" t="s">
        <v>692</v>
      </c>
      <c r="H124" s="78" t="n">
        <v>54</v>
      </c>
      <c r="I124" s="78" t="n">
        <v>2.4</v>
      </c>
      <c r="J124" s="78" t="n">
        <v>0.4</v>
      </c>
      <c r="K124" s="75"/>
      <c r="M124" s="0" t="s">
        <v>177</v>
      </c>
      <c r="N124" s="0" t="s">
        <v>281</v>
      </c>
      <c r="R124" s="0" t="s">
        <v>693</v>
      </c>
      <c r="S124" s="0" t="s">
        <v>694</v>
      </c>
    </row>
    <row r="125" customFormat="false" ht="23.85" hidden="false" customHeight="false" outlineLevel="0" collapsed="false">
      <c r="A125" s="0" t="s">
        <v>695</v>
      </c>
      <c r="B125" s="76" t="n">
        <v>6352.94117647059</v>
      </c>
      <c r="C125" s="72" t="n">
        <v>0.0294117647058823</v>
      </c>
      <c r="D125" s="72" t="n">
        <v>0.676470588235294</v>
      </c>
      <c r="F125" s="72"/>
      <c r="G125" s="75" t="s">
        <v>696</v>
      </c>
      <c r="H125" s="78" t="n">
        <v>41</v>
      </c>
      <c r="I125" s="78" t="n">
        <v>1.2</v>
      </c>
      <c r="J125" s="78" t="n">
        <v>0.5</v>
      </c>
      <c r="K125" s="75"/>
      <c r="M125" s="0" t="s">
        <v>180</v>
      </c>
      <c r="N125" s="0" t="s">
        <v>281</v>
      </c>
      <c r="R125" s="0" t="s">
        <v>697</v>
      </c>
      <c r="S125" s="0" t="s">
        <v>698</v>
      </c>
    </row>
    <row r="126" customFormat="false" ht="13.8" hidden="false" customHeight="false" outlineLevel="0" collapsed="false">
      <c r="A126" s="0" t="s">
        <v>699</v>
      </c>
      <c r="B126" s="76" t="n">
        <v>9142.85714285714</v>
      </c>
      <c r="C126" s="72" t="n">
        <v>0</v>
      </c>
      <c r="D126" s="72" t="n">
        <v>1</v>
      </c>
      <c r="F126" s="72"/>
      <c r="G126" s="75"/>
      <c r="H126" s="78"/>
      <c r="I126" s="78"/>
      <c r="J126" s="78"/>
      <c r="K126" s="75"/>
      <c r="M126" s="0" t="s">
        <v>186</v>
      </c>
      <c r="N126" s="0" t="s">
        <v>281</v>
      </c>
      <c r="R126" s="0" t="s">
        <v>700</v>
      </c>
      <c r="S126" s="0" t="s">
        <v>701</v>
      </c>
    </row>
    <row r="127" customFormat="false" ht="14.9" hidden="false" customHeight="false" outlineLevel="0" collapsed="false">
      <c r="A127" s="0" t="s">
        <v>702</v>
      </c>
      <c r="B127" s="76" t="n">
        <v>5891.99835863767</v>
      </c>
      <c r="C127" s="72" t="n">
        <v>0</v>
      </c>
      <c r="D127" s="72" t="n">
        <v>0.653180139515798</v>
      </c>
      <c r="F127" s="72"/>
      <c r="G127" s="73" t="s">
        <v>703</v>
      </c>
      <c r="H127" s="78"/>
      <c r="I127" s="78"/>
      <c r="J127" s="78"/>
      <c r="K127" s="75"/>
      <c r="M127" s="0" t="s">
        <v>197</v>
      </c>
      <c r="N127" s="0" t="s">
        <v>281</v>
      </c>
      <c r="R127" s="0" t="s">
        <v>704</v>
      </c>
      <c r="S127" s="0" t="s">
        <v>705</v>
      </c>
    </row>
    <row r="128" customFormat="false" ht="13.8" hidden="false" customHeight="false" outlineLevel="0" collapsed="false">
      <c r="A128" s="0" t="s">
        <v>706</v>
      </c>
      <c r="B128" s="76" t="n">
        <v>7200.00786371066</v>
      </c>
      <c r="C128" s="72" t="n">
        <v>0.00599888784663518</v>
      </c>
      <c r="D128" s="72" t="n">
        <v>0.81000151657277</v>
      </c>
      <c r="F128" s="76"/>
      <c r="G128" s="75" t="s">
        <v>707</v>
      </c>
      <c r="H128" s="78" t="n">
        <v>60</v>
      </c>
      <c r="I128" s="78" t="n">
        <v>0.7</v>
      </c>
      <c r="J128" s="78" t="n">
        <v>0.3</v>
      </c>
      <c r="K128" s="75"/>
      <c r="M128" s="0" t="s">
        <v>211</v>
      </c>
      <c r="N128" s="0" t="s">
        <v>281</v>
      </c>
      <c r="R128" s="0" t="s">
        <v>708</v>
      </c>
      <c r="S128" s="0" t="s">
        <v>709</v>
      </c>
    </row>
    <row r="129" customFormat="false" ht="13.8" hidden="false" customHeight="false" outlineLevel="0" collapsed="false">
      <c r="A129" s="0" t="s">
        <v>710</v>
      </c>
      <c r="B129" s="76" t="n">
        <v>7200.00786371066</v>
      </c>
      <c r="C129" s="72" t="n">
        <v>0.00599888784663518</v>
      </c>
      <c r="D129" s="72" t="n">
        <v>0.81000151657277</v>
      </c>
      <c r="F129" s="76"/>
      <c r="G129" s="75" t="s">
        <v>711</v>
      </c>
      <c r="H129" s="78" t="n">
        <v>75</v>
      </c>
      <c r="I129" s="78" t="n">
        <v>0.8</v>
      </c>
      <c r="J129" s="78" t="n">
        <v>0.3</v>
      </c>
      <c r="K129" s="75"/>
      <c r="M129" s="0" t="s">
        <v>222</v>
      </c>
      <c r="N129" s="0" t="s">
        <v>281</v>
      </c>
      <c r="R129" s="0" t="s">
        <v>712</v>
      </c>
      <c r="S129" s="0" t="s">
        <v>713</v>
      </c>
    </row>
    <row r="130" customFormat="false" ht="13.8" hidden="false" customHeight="false" outlineLevel="0" collapsed="false">
      <c r="A130" s="0" t="s">
        <v>412</v>
      </c>
      <c r="B130" s="76" t="n">
        <v>3800</v>
      </c>
      <c r="C130" s="72" t="n">
        <v>0.95</v>
      </c>
      <c r="D130" s="72" t="n">
        <v>0</v>
      </c>
      <c r="F130" s="72"/>
      <c r="G130" s="75" t="s">
        <v>714</v>
      </c>
      <c r="H130" s="78" t="n">
        <v>34</v>
      </c>
      <c r="I130" s="78" t="n">
        <v>0.7</v>
      </c>
      <c r="J130" s="78" t="n">
        <v>0.1</v>
      </c>
      <c r="K130" s="75"/>
      <c r="M130" s="0" t="s">
        <v>227</v>
      </c>
      <c r="N130" s="0" t="s">
        <v>281</v>
      </c>
      <c r="R130" s="0" t="s">
        <v>715</v>
      </c>
      <c r="S130" s="0" t="s">
        <v>716</v>
      </c>
    </row>
    <row r="131" customFormat="false" ht="13.8" hidden="false" customHeight="false" outlineLevel="0" collapsed="false">
      <c r="A131" s="0" t="s">
        <v>131</v>
      </c>
      <c r="B131" s="76" t="n">
        <v>730</v>
      </c>
      <c r="C131" s="72" t="n">
        <v>0.008</v>
      </c>
      <c r="D131" s="72" t="n">
        <v>0.003</v>
      </c>
      <c r="F131" s="72"/>
      <c r="G131" s="75" t="s">
        <v>717</v>
      </c>
      <c r="H131" s="78" t="n">
        <v>42</v>
      </c>
      <c r="I131" s="78" t="n">
        <v>0.6</v>
      </c>
      <c r="J131" s="78" t="n">
        <v>0.1</v>
      </c>
      <c r="K131" s="75"/>
      <c r="M131" s="0" t="s">
        <v>88</v>
      </c>
      <c r="N131" s="0" t="s">
        <v>281</v>
      </c>
      <c r="R131" s="0" t="s">
        <v>718</v>
      </c>
      <c r="S131" s="0" t="s">
        <v>719</v>
      </c>
    </row>
    <row r="132" customFormat="false" ht="13.8" hidden="false" customHeight="false" outlineLevel="0" collapsed="false">
      <c r="A132" s="0" t="s">
        <v>720</v>
      </c>
      <c r="B132" s="76" t="n">
        <v>2530</v>
      </c>
      <c r="C132" s="72" t="n">
        <v>0.03</v>
      </c>
      <c r="D132" s="72" t="n">
        <v>0.012</v>
      </c>
      <c r="F132" s="72"/>
      <c r="G132" s="75" t="s">
        <v>721</v>
      </c>
      <c r="H132" s="78" t="n">
        <v>159</v>
      </c>
      <c r="I132" s="78" t="n">
        <v>2.4</v>
      </c>
      <c r="J132" s="78" t="n">
        <v>0.2</v>
      </c>
      <c r="K132" s="75"/>
      <c r="M132" s="0" t="s">
        <v>89</v>
      </c>
      <c r="N132" s="0" t="s">
        <v>281</v>
      </c>
      <c r="R132" s="0" t="s">
        <v>722</v>
      </c>
      <c r="S132" s="0" t="s">
        <v>723</v>
      </c>
    </row>
    <row r="133" customFormat="false" ht="23.85" hidden="false" customHeight="false" outlineLevel="0" collapsed="false">
      <c r="A133" s="0" t="s">
        <v>724</v>
      </c>
      <c r="B133" s="76" t="n">
        <v>3429.99974912725</v>
      </c>
      <c r="C133" s="72" t="n">
        <v>0.092000825950277</v>
      </c>
      <c r="D133" s="72" t="n">
        <v>0.0169995233417794</v>
      </c>
      <c r="F133" s="72"/>
      <c r="G133" s="75" t="s">
        <v>725</v>
      </c>
      <c r="H133" s="78" t="n">
        <v>32</v>
      </c>
      <c r="I133" s="78" t="n">
        <v>0.5</v>
      </c>
      <c r="J133" s="78" t="n">
        <v>0.1</v>
      </c>
      <c r="K133" s="75"/>
      <c r="M133" s="0" t="s">
        <v>213</v>
      </c>
      <c r="N133" s="0" t="s">
        <v>281</v>
      </c>
      <c r="R133" s="0" t="s">
        <v>726</v>
      </c>
      <c r="S133" s="0" t="s">
        <v>727</v>
      </c>
    </row>
    <row r="134" customFormat="false" ht="13.8" hidden="false" customHeight="false" outlineLevel="0" collapsed="false">
      <c r="A134" s="0" t="s">
        <v>728</v>
      </c>
      <c r="B134" s="76" t="n">
        <v>3468.82951653944</v>
      </c>
      <c r="C134" s="72" t="n">
        <v>0.0642493638676845</v>
      </c>
      <c r="D134" s="72" t="n">
        <v>0.0120865139949109</v>
      </c>
      <c r="F134" s="72"/>
      <c r="G134" s="75" t="s">
        <v>729</v>
      </c>
      <c r="H134" s="78" t="n">
        <v>43</v>
      </c>
      <c r="I134" s="78" t="n">
        <v>0.5</v>
      </c>
      <c r="J134" s="78" t="n">
        <v>0.2</v>
      </c>
      <c r="K134" s="75"/>
      <c r="M134" s="0" t="s">
        <v>163</v>
      </c>
      <c r="N134" s="0" t="s">
        <v>281</v>
      </c>
      <c r="R134" s="0" t="s">
        <v>730</v>
      </c>
      <c r="S134" s="0" t="s">
        <v>731</v>
      </c>
    </row>
    <row r="135" customFormat="false" ht="13.8" hidden="false" customHeight="false" outlineLevel="0" collapsed="false">
      <c r="A135" s="0" t="s">
        <v>732</v>
      </c>
      <c r="B135" s="76" t="n">
        <v>643.923151944923</v>
      </c>
      <c r="C135" s="72" t="n">
        <v>0.00342070052295401</v>
      </c>
      <c r="D135" s="72" t="n">
        <v>0.00100621203058452</v>
      </c>
      <c r="F135" s="72"/>
      <c r="G135" s="75" t="s">
        <v>733</v>
      </c>
      <c r="H135" s="78" t="n">
        <v>15</v>
      </c>
      <c r="I135" s="78" t="n">
        <v>0.6</v>
      </c>
      <c r="J135" s="78" t="n">
        <v>0.2</v>
      </c>
      <c r="K135" s="75"/>
      <c r="M135" s="0" t="s">
        <v>108</v>
      </c>
      <c r="N135" s="0" t="s">
        <v>281</v>
      </c>
      <c r="R135" s="0" t="s">
        <v>734</v>
      </c>
      <c r="S135" s="0" t="s">
        <v>735</v>
      </c>
    </row>
    <row r="136" customFormat="false" ht="13.8" hidden="false" customHeight="false" outlineLevel="0" collapsed="false">
      <c r="A136" s="0" t="s">
        <v>736</v>
      </c>
      <c r="B136" s="76" t="n">
        <v>3639.98459106121</v>
      </c>
      <c r="C136" s="72" t="n">
        <v>0.0999975923533141</v>
      </c>
      <c r="D136" s="72" t="n">
        <v>0.0110029453544457</v>
      </c>
      <c r="F136" s="72"/>
      <c r="G136" s="75" t="s">
        <v>737</v>
      </c>
      <c r="H136" s="78" t="n">
        <v>22</v>
      </c>
      <c r="I136" s="78" t="n">
        <v>0.5</v>
      </c>
      <c r="J136" s="78" t="n">
        <v>0.3</v>
      </c>
      <c r="K136" s="75"/>
      <c r="M136" s="0" t="s">
        <v>738</v>
      </c>
      <c r="N136" s="0" t="s">
        <v>285</v>
      </c>
      <c r="R136" s="0" t="s">
        <v>739</v>
      </c>
      <c r="S136" s="0" t="s">
        <v>740</v>
      </c>
    </row>
    <row r="137" customFormat="false" ht="13.8" hidden="false" customHeight="false" outlineLevel="0" collapsed="false">
      <c r="A137" s="0" t="s">
        <v>741</v>
      </c>
      <c r="B137" s="76" t="n">
        <v>172.266279738824</v>
      </c>
      <c r="C137" s="72" t="n">
        <v>0.00436544667650664</v>
      </c>
      <c r="D137" s="72" t="n">
        <v>0.00106321767192855</v>
      </c>
      <c r="F137" s="72"/>
      <c r="G137" s="75" t="s">
        <v>742</v>
      </c>
      <c r="H137" s="78" t="n">
        <v>116</v>
      </c>
      <c r="I137" s="78" t="n">
        <v>2.3</v>
      </c>
      <c r="J137" s="78" t="n">
        <v>0.9</v>
      </c>
      <c r="K137" s="75"/>
      <c r="M137" s="0" t="s">
        <v>743</v>
      </c>
      <c r="N137" s="0" t="s">
        <v>285</v>
      </c>
      <c r="R137" s="0" t="s">
        <v>744</v>
      </c>
      <c r="S137" s="0" t="s">
        <v>745</v>
      </c>
    </row>
    <row r="138" customFormat="false" ht="13.8" hidden="false" customHeight="false" outlineLevel="0" collapsed="false">
      <c r="A138" s="0" t="s">
        <v>746</v>
      </c>
      <c r="B138" s="76" t="n">
        <v>3460.04802054833</v>
      </c>
      <c r="C138" s="72" t="n">
        <v>0.0389748171310514</v>
      </c>
      <c r="D138" s="72" t="n">
        <v>0.0179797866994249</v>
      </c>
      <c r="F138" s="72"/>
      <c r="G138" s="75" t="s">
        <v>747</v>
      </c>
      <c r="H138" s="78" t="n">
        <v>16</v>
      </c>
      <c r="I138" s="78" t="n">
        <v>0.3</v>
      </c>
      <c r="J138" s="78" t="n">
        <v>0.1</v>
      </c>
      <c r="K138" s="75"/>
      <c r="M138" s="0" t="s">
        <v>748</v>
      </c>
      <c r="N138" s="0" t="s">
        <v>285</v>
      </c>
      <c r="R138" s="0" t="s">
        <v>749</v>
      </c>
      <c r="S138" s="0" t="s">
        <v>750</v>
      </c>
    </row>
    <row r="139" customFormat="false" ht="13.8" hidden="false" customHeight="false" outlineLevel="0" collapsed="false">
      <c r="A139" s="0" t="s">
        <v>751</v>
      </c>
      <c r="B139" s="76" t="n">
        <v>3639.99928705511</v>
      </c>
      <c r="C139" s="72" t="n">
        <v>0.0789999651629201</v>
      </c>
      <c r="D139" s="72" t="n">
        <v>0.0120001587922714</v>
      </c>
      <c r="F139" s="72"/>
      <c r="G139" s="75" t="s">
        <v>752</v>
      </c>
      <c r="H139" s="78" t="n">
        <v>39</v>
      </c>
      <c r="I139" s="78" t="n">
        <v>0.5</v>
      </c>
      <c r="J139" s="78" t="n">
        <v>0.1</v>
      </c>
      <c r="K139" s="75"/>
      <c r="M139" s="0" t="s">
        <v>753</v>
      </c>
      <c r="N139" s="0" t="s">
        <v>285</v>
      </c>
      <c r="R139" s="0" t="s">
        <v>754</v>
      </c>
      <c r="S139" s="0" t="s">
        <v>755</v>
      </c>
    </row>
    <row r="140" customFormat="false" ht="13.8" hidden="false" customHeight="false" outlineLevel="0" collapsed="false">
      <c r="A140" s="0" t="s">
        <v>756</v>
      </c>
      <c r="B140" s="76" t="n">
        <v>789.126397051643</v>
      </c>
      <c r="C140" s="72" t="n">
        <v>0.015468663067773</v>
      </c>
      <c r="D140" s="72" t="n">
        <v>0.00672548312070304</v>
      </c>
      <c r="F140" s="72"/>
      <c r="G140" s="75" t="s">
        <v>757</v>
      </c>
      <c r="H140" s="78" t="n">
        <v>146</v>
      </c>
      <c r="I140" s="78" t="n">
        <v>2</v>
      </c>
      <c r="J140" s="78" t="n">
        <v>0.5</v>
      </c>
      <c r="K140" s="75"/>
      <c r="M140" s="0" t="s">
        <v>758</v>
      </c>
      <c r="N140" s="0" t="s">
        <v>285</v>
      </c>
      <c r="R140" s="0" t="s">
        <v>759</v>
      </c>
      <c r="S140" s="0" t="s">
        <v>760</v>
      </c>
    </row>
    <row r="141" customFormat="false" ht="13.8" hidden="false" customHeight="false" outlineLevel="0" collapsed="false">
      <c r="A141" s="0" t="s">
        <v>761</v>
      </c>
      <c r="B141" s="76" t="n">
        <v>2771.25861835879</v>
      </c>
      <c r="C141" s="72" t="n">
        <v>0.076111937271867</v>
      </c>
      <c r="D141" s="72" t="n">
        <v>0.00838177639583615</v>
      </c>
      <c r="F141" s="72"/>
      <c r="G141" s="75" t="s">
        <v>762</v>
      </c>
      <c r="H141" s="78" t="n">
        <v>26</v>
      </c>
      <c r="I141" s="78" t="n">
        <v>0.5</v>
      </c>
      <c r="J141" s="78" t="n">
        <v>0.2</v>
      </c>
      <c r="K141" s="75"/>
      <c r="M141" s="0" t="s">
        <v>763</v>
      </c>
      <c r="N141" s="0" t="s">
        <v>285</v>
      </c>
      <c r="R141" s="0" t="s">
        <v>764</v>
      </c>
      <c r="S141" s="0" t="s">
        <v>765</v>
      </c>
    </row>
    <row r="142" customFormat="false" ht="13.8" hidden="false" customHeight="false" outlineLevel="0" collapsed="false">
      <c r="A142" s="0" t="s">
        <v>766</v>
      </c>
      <c r="B142" s="76" t="n">
        <v>4690.15822325446</v>
      </c>
      <c r="C142" s="72" t="n">
        <v>0.263971548845986</v>
      </c>
      <c r="D142" s="72" t="n">
        <v>0.363042531572071</v>
      </c>
      <c r="F142" s="72"/>
      <c r="G142" s="75" t="s">
        <v>767</v>
      </c>
      <c r="H142" s="78" t="n">
        <v>47</v>
      </c>
      <c r="I142" s="78" t="n">
        <v>0.6</v>
      </c>
      <c r="J142" s="78" t="n">
        <v>0.2</v>
      </c>
      <c r="K142" s="75"/>
      <c r="M142" s="0" t="s">
        <v>768</v>
      </c>
      <c r="N142" s="0" t="s">
        <v>285</v>
      </c>
      <c r="R142" s="0" t="s">
        <v>769</v>
      </c>
      <c r="S142" s="0" t="s">
        <v>770</v>
      </c>
    </row>
    <row r="143" customFormat="false" ht="13.8" hidden="false" customHeight="false" outlineLevel="0" collapsed="false">
      <c r="A143" s="0" t="s">
        <v>771</v>
      </c>
      <c r="B143" s="76" t="n">
        <v>3349.99819071475</v>
      </c>
      <c r="C143" s="72" t="n">
        <v>0.428000498558603</v>
      </c>
      <c r="D143" s="72" t="n">
        <v>0.0329993526779432</v>
      </c>
      <c r="F143" s="72"/>
      <c r="M143" s="0" t="s">
        <v>772</v>
      </c>
      <c r="N143" s="0" t="s">
        <v>285</v>
      </c>
      <c r="R143" s="0" t="s">
        <v>773</v>
      </c>
      <c r="S143" s="0" t="s">
        <v>774</v>
      </c>
    </row>
    <row r="144" customFormat="false" ht="13.8" hidden="false" customHeight="false" outlineLevel="0" collapsed="false">
      <c r="A144" s="0" t="s">
        <v>775</v>
      </c>
      <c r="B144" s="76" t="n">
        <v>3504.34782608696</v>
      </c>
      <c r="C144" s="72" t="n">
        <v>0.0869565217391304</v>
      </c>
      <c r="D144" s="72" t="n">
        <v>0</v>
      </c>
      <c r="F144" s="72"/>
      <c r="G144" s="75" t="s">
        <v>776</v>
      </c>
      <c r="H144" s="78" t="n">
        <v>59</v>
      </c>
      <c r="I144" s="78" t="n">
        <v>0.3</v>
      </c>
      <c r="J144" s="78" t="n">
        <v>0</v>
      </c>
      <c r="K144" s="75"/>
      <c r="M144" s="0" t="s">
        <v>777</v>
      </c>
      <c r="N144" s="0" t="s">
        <v>285</v>
      </c>
      <c r="R144" s="0" t="s">
        <v>778</v>
      </c>
      <c r="S144" s="0" t="s">
        <v>779</v>
      </c>
    </row>
    <row r="145" customFormat="false" ht="13.8" hidden="false" customHeight="false" outlineLevel="0" collapsed="false">
      <c r="A145" s="0" t="s">
        <v>780</v>
      </c>
      <c r="B145" s="76" t="n">
        <v>3400.06478781989</v>
      </c>
      <c r="C145" s="72" t="n">
        <v>0.219954648526077</v>
      </c>
      <c r="D145" s="72" t="n">
        <v>0.0200842241658568</v>
      </c>
      <c r="F145" s="72"/>
      <c r="G145" s="75"/>
      <c r="H145" s="78"/>
      <c r="I145" s="78"/>
      <c r="J145" s="78"/>
      <c r="K145" s="75"/>
      <c r="M145" s="0" t="s">
        <v>781</v>
      </c>
      <c r="N145" s="0" t="s">
        <v>285</v>
      </c>
      <c r="R145" s="0" t="s">
        <v>782</v>
      </c>
      <c r="S145" s="0" t="s">
        <v>783</v>
      </c>
    </row>
    <row r="146" customFormat="false" ht="14.9" hidden="false" customHeight="false" outlineLevel="0" collapsed="false">
      <c r="A146" s="0" t="s">
        <v>784</v>
      </c>
      <c r="B146" s="76" t="n">
        <v>3660.00223852575</v>
      </c>
      <c r="C146" s="72" t="n">
        <v>0.0640001733052194</v>
      </c>
      <c r="D146" s="72" t="n">
        <v>0.00799911903180151</v>
      </c>
      <c r="F146" s="72"/>
      <c r="G146" s="73" t="s">
        <v>785</v>
      </c>
      <c r="H146" s="78"/>
      <c r="I146" s="78"/>
      <c r="J146" s="78"/>
      <c r="K146" s="75"/>
      <c r="M146" s="0" t="s">
        <v>786</v>
      </c>
      <c r="N146" s="0" t="s">
        <v>285</v>
      </c>
      <c r="R146" s="0" t="s">
        <v>787</v>
      </c>
      <c r="S146" s="0" t="s">
        <v>788</v>
      </c>
    </row>
    <row r="147" customFormat="false" ht="13.8" hidden="false" customHeight="false" outlineLevel="0" collapsed="false">
      <c r="A147" s="0" t="s">
        <v>789</v>
      </c>
      <c r="B147" s="76" t="n">
        <v>2820.01127018844</v>
      </c>
      <c r="C147" s="72" t="n">
        <v>0.0499995224496423</v>
      </c>
      <c r="D147" s="72" t="n">
        <v>0.00599803249252634</v>
      </c>
      <c r="F147" s="72"/>
      <c r="G147" s="75" t="s">
        <v>790</v>
      </c>
      <c r="H147" s="78" t="n">
        <v>238</v>
      </c>
      <c r="I147" s="78" t="n">
        <v>3.7</v>
      </c>
      <c r="J147" s="78" t="n">
        <v>0.5</v>
      </c>
      <c r="K147" s="75"/>
      <c r="M147" s="0" t="s">
        <v>791</v>
      </c>
      <c r="N147" s="0" t="s">
        <v>285</v>
      </c>
      <c r="R147" s="0" t="s">
        <v>792</v>
      </c>
      <c r="S147" s="0" t="s">
        <v>793</v>
      </c>
    </row>
    <row r="148" customFormat="false" ht="13.8" hidden="false" customHeight="false" outlineLevel="0" collapsed="false">
      <c r="A148" s="0" t="s">
        <v>794</v>
      </c>
      <c r="B148" s="76" t="n">
        <v>3500</v>
      </c>
      <c r="C148" s="72" t="n">
        <v>0.114002270739107</v>
      </c>
      <c r="D148" s="72" t="n">
        <v>0.017002624378804</v>
      </c>
      <c r="F148" s="72"/>
      <c r="G148" s="75" t="s">
        <v>795</v>
      </c>
      <c r="H148" s="78" t="n">
        <v>208</v>
      </c>
      <c r="I148" s="78" t="n">
        <v>2.3</v>
      </c>
      <c r="J148" s="78" t="n">
        <v>0.5</v>
      </c>
      <c r="K148" s="75"/>
      <c r="M148" s="0" t="s">
        <v>796</v>
      </c>
      <c r="N148" s="0" t="s">
        <v>285</v>
      </c>
      <c r="R148" s="0" t="s">
        <v>797</v>
      </c>
      <c r="S148" s="0" t="s">
        <v>798</v>
      </c>
    </row>
    <row r="149" customFormat="false" ht="13.8" hidden="false" customHeight="false" outlineLevel="0" collapsed="false">
      <c r="A149" s="0" t="s">
        <v>799</v>
      </c>
      <c r="B149" s="76" t="n">
        <v>1963.45707414689</v>
      </c>
      <c r="C149" s="72" t="n">
        <v>0.0578160829413516</v>
      </c>
      <c r="D149" s="72" t="n">
        <v>0.0188904033372733</v>
      </c>
      <c r="F149" s="72"/>
      <c r="G149" s="75" t="s">
        <v>800</v>
      </c>
      <c r="H149" s="78" t="n">
        <v>299</v>
      </c>
      <c r="I149" s="78" t="n">
        <v>3.2</v>
      </c>
      <c r="J149" s="78" t="n">
        <v>0.5</v>
      </c>
      <c r="K149" s="75"/>
      <c r="M149" s="0" t="s">
        <v>801</v>
      </c>
      <c r="N149" s="0" t="s">
        <v>285</v>
      </c>
      <c r="R149" s="0" t="s">
        <v>802</v>
      </c>
      <c r="S149" s="0" t="s">
        <v>803</v>
      </c>
    </row>
    <row r="150" customFormat="false" ht="13.8" hidden="false" customHeight="false" outlineLevel="0" collapsed="false">
      <c r="A150" s="0" t="s">
        <v>804</v>
      </c>
      <c r="B150" s="76" t="n">
        <v>3409.99851570175</v>
      </c>
      <c r="C150" s="72" t="n">
        <v>0.114001173302422</v>
      </c>
      <c r="D150" s="72" t="n">
        <v>0.020999286123225</v>
      </c>
      <c r="F150" s="72"/>
      <c r="G150" s="75" t="s">
        <v>805</v>
      </c>
      <c r="H150" s="78" t="n">
        <v>253</v>
      </c>
      <c r="I150" s="78" t="n">
        <v>3</v>
      </c>
      <c r="J150" s="78" t="n">
        <v>1.2</v>
      </c>
      <c r="K150" s="75"/>
      <c r="M150" s="0" t="s">
        <v>806</v>
      </c>
      <c r="N150" s="0" t="s">
        <v>285</v>
      </c>
      <c r="R150" s="0" t="s">
        <v>807</v>
      </c>
      <c r="S150" s="0" t="s">
        <v>808</v>
      </c>
    </row>
    <row r="151" customFormat="false" ht="13.8" hidden="false" customHeight="false" outlineLevel="0" collapsed="false">
      <c r="A151" s="0" t="s">
        <v>809</v>
      </c>
      <c r="B151" s="76" t="n">
        <v>3529.99989731196</v>
      </c>
      <c r="C151" s="72" t="n">
        <v>0.114999971876894</v>
      </c>
      <c r="D151" s="72" t="n">
        <v>0.0139999916404713</v>
      </c>
      <c r="F151" s="72"/>
      <c r="G151" s="75" t="s">
        <v>810</v>
      </c>
      <c r="H151" s="78" t="n">
        <v>156</v>
      </c>
      <c r="I151" s="78" t="n">
        <v>1.5</v>
      </c>
      <c r="J151" s="78" t="n">
        <v>0.4</v>
      </c>
      <c r="K151" s="75"/>
      <c r="M151" s="0" t="s">
        <v>811</v>
      </c>
      <c r="N151" s="0" t="s">
        <v>285</v>
      </c>
      <c r="R151" s="0" t="s">
        <v>812</v>
      </c>
      <c r="S151" s="0" t="s">
        <v>813</v>
      </c>
    </row>
    <row r="152" customFormat="false" ht="13.8" hidden="false" customHeight="false" outlineLevel="0" collapsed="false">
      <c r="A152" s="0" t="s">
        <v>133</v>
      </c>
      <c r="B152" s="76" t="n">
        <v>3380</v>
      </c>
      <c r="C152" s="72" t="n">
        <v>0.08</v>
      </c>
      <c r="D152" s="72" t="n">
        <v>0.03</v>
      </c>
      <c r="F152" s="72"/>
      <c r="G152" s="75" t="s">
        <v>814</v>
      </c>
      <c r="H152" s="78" t="n">
        <v>267</v>
      </c>
      <c r="I152" s="78" t="n">
        <v>2.8</v>
      </c>
      <c r="J152" s="78" t="n">
        <v>0.6</v>
      </c>
      <c r="K152" s="75"/>
      <c r="M152" s="0" t="s">
        <v>815</v>
      </c>
      <c r="N152" s="0" t="s">
        <v>285</v>
      </c>
      <c r="R152" s="0" t="s">
        <v>816</v>
      </c>
      <c r="S152" s="0" t="s">
        <v>817</v>
      </c>
    </row>
    <row r="153" customFormat="false" ht="13.8" hidden="false" customHeight="false" outlineLevel="0" collapsed="false">
      <c r="A153" s="0" t="s">
        <v>818</v>
      </c>
      <c r="B153" s="76" t="n">
        <v>204.248732227167</v>
      </c>
      <c r="C153" s="72" t="n">
        <v>0.00597743499816515</v>
      </c>
      <c r="D153" s="72" t="n">
        <v>0.00249121363850187</v>
      </c>
      <c r="F153" s="72"/>
      <c r="G153" s="75" t="s">
        <v>819</v>
      </c>
      <c r="H153" s="78" t="n">
        <v>267</v>
      </c>
      <c r="I153" s="78" t="n">
        <v>2.8</v>
      </c>
      <c r="J153" s="78" t="n">
        <v>0.6</v>
      </c>
      <c r="K153" s="75"/>
      <c r="M153" s="0" t="s">
        <v>820</v>
      </c>
      <c r="N153" s="0" t="s">
        <v>285</v>
      </c>
      <c r="R153" s="0" t="s">
        <v>821</v>
      </c>
      <c r="S153" s="0" t="s">
        <v>822</v>
      </c>
    </row>
    <row r="154" customFormat="false" ht="13.8" hidden="false" customHeight="false" outlineLevel="0" collapsed="false">
      <c r="A154" s="0" t="s">
        <v>823</v>
      </c>
      <c r="B154" s="76" t="n">
        <v>897.601715079982</v>
      </c>
      <c r="C154" s="72" t="n">
        <v>0.0178575635498386</v>
      </c>
      <c r="D154" s="72" t="n">
        <v>0.00642762346769697</v>
      </c>
      <c r="F154" s="72"/>
      <c r="G154" s="75"/>
      <c r="H154" s="78"/>
      <c r="I154" s="78"/>
      <c r="J154" s="78"/>
      <c r="K154" s="75"/>
      <c r="M154" s="0" t="s">
        <v>824</v>
      </c>
      <c r="N154" s="0" t="s">
        <v>285</v>
      </c>
      <c r="R154" s="0" t="s">
        <v>825</v>
      </c>
      <c r="S154" s="0" t="s">
        <v>826</v>
      </c>
    </row>
    <row r="155" customFormat="false" ht="14.9" hidden="false" customHeight="false" outlineLevel="0" collapsed="false">
      <c r="A155" s="0" t="s">
        <v>827</v>
      </c>
      <c r="B155" s="76" t="n">
        <v>2980.00001000667</v>
      </c>
      <c r="C155" s="72" t="n">
        <v>0.00299999849900008</v>
      </c>
      <c r="D155" s="72" t="n">
        <v>0</v>
      </c>
      <c r="F155" s="72"/>
      <c r="G155" s="73" t="s">
        <v>828</v>
      </c>
      <c r="H155" s="78"/>
      <c r="I155" s="78"/>
      <c r="J155" s="78"/>
      <c r="K155" s="75"/>
      <c r="M155" s="0" t="s">
        <v>829</v>
      </c>
      <c r="N155" s="0" t="s">
        <v>285</v>
      </c>
      <c r="R155" s="0" t="s">
        <v>830</v>
      </c>
      <c r="S155" s="0" t="s">
        <v>831</v>
      </c>
    </row>
    <row r="156" customFormat="false" ht="13.8" hidden="false" customHeight="false" outlineLevel="0" collapsed="false">
      <c r="A156" s="0" t="s">
        <v>832</v>
      </c>
      <c r="B156" s="76" t="n">
        <v>149.433555115986</v>
      </c>
      <c r="C156" s="72" t="n">
        <v>0</v>
      </c>
      <c r="D156" s="72" t="n">
        <v>0</v>
      </c>
      <c r="F156" s="72"/>
      <c r="G156" s="75" t="s">
        <v>833</v>
      </c>
      <c r="H156" s="78" t="n">
        <v>47</v>
      </c>
      <c r="I156" s="78" t="n">
        <v>6.7</v>
      </c>
      <c r="J156" s="78" t="n">
        <v>0</v>
      </c>
      <c r="K156" s="75"/>
      <c r="M156" s="0" t="s">
        <v>834</v>
      </c>
      <c r="N156" s="0" t="s">
        <v>289</v>
      </c>
      <c r="R156" s="0" t="s">
        <v>835</v>
      </c>
      <c r="S156" s="0" t="s">
        <v>836</v>
      </c>
    </row>
    <row r="157" customFormat="false" ht="13.8" hidden="false" customHeight="false" outlineLevel="0" collapsed="false">
      <c r="A157" s="0" t="s">
        <v>134</v>
      </c>
      <c r="B157" s="76" t="n">
        <v>260.035815549918</v>
      </c>
      <c r="C157" s="72" t="n">
        <v>0.00499925384271004</v>
      </c>
      <c r="D157" s="72" t="n">
        <v>0.00201462468288315</v>
      </c>
      <c r="F157" s="72"/>
      <c r="G157" s="75" t="s">
        <v>837</v>
      </c>
      <c r="H157" s="78" t="n">
        <v>56</v>
      </c>
      <c r="I157" s="78" t="n">
        <v>8</v>
      </c>
      <c r="J157" s="78" t="n">
        <v>0</v>
      </c>
      <c r="K157" s="75"/>
      <c r="M157" s="0" t="s">
        <v>838</v>
      </c>
      <c r="N157" s="0" t="s">
        <v>289</v>
      </c>
      <c r="R157" s="0" t="s">
        <v>839</v>
      </c>
      <c r="S157" s="0" t="s">
        <v>840</v>
      </c>
    </row>
    <row r="158" customFormat="false" ht="13.8" hidden="false" customHeight="false" outlineLevel="0" collapsed="false">
      <c r="A158" s="0" t="s">
        <v>841</v>
      </c>
      <c r="B158" s="76" t="n">
        <v>590.002846689932</v>
      </c>
      <c r="C158" s="72" t="n">
        <v>0.00300483937288475</v>
      </c>
      <c r="D158" s="72" t="n">
        <v>0</v>
      </c>
      <c r="F158" s="72"/>
      <c r="G158" s="75" t="s">
        <v>842</v>
      </c>
      <c r="H158" s="78" t="n">
        <v>56</v>
      </c>
      <c r="I158" s="78" t="n">
        <v>8</v>
      </c>
      <c r="J158" s="78" t="n">
        <v>0</v>
      </c>
      <c r="K158" s="75"/>
      <c r="M158" s="0" t="s">
        <v>843</v>
      </c>
      <c r="N158" s="0" t="s">
        <v>289</v>
      </c>
      <c r="R158" s="0" t="s">
        <v>844</v>
      </c>
      <c r="S158" s="0" t="s">
        <v>845</v>
      </c>
    </row>
    <row r="159" customFormat="false" ht="13.8" hidden="false" customHeight="false" outlineLevel="0" collapsed="false">
      <c r="A159" s="0" t="s">
        <v>846</v>
      </c>
      <c r="B159" s="76" t="n">
        <v>2669.99772882126</v>
      </c>
      <c r="C159" s="72" t="n">
        <v>0.0280490574608222</v>
      </c>
      <c r="D159" s="72" t="n">
        <v>0.00601862366568249</v>
      </c>
      <c r="F159" s="72"/>
      <c r="G159" s="75" t="s">
        <v>847</v>
      </c>
      <c r="H159" s="78" t="n">
        <v>129</v>
      </c>
      <c r="I159" s="78" t="n">
        <v>4</v>
      </c>
      <c r="J159" s="78" t="n">
        <v>0</v>
      </c>
      <c r="K159" s="75"/>
      <c r="M159" s="0" t="s">
        <v>848</v>
      </c>
      <c r="N159" s="0" t="s">
        <v>289</v>
      </c>
      <c r="R159" s="0" t="s">
        <v>849</v>
      </c>
      <c r="S159" s="0" t="s">
        <v>850</v>
      </c>
    </row>
    <row r="160" customFormat="false" ht="13.8" hidden="false" customHeight="false" outlineLevel="0" collapsed="false">
      <c r="A160" s="0" t="s">
        <v>135</v>
      </c>
      <c r="B160" s="76" t="n">
        <v>450.001514279657</v>
      </c>
      <c r="C160" s="72" t="n">
        <v>0.00499712286865138</v>
      </c>
      <c r="D160" s="72" t="n">
        <v>0.00499712286865138</v>
      </c>
      <c r="F160" s="72"/>
      <c r="G160" s="75" t="s">
        <v>851</v>
      </c>
      <c r="H160" s="78" t="n">
        <v>60</v>
      </c>
      <c r="I160" s="78" t="n">
        <v>1.1</v>
      </c>
      <c r="J160" s="78" t="n">
        <v>0.2</v>
      </c>
      <c r="K160" s="75"/>
      <c r="M160" s="0" t="s">
        <v>852</v>
      </c>
      <c r="N160" s="0" t="s">
        <v>289</v>
      </c>
      <c r="R160" s="0" t="s">
        <v>853</v>
      </c>
      <c r="S160" s="0" t="s">
        <v>854</v>
      </c>
    </row>
    <row r="161" customFormat="false" ht="13.8" hidden="false" customHeight="false" outlineLevel="0" collapsed="false">
      <c r="A161" s="0" t="s">
        <v>136</v>
      </c>
      <c r="B161" s="76" t="n">
        <v>479.995884279663</v>
      </c>
      <c r="C161" s="72" t="n">
        <v>0.00399567849364636</v>
      </c>
      <c r="D161" s="72" t="n">
        <v>0.00300104607891894</v>
      </c>
      <c r="F161" s="72"/>
      <c r="G161" s="75" t="s">
        <v>855</v>
      </c>
      <c r="H161" s="78" t="n">
        <v>414</v>
      </c>
      <c r="I161" s="78" t="n">
        <v>4</v>
      </c>
      <c r="J161" s="78" t="n">
        <v>40</v>
      </c>
      <c r="K161" s="75"/>
      <c r="M161" s="0" t="s">
        <v>643</v>
      </c>
      <c r="N161" s="0" t="s">
        <v>294</v>
      </c>
      <c r="R161" s="0" t="s">
        <v>856</v>
      </c>
      <c r="S161" s="0" t="s">
        <v>857</v>
      </c>
    </row>
    <row r="162" customFormat="false" ht="13.8" hidden="false" customHeight="false" outlineLevel="0" collapsed="false">
      <c r="A162" s="0" t="s">
        <v>858</v>
      </c>
      <c r="B162" s="76" t="n">
        <v>359.999910619818</v>
      </c>
      <c r="C162" s="72" t="n">
        <v>0.00499970392814727</v>
      </c>
      <c r="D162" s="72" t="n">
        <v>0.00199988157125891</v>
      </c>
      <c r="F162" s="72"/>
      <c r="G162" s="75" t="s">
        <v>859</v>
      </c>
      <c r="H162" s="78" t="n">
        <v>472</v>
      </c>
      <c r="I162" s="78" t="n">
        <v>1.7</v>
      </c>
      <c r="J162" s="78" t="n">
        <v>44</v>
      </c>
      <c r="K162" s="75"/>
      <c r="M162" s="0" t="s">
        <v>651</v>
      </c>
      <c r="N162" s="0" t="s">
        <v>294</v>
      </c>
      <c r="R162" s="0" t="s">
        <v>860</v>
      </c>
      <c r="S162" s="0" t="s">
        <v>861</v>
      </c>
    </row>
    <row r="163" customFormat="false" ht="13.8" hidden="false" customHeight="false" outlineLevel="0" collapsed="false">
      <c r="A163" s="0" t="s">
        <v>137</v>
      </c>
      <c r="B163" s="76" t="n">
        <v>519.998739442834</v>
      </c>
      <c r="C163" s="72" t="n">
        <v>0.00900037816714988</v>
      </c>
      <c r="D163" s="72" t="n">
        <v>0.00300012605571663</v>
      </c>
      <c r="F163" s="72"/>
      <c r="G163" s="75" t="s">
        <v>862</v>
      </c>
      <c r="H163" s="78" t="n">
        <v>711</v>
      </c>
      <c r="I163" s="78" t="n">
        <v>0</v>
      </c>
      <c r="J163" s="78" t="n">
        <v>85</v>
      </c>
      <c r="K163" s="75"/>
      <c r="R163" s="0" t="s">
        <v>863</v>
      </c>
      <c r="S163" s="0" t="s">
        <v>864</v>
      </c>
    </row>
    <row r="164" customFormat="false" ht="13.8" hidden="false" customHeight="false" outlineLevel="0" collapsed="false">
      <c r="A164" s="0" t="s">
        <v>865</v>
      </c>
      <c r="B164" s="76" t="n">
        <v>2669.89762578959</v>
      </c>
      <c r="C164" s="72" t="n">
        <v>0.0279895447614899</v>
      </c>
      <c r="D164" s="72" t="n">
        <v>0.00598998039642779</v>
      </c>
      <c r="F164" s="72"/>
      <c r="G164" s="75" t="s">
        <v>866</v>
      </c>
      <c r="H164" s="78" t="n">
        <v>261</v>
      </c>
      <c r="I164" s="78" t="n">
        <v>17.3</v>
      </c>
      <c r="J164" s="78" t="n">
        <v>19</v>
      </c>
      <c r="K164" s="75"/>
      <c r="R164" s="0" t="s">
        <v>867</v>
      </c>
      <c r="S164" s="0" t="s">
        <v>868</v>
      </c>
    </row>
    <row r="165" customFormat="false" ht="13.8" hidden="false" customHeight="false" outlineLevel="0" collapsed="false">
      <c r="A165" s="0" t="s">
        <v>138</v>
      </c>
      <c r="B165" s="76" t="n">
        <v>182.518087072516</v>
      </c>
      <c r="C165" s="72" t="n">
        <v>0.00222574092082419</v>
      </c>
      <c r="D165" s="72" t="n">
        <v>0.00311611875098645</v>
      </c>
      <c r="F165" s="72"/>
      <c r="G165" s="75" t="s">
        <v>869</v>
      </c>
      <c r="H165" s="78" t="n">
        <v>393</v>
      </c>
      <c r="I165" s="78" t="n">
        <v>4.2</v>
      </c>
      <c r="J165" s="78" t="n">
        <v>35.7</v>
      </c>
      <c r="K165" s="75"/>
      <c r="R165" s="0" t="s">
        <v>870</v>
      </c>
      <c r="S165" s="0" t="s">
        <v>871</v>
      </c>
    </row>
    <row r="166" customFormat="false" ht="13.8" hidden="false" customHeight="false" outlineLevel="0" collapsed="false">
      <c r="A166" s="0" t="s">
        <v>872</v>
      </c>
      <c r="B166" s="76" t="n">
        <v>2119.81465136805</v>
      </c>
      <c r="C166" s="72" t="n">
        <v>0.0059576345984113</v>
      </c>
      <c r="D166" s="72" t="n">
        <v>0</v>
      </c>
      <c r="F166" s="72"/>
      <c r="G166" s="75" t="s">
        <v>873</v>
      </c>
      <c r="H166" s="78" t="n">
        <v>40</v>
      </c>
      <c r="I166" s="78" t="n">
        <v>10</v>
      </c>
      <c r="J166" s="78" t="n">
        <v>0</v>
      </c>
      <c r="K166" s="75"/>
      <c r="R166" s="0" t="s">
        <v>874</v>
      </c>
      <c r="S166" s="0" t="s">
        <v>875</v>
      </c>
    </row>
    <row r="167" customFormat="false" ht="13.8" hidden="false" customHeight="false" outlineLevel="0" collapsed="false">
      <c r="A167" s="0" t="s">
        <v>139</v>
      </c>
      <c r="B167" s="76" t="n">
        <v>1300</v>
      </c>
      <c r="C167" s="72" t="n">
        <v>0.055</v>
      </c>
      <c r="D167" s="72" t="n">
        <v>0.004</v>
      </c>
      <c r="F167" s="72"/>
      <c r="G167" s="75" t="s">
        <v>876</v>
      </c>
      <c r="H167" s="78" t="n">
        <v>18</v>
      </c>
      <c r="I167" s="78" t="n">
        <v>4.5</v>
      </c>
      <c r="J167" s="78" t="n">
        <v>0</v>
      </c>
      <c r="K167" s="75"/>
      <c r="R167" s="0" t="s">
        <v>877</v>
      </c>
      <c r="S167" s="0" t="s">
        <v>878</v>
      </c>
    </row>
    <row r="168" customFormat="false" ht="13.8" hidden="false" customHeight="false" outlineLevel="0" collapsed="false">
      <c r="A168" s="0" t="s">
        <v>879</v>
      </c>
      <c r="B168" s="76" t="n">
        <v>251.180332052573</v>
      </c>
      <c r="C168" s="72" t="n">
        <v>0.00747425481939384</v>
      </c>
      <c r="D168" s="72" t="n">
        <v>0.0259271336953491</v>
      </c>
      <c r="F168" s="72"/>
      <c r="G168" s="75" t="s">
        <v>880</v>
      </c>
      <c r="H168" s="78" t="n">
        <v>40</v>
      </c>
      <c r="I168" s="78" t="n">
        <v>10</v>
      </c>
      <c r="J168" s="78" t="n">
        <v>0</v>
      </c>
      <c r="K168" s="75"/>
      <c r="R168" s="0" t="s">
        <v>881</v>
      </c>
      <c r="S168" s="0" t="s">
        <v>882</v>
      </c>
    </row>
    <row r="169" customFormat="false" ht="13.8" hidden="false" customHeight="false" outlineLevel="0" collapsed="false">
      <c r="A169" s="0" t="s">
        <v>883</v>
      </c>
      <c r="B169" s="76" t="n">
        <v>1151.98142371554</v>
      </c>
      <c r="C169" s="72" t="n">
        <v>0.0877570908344874</v>
      </c>
      <c r="D169" s="72" t="n">
        <v>0.0322660362666517</v>
      </c>
      <c r="F169" s="72"/>
      <c r="G169" s="75" t="s">
        <v>884</v>
      </c>
      <c r="H169" s="78" t="n">
        <v>40</v>
      </c>
      <c r="I169" s="78" t="n">
        <v>10</v>
      </c>
      <c r="J169" s="78" t="n">
        <v>0</v>
      </c>
      <c r="K169" s="75"/>
      <c r="R169" s="0" t="s">
        <v>885</v>
      </c>
      <c r="S169" s="0" t="s">
        <v>886</v>
      </c>
    </row>
    <row r="170" customFormat="false" ht="13.8" hidden="false" customHeight="false" outlineLevel="0" collapsed="false">
      <c r="A170" s="0" t="s">
        <v>887</v>
      </c>
      <c r="B170" s="76" t="n">
        <v>8730</v>
      </c>
      <c r="C170" s="72" t="n">
        <v>0.003</v>
      </c>
      <c r="D170" s="72" t="n">
        <v>0.991</v>
      </c>
      <c r="F170" s="72"/>
      <c r="G170" s="75"/>
      <c r="H170" s="78"/>
      <c r="I170" s="78"/>
      <c r="J170" s="78"/>
      <c r="K170" s="75"/>
      <c r="R170" s="0" t="s">
        <v>888</v>
      </c>
      <c r="S170" s="0" t="s">
        <v>889</v>
      </c>
    </row>
    <row r="171" customFormat="false" ht="14.9" hidden="false" customHeight="false" outlineLevel="0" collapsed="false">
      <c r="A171" s="0" t="s">
        <v>890</v>
      </c>
      <c r="B171" s="76" t="n">
        <v>8728.45528455285</v>
      </c>
      <c r="C171" s="72" t="n">
        <v>0.0032520325203252</v>
      </c>
      <c r="D171" s="72" t="n">
        <v>0.990243902439024</v>
      </c>
      <c r="F171" s="72"/>
      <c r="G171" s="73" t="s">
        <v>891</v>
      </c>
      <c r="H171" s="78"/>
      <c r="I171" s="78"/>
      <c r="J171" s="78"/>
      <c r="K171" s="75"/>
      <c r="R171" s="0" t="s">
        <v>892</v>
      </c>
      <c r="S171" s="0" t="s">
        <v>893</v>
      </c>
    </row>
    <row r="172" customFormat="false" ht="13.8" hidden="false" customHeight="false" outlineLevel="0" collapsed="false">
      <c r="A172" s="0" t="s">
        <v>140</v>
      </c>
      <c r="B172" s="76" t="n">
        <v>3470</v>
      </c>
      <c r="C172" s="72" t="n">
        <v>0.091</v>
      </c>
      <c r="D172" s="72" t="n">
        <v>0.06</v>
      </c>
      <c r="F172" s="72"/>
      <c r="G172" s="75" t="s">
        <v>894</v>
      </c>
      <c r="H172" s="78" t="n">
        <v>276</v>
      </c>
      <c r="I172" s="78" t="n">
        <v>10.7</v>
      </c>
      <c r="J172" s="78" t="n">
        <v>2.7</v>
      </c>
      <c r="K172" s="75"/>
      <c r="R172" s="0" t="s">
        <v>895</v>
      </c>
      <c r="S172" s="0" t="s">
        <v>896</v>
      </c>
    </row>
    <row r="173" customFormat="false" ht="13.8" hidden="false" customHeight="false" outlineLevel="0" collapsed="false">
      <c r="A173" s="0" t="s">
        <v>897</v>
      </c>
      <c r="B173" s="76" t="n">
        <v>3680</v>
      </c>
      <c r="C173" s="72" t="n">
        <v>0</v>
      </c>
      <c r="D173" s="72" t="n">
        <v>0</v>
      </c>
      <c r="F173" s="72"/>
      <c r="G173" s="75" t="s">
        <v>898</v>
      </c>
      <c r="H173" s="78" t="n">
        <v>318</v>
      </c>
      <c r="I173" s="78" t="n">
        <v>12</v>
      </c>
      <c r="J173" s="78" t="n">
        <v>17.3</v>
      </c>
      <c r="K173" s="75"/>
      <c r="R173" s="0" t="s">
        <v>899</v>
      </c>
      <c r="S173" s="0" t="s">
        <v>900</v>
      </c>
    </row>
    <row r="174" customFormat="false" ht="13.8" hidden="false" customHeight="false" outlineLevel="0" collapsed="false">
      <c r="A174" s="0" t="s">
        <v>416</v>
      </c>
      <c r="B174" s="76" t="n">
        <v>3800</v>
      </c>
      <c r="C174" s="72" t="n">
        <v>0.95</v>
      </c>
      <c r="D174" s="72" t="n">
        <v>0</v>
      </c>
      <c r="F174" s="72"/>
      <c r="G174" s="75" t="s">
        <v>901</v>
      </c>
      <c r="H174" s="78" t="n">
        <v>261</v>
      </c>
      <c r="I174" s="78" t="n">
        <v>3.9</v>
      </c>
      <c r="J174" s="78" t="n">
        <v>3.2</v>
      </c>
      <c r="K174" s="75"/>
      <c r="R174" s="0" t="s">
        <v>902</v>
      </c>
      <c r="S174" s="0" t="s">
        <v>903</v>
      </c>
    </row>
    <row r="175" customFormat="false" ht="13.8" hidden="false" customHeight="false" outlineLevel="0" collapsed="false">
      <c r="A175" s="0" t="s">
        <v>904</v>
      </c>
      <c r="B175" s="76" t="n">
        <v>1743.21705426357</v>
      </c>
      <c r="C175" s="72" t="n">
        <v>0.436046511627907</v>
      </c>
      <c r="D175" s="72" t="n">
        <v>0</v>
      </c>
      <c r="F175" s="72"/>
      <c r="G175" s="75" t="s">
        <v>905</v>
      </c>
      <c r="H175" s="78" t="n">
        <v>323</v>
      </c>
      <c r="I175" s="78" t="n">
        <v>6</v>
      </c>
      <c r="J175" s="78" t="n">
        <v>20.1</v>
      </c>
      <c r="K175" s="75"/>
      <c r="R175" s="0" t="s">
        <v>906</v>
      </c>
      <c r="S175" s="0" t="s">
        <v>907</v>
      </c>
    </row>
    <row r="176" customFormat="false" ht="13.8" hidden="false" customHeight="false" outlineLevel="0" collapsed="false">
      <c r="A176" s="0" t="s">
        <v>908</v>
      </c>
      <c r="B176" s="76" t="n">
        <v>3237.4613003096</v>
      </c>
      <c r="C176" s="72" t="n">
        <v>0.809349845201238</v>
      </c>
      <c r="D176" s="72" t="n">
        <v>0</v>
      </c>
      <c r="F176" s="72"/>
      <c r="G176" s="75" t="s">
        <v>909</v>
      </c>
      <c r="H176" s="78" t="n">
        <v>525</v>
      </c>
      <c r="I176" s="78" t="n">
        <v>5.8</v>
      </c>
      <c r="J176" s="78" t="n">
        <v>36.3</v>
      </c>
      <c r="K176" s="75"/>
      <c r="R176" s="0" t="s">
        <v>910</v>
      </c>
      <c r="S176" s="0" t="s">
        <v>911</v>
      </c>
    </row>
    <row r="177" customFormat="false" ht="13.8" hidden="false" customHeight="false" outlineLevel="0" collapsed="false">
      <c r="A177" s="0" t="s">
        <v>141</v>
      </c>
      <c r="B177" s="76" t="n">
        <v>440</v>
      </c>
      <c r="C177" s="72" t="n">
        <v>0.009</v>
      </c>
      <c r="D177" s="72" t="n">
        <v>0.006</v>
      </c>
      <c r="F177" s="72"/>
      <c r="G177" s="75" t="s">
        <v>912</v>
      </c>
      <c r="H177" s="78" t="n">
        <v>345</v>
      </c>
      <c r="I177" s="78" t="n">
        <v>15.8</v>
      </c>
      <c r="J177" s="78" t="n">
        <v>14.9</v>
      </c>
      <c r="K177" s="75"/>
    </row>
    <row r="178" customFormat="false" ht="13.8" hidden="false" customHeight="false" outlineLevel="0" collapsed="false">
      <c r="A178" s="0" t="s">
        <v>142</v>
      </c>
      <c r="B178" s="76" t="n">
        <v>4000</v>
      </c>
      <c r="C178" s="72" t="n">
        <v>0</v>
      </c>
      <c r="D178" s="72" t="n">
        <v>0</v>
      </c>
      <c r="F178" s="72"/>
      <c r="G178" s="75" t="s">
        <v>913</v>
      </c>
      <c r="H178" s="78" t="n">
        <v>347</v>
      </c>
      <c r="I178" s="78" t="n">
        <v>9.1</v>
      </c>
      <c r="J178" s="78" t="n">
        <v>6</v>
      </c>
      <c r="K178" s="75"/>
    </row>
    <row r="179" customFormat="false" ht="13.8" hidden="false" customHeight="false" outlineLevel="0" collapsed="false">
      <c r="A179" s="0" t="s">
        <v>143</v>
      </c>
      <c r="B179" s="76" t="n">
        <v>159.998465446981</v>
      </c>
      <c r="C179" s="72" t="n">
        <v>0.00300090368122219</v>
      </c>
      <c r="D179" s="72" t="n">
        <v>0.00100172210949888</v>
      </c>
      <c r="F179" s="72"/>
      <c r="G179" s="75" t="s">
        <v>914</v>
      </c>
      <c r="H179" s="78" t="n">
        <v>337</v>
      </c>
      <c r="I179" s="78" t="n">
        <v>11.3</v>
      </c>
      <c r="J179" s="78" t="n">
        <v>15.5</v>
      </c>
      <c r="K179" s="75"/>
    </row>
    <row r="180" customFormat="false" ht="13.8" hidden="false" customHeight="false" outlineLevel="0" collapsed="false">
      <c r="A180" s="0" t="s">
        <v>144</v>
      </c>
      <c r="B180" s="76" t="n">
        <v>530</v>
      </c>
      <c r="C180" s="72" t="n">
        <v>0.005</v>
      </c>
      <c r="D180" s="72" t="n">
        <v>0.004</v>
      </c>
      <c r="F180" s="72"/>
      <c r="G180" s="75"/>
      <c r="H180" s="78"/>
      <c r="I180" s="78"/>
      <c r="J180" s="78"/>
      <c r="K180" s="75"/>
    </row>
    <row r="181" customFormat="false" ht="14.9" hidden="false" customHeight="false" outlineLevel="0" collapsed="false">
      <c r="A181" s="0" t="s">
        <v>915</v>
      </c>
      <c r="B181" s="76" t="n">
        <v>609.995002498751</v>
      </c>
      <c r="C181" s="72" t="n">
        <v>0.00599700149925037</v>
      </c>
      <c r="D181" s="72" t="n">
        <v>0.000999500249875062</v>
      </c>
      <c r="F181" s="72"/>
      <c r="G181" s="73" t="s">
        <v>916</v>
      </c>
      <c r="H181" s="78"/>
      <c r="I181" s="78"/>
      <c r="J181" s="78"/>
      <c r="K181" s="75"/>
    </row>
    <row r="182" customFormat="false" ht="13.8" hidden="false" customHeight="false" outlineLevel="0" collapsed="false">
      <c r="A182" s="0" t="s">
        <v>917</v>
      </c>
      <c r="B182" s="76" t="n">
        <v>0</v>
      </c>
      <c r="C182" s="72" t="n">
        <v>0</v>
      </c>
      <c r="D182" s="72" t="n">
        <v>0</v>
      </c>
      <c r="F182" s="72"/>
      <c r="G182" s="75" t="s">
        <v>918</v>
      </c>
      <c r="H182" s="78" t="n">
        <v>60</v>
      </c>
      <c r="I182" s="78" t="n">
        <v>1.9</v>
      </c>
      <c r="J182" s="78" t="n">
        <v>0.3</v>
      </c>
      <c r="K182" s="75"/>
    </row>
    <row r="183" customFormat="false" ht="13.8" hidden="false" customHeight="false" outlineLevel="0" collapsed="false">
      <c r="A183" s="0" t="s">
        <v>919</v>
      </c>
      <c r="B183" s="76" t="n">
        <v>5800.13879250521</v>
      </c>
      <c r="C183" s="72" t="n">
        <v>0.267995710049839</v>
      </c>
      <c r="D183" s="72" t="n">
        <v>0.492019430950729</v>
      </c>
      <c r="F183" s="72"/>
      <c r="G183" s="75" t="s">
        <v>920</v>
      </c>
      <c r="H183" s="78" t="n">
        <v>133</v>
      </c>
      <c r="I183" s="78" t="n">
        <v>0.3</v>
      </c>
      <c r="J183" s="78" t="n">
        <v>0</v>
      </c>
      <c r="K183" s="75"/>
    </row>
    <row r="184" customFormat="false" ht="13.8" hidden="false" customHeight="false" outlineLevel="0" collapsed="false">
      <c r="A184" s="0" t="s">
        <v>921</v>
      </c>
      <c r="B184" s="76" t="n">
        <v>5669.99957203259</v>
      </c>
      <c r="C184" s="72" t="n">
        <v>0.256999668980311</v>
      </c>
      <c r="D184" s="72" t="n">
        <v>0.492000066378618</v>
      </c>
      <c r="F184" s="72"/>
      <c r="G184" s="75" t="s">
        <v>922</v>
      </c>
      <c r="H184" s="78" t="n">
        <v>49</v>
      </c>
      <c r="I184" s="78" t="n">
        <v>0.5</v>
      </c>
      <c r="J184" s="78" t="n">
        <v>0</v>
      </c>
      <c r="K184" s="75"/>
    </row>
    <row r="185" customFormat="false" ht="13.8" hidden="false" customHeight="false" outlineLevel="0" collapsed="false">
      <c r="A185" s="0" t="s">
        <v>145</v>
      </c>
      <c r="B185" s="76" t="n">
        <v>3559.99985096502</v>
      </c>
      <c r="C185" s="72" t="n">
        <v>0.151999995032167</v>
      </c>
      <c r="D185" s="72" t="n">
        <v>0.294000053714689</v>
      </c>
      <c r="F185" s="72"/>
      <c r="G185" s="75" t="s">
        <v>923</v>
      </c>
      <c r="H185" s="78" t="n">
        <v>40</v>
      </c>
      <c r="I185" s="78" t="n">
        <v>0.4</v>
      </c>
      <c r="J185" s="78" t="n">
        <v>0</v>
      </c>
      <c r="K185" s="75"/>
    </row>
    <row r="186" customFormat="false" ht="13.8" hidden="false" customHeight="false" outlineLevel="0" collapsed="false">
      <c r="A186" s="0" t="s">
        <v>924</v>
      </c>
      <c r="B186" s="76" t="n">
        <v>6320.16303990533</v>
      </c>
      <c r="C186" s="72" t="n">
        <v>0.129971730984156</v>
      </c>
      <c r="D186" s="72" t="n">
        <v>0.625994346196831</v>
      </c>
      <c r="F186" s="72"/>
      <c r="G186" s="75" t="s">
        <v>925</v>
      </c>
      <c r="H186" s="78" t="n">
        <v>40</v>
      </c>
      <c r="I186" s="78" t="n">
        <v>0.4</v>
      </c>
      <c r="J186" s="78" t="n">
        <v>0</v>
      </c>
      <c r="K186" s="75"/>
    </row>
    <row r="187" customFormat="false" ht="13.8" hidden="false" customHeight="false" outlineLevel="0" collapsed="false">
      <c r="A187" s="0" t="s">
        <v>146</v>
      </c>
      <c r="B187" s="76" t="n">
        <v>2530.02455046115</v>
      </c>
      <c r="C187" s="72" t="n">
        <v>0.0640302567845531</v>
      </c>
      <c r="D187" s="72" t="n">
        <v>0.240992634861655</v>
      </c>
      <c r="F187" s="72"/>
      <c r="G187" s="75" t="s">
        <v>926</v>
      </c>
      <c r="H187" s="78" t="n">
        <v>40</v>
      </c>
      <c r="I187" s="78" t="n">
        <v>0.4</v>
      </c>
      <c r="J187" s="78" t="n">
        <v>0</v>
      </c>
      <c r="K187" s="75"/>
    </row>
    <row r="188" customFormat="false" ht="23.85" hidden="false" customHeight="false" outlineLevel="0" collapsed="false">
      <c r="A188" s="0" t="s">
        <v>148</v>
      </c>
      <c r="B188" s="76" t="n">
        <v>5530</v>
      </c>
      <c r="C188" s="72" t="n">
        <v>0.157142857142857</v>
      </c>
      <c r="D188" s="72" t="n">
        <v>0.22</v>
      </c>
      <c r="F188" s="72"/>
      <c r="G188" s="75" t="s">
        <v>927</v>
      </c>
      <c r="H188" s="78" t="n">
        <v>47</v>
      </c>
      <c r="I188" s="78" t="n">
        <v>0.1</v>
      </c>
      <c r="J188" s="78" t="n">
        <v>0</v>
      </c>
      <c r="K188" s="75"/>
    </row>
    <row r="189" customFormat="false" ht="13.8" hidden="false" customHeight="false" outlineLevel="0" collapsed="false">
      <c r="A189" s="0" t="s">
        <v>149</v>
      </c>
      <c r="B189" s="76" t="n">
        <v>3039.99429264465</v>
      </c>
      <c r="C189" s="72" t="n">
        <v>0.00300111769042353</v>
      </c>
      <c r="D189" s="72" t="n">
        <v>0</v>
      </c>
      <c r="F189" s="72"/>
      <c r="G189" s="75" t="s">
        <v>928</v>
      </c>
      <c r="H189" s="78" t="n">
        <v>61</v>
      </c>
      <c r="I189" s="78" t="n">
        <v>0.6</v>
      </c>
      <c r="J189" s="78" t="n">
        <v>0.1</v>
      </c>
      <c r="K189" s="75"/>
    </row>
    <row r="190" customFormat="false" ht="14.9" hidden="false" customHeight="false" outlineLevel="0" collapsed="false">
      <c r="A190" s="0" t="s">
        <v>929</v>
      </c>
      <c r="B190" s="76" t="n">
        <v>1490.00136444894</v>
      </c>
      <c r="C190" s="72" t="n">
        <v>0.0199995837274432</v>
      </c>
      <c r="D190" s="72" t="n">
        <v>0.0669990680119979</v>
      </c>
      <c r="F190" s="72"/>
      <c r="G190" s="82" t="s">
        <v>109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930</v>
      </c>
      <c r="B191" s="76" t="n">
        <v>3680</v>
      </c>
      <c r="C191" s="72" t="n">
        <v>0.152</v>
      </c>
      <c r="D191" s="72" t="n">
        <v>0.029</v>
      </c>
      <c r="F191" s="72"/>
      <c r="G191" s="0" t="s">
        <v>148</v>
      </c>
      <c r="H191" s="83" t="n">
        <v>553</v>
      </c>
      <c r="I191" s="83" t="n">
        <v>15.7142857142857</v>
      </c>
      <c r="J191" s="83" t="n">
        <v>22</v>
      </c>
    </row>
    <row r="192" customFormat="false" ht="13.8" hidden="false" customHeight="false" outlineLevel="0" collapsed="false">
      <c r="A192" s="0" t="s">
        <v>931</v>
      </c>
      <c r="B192" s="76" t="n">
        <v>3180</v>
      </c>
      <c r="C192" s="72" t="n">
        <v>0</v>
      </c>
      <c r="D192" s="72" t="n">
        <v>0</v>
      </c>
      <c r="F192" s="72"/>
      <c r="G192" s="0" t="s">
        <v>151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151</v>
      </c>
      <c r="B193" s="76" t="n">
        <v>5530</v>
      </c>
      <c r="C193" s="72" t="n">
        <v>0.157142857142857</v>
      </c>
      <c r="D193" s="72" t="n">
        <v>0.22</v>
      </c>
      <c r="F193" s="72"/>
      <c r="G193" s="75" t="s">
        <v>932</v>
      </c>
      <c r="H193" s="78" t="n">
        <v>81</v>
      </c>
      <c r="I193" s="78" t="n">
        <v>16.2</v>
      </c>
      <c r="J193" s="78" t="n">
        <v>1.4</v>
      </c>
      <c r="K193" s="75"/>
    </row>
    <row r="194" customFormat="false" ht="13.8" hidden="false" customHeight="false" outlineLevel="0" collapsed="false">
      <c r="A194" s="0" t="s">
        <v>933</v>
      </c>
      <c r="B194" s="76" t="n">
        <v>1660.0003097252</v>
      </c>
      <c r="C194" s="72" t="n">
        <v>0.00499976770610061</v>
      </c>
      <c r="D194" s="72" t="n">
        <v>0.00400004359095396</v>
      </c>
      <c r="F194" s="72"/>
      <c r="G194" s="75" t="s">
        <v>934</v>
      </c>
      <c r="H194" s="78" t="n">
        <v>143</v>
      </c>
      <c r="I194" s="78" t="n">
        <v>14.6</v>
      </c>
      <c r="J194" s="78" t="n">
        <v>9</v>
      </c>
      <c r="K194" s="75"/>
    </row>
    <row r="195" customFormat="false" ht="13.8" hidden="false" customHeight="false" outlineLevel="0" collapsed="false">
      <c r="A195" s="0" t="s">
        <v>935</v>
      </c>
      <c r="B195" s="76" t="n">
        <v>470.043171527851</v>
      </c>
      <c r="C195" s="72" t="n">
        <v>0.000947667684531958</v>
      </c>
      <c r="D195" s="72" t="n">
        <v>0.000947667684531958</v>
      </c>
      <c r="F195" s="72"/>
      <c r="G195" s="75" t="s">
        <v>936</v>
      </c>
      <c r="H195" s="78" t="n">
        <v>105</v>
      </c>
      <c r="I195" s="78" t="n">
        <v>18.4</v>
      </c>
      <c r="J195" s="78" t="n">
        <v>2.5</v>
      </c>
      <c r="K195" s="75"/>
    </row>
    <row r="196" customFormat="false" ht="13.8" hidden="false" customHeight="false" outlineLevel="0" collapsed="false">
      <c r="A196" s="0" t="s">
        <v>937</v>
      </c>
      <c r="B196" s="76" t="n">
        <v>1571.42857142857</v>
      </c>
      <c r="C196" s="72" t="n">
        <v>0.0204081632653061</v>
      </c>
      <c r="D196" s="72" t="n">
        <v>0</v>
      </c>
      <c r="F196" s="72"/>
      <c r="G196" s="75" t="s">
        <v>938</v>
      </c>
      <c r="H196" s="78" t="n">
        <v>104</v>
      </c>
      <c r="I196" s="78" t="n">
        <v>18</v>
      </c>
      <c r="J196" s="78" t="n">
        <v>3</v>
      </c>
      <c r="K196" s="75"/>
    </row>
    <row r="197" customFormat="false" ht="13.8" hidden="false" customHeight="false" outlineLevel="0" collapsed="false">
      <c r="A197" s="0" t="s">
        <v>939</v>
      </c>
      <c r="B197" s="76" t="n">
        <v>469.754253308129</v>
      </c>
      <c r="C197" s="72" t="n">
        <v>0.00614366729678639</v>
      </c>
      <c r="D197" s="72" t="n">
        <v>0.00189035916824197</v>
      </c>
      <c r="F197" s="72"/>
      <c r="G197" s="75" t="s">
        <v>940</v>
      </c>
      <c r="H197" s="78" t="n">
        <v>126</v>
      </c>
      <c r="I197" s="78" t="n">
        <v>16.4</v>
      </c>
      <c r="J197" s="78" t="n">
        <v>6</v>
      </c>
      <c r="K197" s="75"/>
    </row>
    <row r="198" customFormat="false" ht="13.8" hidden="false" customHeight="false" outlineLevel="0" collapsed="false">
      <c r="A198" s="0" t="s">
        <v>941</v>
      </c>
      <c r="B198" s="76" t="n">
        <v>480.004821019646</v>
      </c>
      <c r="C198" s="72" t="n">
        <v>0.00500180788236712</v>
      </c>
      <c r="D198" s="72" t="n">
        <v>0.00100036157647342</v>
      </c>
      <c r="F198" s="72"/>
      <c r="G198" s="75" t="s">
        <v>942</v>
      </c>
      <c r="H198" s="78" t="n">
        <v>250</v>
      </c>
      <c r="I198" s="78" t="n">
        <v>55.4</v>
      </c>
      <c r="J198" s="78" t="n">
        <v>1.5</v>
      </c>
      <c r="K198" s="75"/>
    </row>
    <row r="199" customFormat="false" ht="13.8" hidden="false" customHeight="false" outlineLevel="0" collapsed="false">
      <c r="A199" s="0" t="s">
        <v>943</v>
      </c>
      <c r="B199" s="76" t="n">
        <v>609.999200490366</v>
      </c>
      <c r="C199" s="72" t="n">
        <v>0.00599928340247611</v>
      </c>
      <c r="D199" s="72" t="n">
        <v>0.00100086761601033</v>
      </c>
      <c r="F199" s="72"/>
      <c r="G199" s="75" t="s">
        <v>944</v>
      </c>
      <c r="H199" s="78" t="n">
        <v>242</v>
      </c>
      <c r="I199" s="78" t="n">
        <v>20.6</v>
      </c>
      <c r="J199" s="78" t="n">
        <v>16.9</v>
      </c>
      <c r="K199" s="75"/>
    </row>
    <row r="200" customFormat="false" ht="13.8" hidden="false" customHeight="false" outlineLevel="0" collapsed="false">
      <c r="A200" s="0" t="s">
        <v>945</v>
      </c>
      <c r="B200" s="76" t="n">
        <v>389.960253201825</v>
      </c>
      <c r="C200" s="72" t="n">
        <v>0.00500515236272634</v>
      </c>
      <c r="D200" s="72" t="n">
        <v>0.00103047254526719</v>
      </c>
      <c r="F200" s="72"/>
      <c r="G200" s="75" t="s">
        <v>946</v>
      </c>
      <c r="H200" s="78" t="n">
        <v>105</v>
      </c>
      <c r="I200" s="78" t="n">
        <v>18.4</v>
      </c>
      <c r="J200" s="78" t="n">
        <v>2.5</v>
      </c>
      <c r="K200" s="75"/>
    </row>
    <row r="201" customFormat="false" ht="13.8" hidden="false" customHeight="false" outlineLevel="0" collapsed="false">
      <c r="A201" s="0" t="s">
        <v>947</v>
      </c>
      <c r="B201" s="76" t="n">
        <v>1459.99436936937</v>
      </c>
      <c r="C201" s="72" t="n">
        <v>0.0199887387387387</v>
      </c>
      <c r="D201" s="72" t="n">
        <v>0.00501126126126126</v>
      </c>
      <c r="F201" s="72"/>
      <c r="G201" s="75" t="s">
        <v>948</v>
      </c>
      <c r="H201" s="78" t="n">
        <v>42</v>
      </c>
      <c r="I201" s="78" t="n">
        <v>6.3</v>
      </c>
      <c r="J201" s="78" t="n">
        <v>0.5</v>
      </c>
      <c r="K201" s="75"/>
    </row>
    <row r="202" customFormat="false" ht="13.8" hidden="false" customHeight="false" outlineLevel="0" collapsed="false">
      <c r="A202" s="0" t="s">
        <v>949</v>
      </c>
      <c r="B202" s="76" t="n">
        <v>1159.99648101581</v>
      </c>
      <c r="C202" s="72" t="n">
        <v>0.0229980279026121</v>
      </c>
      <c r="D202" s="72" t="n">
        <v>0.00900273454396164</v>
      </c>
      <c r="F202" s="72"/>
      <c r="G202" s="75"/>
      <c r="H202" s="75"/>
      <c r="I202" s="75"/>
      <c r="J202" s="75"/>
      <c r="K202" s="75"/>
    </row>
    <row r="203" customFormat="false" ht="14.9" hidden="false" customHeight="false" outlineLevel="0" collapsed="false">
      <c r="A203" s="0" t="s">
        <v>950</v>
      </c>
      <c r="B203" s="76" t="n">
        <v>220.000594194718</v>
      </c>
      <c r="C203" s="72" t="n">
        <v>0.00499123562791527</v>
      </c>
      <c r="D203" s="72" t="n">
        <v>0.00300068332392525</v>
      </c>
      <c r="F203" s="72"/>
      <c r="G203" s="73" t="s">
        <v>951</v>
      </c>
      <c r="H203" s="78"/>
      <c r="I203" s="78"/>
      <c r="J203" s="78"/>
      <c r="K203" s="75"/>
    </row>
    <row r="204" customFormat="false" ht="13.8" hidden="false" customHeight="false" outlineLevel="0" collapsed="false">
      <c r="A204" s="0" t="s">
        <v>952</v>
      </c>
      <c r="B204" s="76" t="n">
        <v>152.411275491999</v>
      </c>
      <c r="C204" s="72" t="n">
        <v>0.000735596849010512</v>
      </c>
      <c r="D204" s="72" t="n">
        <v>0.00098262564158867</v>
      </c>
      <c r="F204" s="72"/>
      <c r="G204" s="75" t="s">
        <v>953</v>
      </c>
      <c r="H204" s="78" t="n">
        <v>139</v>
      </c>
      <c r="I204" s="78" t="n">
        <v>10.7</v>
      </c>
      <c r="J204" s="78" t="n">
        <v>9.8</v>
      </c>
      <c r="K204" s="75"/>
    </row>
    <row r="205" customFormat="false" ht="13.8" hidden="false" customHeight="false" outlineLevel="0" collapsed="false">
      <c r="A205" s="0" t="s">
        <v>954</v>
      </c>
      <c r="B205" s="76" t="n">
        <v>1589.99978883879</v>
      </c>
      <c r="C205" s="72" t="n">
        <v>0.0239994317843698</v>
      </c>
      <c r="D205" s="72" t="n">
        <v>0.00200027258993068</v>
      </c>
      <c r="F205" s="72"/>
      <c r="G205" s="75" t="s">
        <v>955</v>
      </c>
      <c r="H205" s="78" t="n">
        <v>158</v>
      </c>
      <c r="I205" s="78" t="n">
        <v>12.1</v>
      </c>
      <c r="J205" s="78" t="n">
        <v>11.2</v>
      </c>
      <c r="K205" s="75"/>
    </row>
    <row r="206" customFormat="false" ht="13.8" hidden="false" customHeight="false" outlineLevel="0" collapsed="false">
      <c r="A206" s="0" t="s">
        <v>956</v>
      </c>
      <c r="B206" s="76" t="n">
        <v>419.998271676709</v>
      </c>
      <c r="C206" s="72" t="n">
        <v>0.00600199542779929</v>
      </c>
      <c r="D206" s="72" t="n">
        <v>0.000997713899647265</v>
      </c>
      <c r="F206" s="72"/>
      <c r="G206" s="75" t="s">
        <v>957</v>
      </c>
      <c r="H206" s="78" t="n">
        <v>594</v>
      </c>
      <c r="I206" s="78" t="n">
        <v>45.8</v>
      </c>
      <c r="J206" s="78" t="n">
        <v>41.8</v>
      </c>
      <c r="K206" s="75"/>
    </row>
    <row r="207" customFormat="false" ht="13.8" hidden="false" customHeight="false" outlineLevel="0" collapsed="false">
      <c r="A207" s="0" t="s">
        <v>958</v>
      </c>
      <c r="B207" s="76" t="n">
        <v>559.998876688478</v>
      </c>
      <c r="C207" s="72" t="n">
        <v>0.00300485832233424</v>
      </c>
      <c r="D207" s="72" t="n">
        <v>0.00101098037013115</v>
      </c>
      <c r="F207" s="72"/>
      <c r="G207" s="75" t="s">
        <v>959</v>
      </c>
      <c r="H207" s="78" t="n">
        <v>49</v>
      </c>
      <c r="I207" s="78" t="n">
        <v>10.1</v>
      </c>
      <c r="J207" s="78" t="n">
        <v>0</v>
      </c>
      <c r="K207" s="75"/>
    </row>
    <row r="208" customFormat="false" ht="13.8" hidden="false" customHeight="false" outlineLevel="0" collapsed="false">
      <c r="A208" s="0" t="s">
        <v>960</v>
      </c>
      <c r="B208" s="76" t="n">
        <v>1790.00460768826</v>
      </c>
      <c r="C208" s="72" t="n">
        <v>0.0130002632964718</v>
      </c>
      <c r="D208" s="72" t="n">
        <v>0.0010038177988415</v>
      </c>
      <c r="F208" s="72"/>
      <c r="G208" s="75" t="s">
        <v>961</v>
      </c>
      <c r="H208" s="78" t="n">
        <v>163</v>
      </c>
      <c r="I208" s="78" t="n">
        <v>11.3</v>
      </c>
      <c r="J208" s="78" t="n">
        <v>12.1</v>
      </c>
      <c r="K208" s="75"/>
    </row>
    <row r="209" customFormat="false" ht="13.8" hidden="false" customHeight="false" outlineLevel="0" collapsed="false">
      <c r="A209" s="0" t="s">
        <v>962</v>
      </c>
      <c r="B209" s="76" t="n">
        <v>1589.99978883879</v>
      </c>
      <c r="C209" s="72" t="n">
        <v>0.0239994317843698</v>
      </c>
      <c r="D209" s="72" t="n">
        <v>0.00200027258993068</v>
      </c>
      <c r="F209" s="76"/>
      <c r="G209" s="75"/>
      <c r="H209" s="78"/>
      <c r="I209" s="78"/>
      <c r="J209" s="78"/>
      <c r="K209" s="75"/>
    </row>
    <row r="210" customFormat="false" ht="28.35" hidden="false" customHeight="false" outlineLevel="0" collapsed="false">
      <c r="A210" s="0" t="s">
        <v>963</v>
      </c>
      <c r="B210" s="76" t="n">
        <v>419.998271676709</v>
      </c>
      <c r="C210" s="72" t="n">
        <v>0.00600199542779929</v>
      </c>
      <c r="D210" s="72" t="n">
        <v>0.000997713899647265</v>
      </c>
      <c r="F210" s="76"/>
      <c r="G210" s="73" t="s">
        <v>964</v>
      </c>
      <c r="H210" s="78"/>
      <c r="I210" s="78"/>
      <c r="J210" s="78"/>
      <c r="K210" s="75"/>
    </row>
    <row r="211" customFormat="false" ht="23.85" hidden="false" customHeight="false" outlineLevel="0" collapsed="false">
      <c r="A211" s="0" t="s">
        <v>965</v>
      </c>
      <c r="B211" s="76" t="n">
        <v>429.986230272217</v>
      </c>
      <c r="C211" s="72" t="n">
        <v>0.00497828619849592</v>
      </c>
      <c r="D211" s="72" t="n">
        <v>0.00201249867598771</v>
      </c>
      <c r="F211" s="72"/>
      <c r="G211" s="75" t="s">
        <v>966</v>
      </c>
      <c r="H211" s="78" t="n">
        <v>69</v>
      </c>
      <c r="I211" s="78" t="n">
        <v>10.9</v>
      </c>
      <c r="J211" s="78" t="n">
        <v>2.5</v>
      </c>
      <c r="K211" s="75"/>
    </row>
    <row r="212" customFormat="false" ht="23.85" hidden="false" customHeight="false" outlineLevel="0" collapsed="false">
      <c r="A212" s="0" t="s">
        <v>967</v>
      </c>
      <c r="B212" s="76" t="n">
        <v>169.52380952381</v>
      </c>
      <c r="C212" s="72" t="n">
        <v>0.00761904761904762</v>
      </c>
      <c r="D212" s="72" t="n">
        <v>0.0019047619047619</v>
      </c>
      <c r="F212" s="72"/>
      <c r="G212" s="75" t="s">
        <v>968</v>
      </c>
      <c r="H212" s="78" t="n">
        <v>127</v>
      </c>
      <c r="I212" s="78" t="n">
        <v>20.3</v>
      </c>
      <c r="J212" s="78" t="n">
        <v>4.5</v>
      </c>
      <c r="K212" s="75"/>
    </row>
    <row r="213" customFormat="false" ht="23.85" hidden="false" customHeight="false" outlineLevel="0" collapsed="false">
      <c r="A213" s="0" t="s">
        <v>969</v>
      </c>
      <c r="B213" s="76" t="n">
        <v>189.99142335086</v>
      </c>
      <c r="C213" s="72" t="n">
        <v>0.00600365439832942</v>
      </c>
      <c r="D213" s="72" t="n">
        <v>0.00100682402953351</v>
      </c>
      <c r="F213" s="72"/>
      <c r="G213" s="75" t="s">
        <v>970</v>
      </c>
      <c r="H213" s="78" t="n">
        <v>199</v>
      </c>
      <c r="I213" s="78" t="n">
        <v>31.3</v>
      </c>
      <c r="J213" s="78" t="n">
        <v>7.2</v>
      </c>
      <c r="K213" s="75"/>
    </row>
    <row r="214" customFormat="false" ht="23.85" hidden="false" customHeight="false" outlineLevel="0" collapsed="false">
      <c r="A214" s="0" t="s">
        <v>153</v>
      </c>
      <c r="B214" s="76" t="n">
        <v>0</v>
      </c>
      <c r="C214" s="72" t="n">
        <v>0</v>
      </c>
      <c r="D214" s="72" t="n">
        <v>0</v>
      </c>
      <c r="F214" s="72"/>
      <c r="G214" s="75" t="s">
        <v>971</v>
      </c>
      <c r="H214" s="78" t="n">
        <v>161</v>
      </c>
      <c r="I214" s="78" t="n">
        <v>19.8</v>
      </c>
      <c r="J214" s="78" t="n">
        <v>8.4</v>
      </c>
      <c r="K214" s="75"/>
    </row>
    <row r="215" customFormat="false" ht="23.85" hidden="false" customHeight="false" outlineLevel="0" collapsed="false">
      <c r="A215" s="0" t="s">
        <v>972</v>
      </c>
      <c r="B215" s="76" t="n">
        <v>0</v>
      </c>
      <c r="C215" s="72" t="n">
        <v>0</v>
      </c>
      <c r="D215" s="72" t="n">
        <v>0</v>
      </c>
      <c r="F215" s="72"/>
      <c r="G215" s="75" t="s">
        <v>973</v>
      </c>
      <c r="H215" s="78" t="n">
        <v>262</v>
      </c>
      <c r="I215" s="78" t="n">
        <v>26.9</v>
      </c>
      <c r="J215" s="78" t="n">
        <v>15</v>
      </c>
      <c r="K215" s="75"/>
    </row>
    <row r="216" customFormat="false" ht="13.8" hidden="false" customHeight="false" outlineLevel="0" collapsed="false">
      <c r="A216" s="0" t="s">
        <v>974</v>
      </c>
      <c r="B216" s="76" t="n">
        <v>0</v>
      </c>
      <c r="C216" s="72" t="n">
        <v>0</v>
      </c>
      <c r="D216" s="72" t="n">
        <v>0</v>
      </c>
      <c r="F216" s="72"/>
      <c r="G216" s="75" t="s">
        <v>975</v>
      </c>
      <c r="H216" s="78" t="n">
        <v>42</v>
      </c>
      <c r="I216" s="78" t="n">
        <v>8.3</v>
      </c>
      <c r="J216" s="78" t="n">
        <v>0.8</v>
      </c>
      <c r="K216" s="75"/>
    </row>
    <row r="217" customFormat="false" ht="13.8" hidden="false" customHeight="false" outlineLevel="0" collapsed="false">
      <c r="A217" s="0" t="s">
        <v>154</v>
      </c>
      <c r="B217" s="76" t="n">
        <v>5789.8914864176</v>
      </c>
      <c r="C217" s="72" t="n">
        <v>0.068021265749035</v>
      </c>
      <c r="D217" s="72" t="n">
        <v>0.489986162697546</v>
      </c>
      <c r="F217" s="72"/>
      <c r="G217" s="75" t="s">
        <v>976</v>
      </c>
      <c r="H217" s="78" t="n">
        <v>90</v>
      </c>
      <c r="I217" s="78" t="n">
        <v>17.9</v>
      </c>
      <c r="J217" s="78" t="n">
        <v>1.6</v>
      </c>
      <c r="K217" s="75"/>
    </row>
    <row r="218" customFormat="false" ht="13.8" hidden="false" customHeight="false" outlineLevel="0" collapsed="false">
      <c r="A218" s="0" t="s">
        <v>155</v>
      </c>
      <c r="B218" s="76" t="n">
        <v>519.999812174044</v>
      </c>
      <c r="C218" s="72" t="n">
        <v>0.00899999373913479</v>
      </c>
      <c r="D218" s="72" t="n">
        <v>0.00400017113031574</v>
      </c>
      <c r="F218" s="72"/>
      <c r="G218" s="75" t="s">
        <v>977</v>
      </c>
      <c r="H218" s="78" t="n">
        <v>186</v>
      </c>
      <c r="I218" s="78" t="n">
        <v>37.9</v>
      </c>
      <c r="J218" s="78" t="n">
        <v>1.9</v>
      </c>
      <c r="K218" s="75"/>
    </row>
    <row r="219" customFormat="false" ht="13.8" hidden="false" customHeight="false" outlineLevel="0" collapsed="false">
      <c r="A219" s="0" t="s">
        <v>156</v>
      </c>
      <c r="B219" s="76" t="n">
        <v>3487.46081504702</v>
      </c>
      <c r="C219" s="72" t="n">
        <v>0.0893416927899687</v>
      </c>
      <c r="D219" s="72" t="n">
        <v>0.0203761755485893</v>
      </c>
      <c r="F219" s="72"/>
      <c r="G219" s="75" t="s">
        <v>978</v>
      </c>
      <c r="H219" s="78" t="n">
        <v>173</v>
      </c>
      <c r="I219" s="78" t="n">
        <v>25</v>
      </c>
      <c r="J219" s="78" t="n">
        <v>6.3</v>
      </c>
      <c r="K219" s="75"/>
    </row>
    <row r="220" customFormat="false" ht="13.8" hidden="false" customHeight="false" outlineLevel="0" collapsed="false">
      <c r="A220" s="0" t="s">
        <v>979</v>
      </c>
      <c r="B220" s="76" t="n">
        <v>3870</v>
      </c>
      <c r="C220" s="72" t="n">
        <v>0</v>
      </c>
      <c r="D220" s="72" t="n">
        <v>0</v>
      </c>
      <c r="F220" s="72"/>
      <c r="G220" s="75" t="s">
        <v>980</v>
      </c>
      <c r="H220" s="78" t="n">
        <v>320</v>
      </c>
      <c r="I220" s="78" t="n">
        <v>25</v>
      </c>
      <c r="J220" s="78" t="n">
        <v>23.5</v>
      </c>
      <c r="K220" s="75"/>
    </row>
    <row r="221" customFormat="false" ht="13.8" hidden="false" customHeight="false" outlineLevel="0" collapsed="false">
      <c r="A221" s="0" t="s">
        <v>981</v>
      </c>
      <c r="B221" s="76" t="n">
        <v>9020</v>
      </c>
      <c r="C221" s="72" t="n">
        <v>0</v>
      </c>
      <c r="D221" s="72" t="n">
        <v>1</v>
      </c>
      <c r="F221" s="72"/>
      <c r="G221" s="75" t="s">
        <v>982</v>
      </c>
      <c r="H221" s="78" t="n">
        <v>86</v>
      </c>
      <c r="I221" s="78" t="n">
        <v>12.6</v>
      </c>
      <c r="J221" s="78" t="n">
        <v>3.6</v>
      </c>
      <c r="K221" s="75"/>
    </row>
    <row r="222" customFormat="false" ht="13.8" hidden="false" customHeight="false" outlineLevel="0" collapsed="false">
      <c r="A222" s="0" t="s">
        <v>983</v>
      </c>
      <c r="B222" s="76" t="n">
        <v>9020.002109756</v>
      </c>
      <c r="C222" s="72" t="n">
        <v>0</v>
      </c>
      <c r="D222" s="72" t="n">
        <v>1</v>
      </c>
      <c r="F222" s="76"/>
      <c r="G222" s="75" t="s">
        <v>984</v>
      </c>
      <c r="H222" s="78" t="n">
        <v>141</v>
      </c>
      <c r="I222" s="78" t="n">
        <v>20.2</v>
      </c>
      <c r="J222" s="78" t="n">
        <v>6</v>
      </c>
      <c r="K222" s="75"/>
    </row>
    <row r="223" customFormat="false" ht="13.8" hidden="false" customHeight="false" outlineLevel="0" collapsed="false">
      <c r="A223" s="0" t="s">
        <v>157</v>
      </c>
      <c r="B223" s="76" t="n">
        <v>369.956246961595</v>
      </c>
      <c r="C223" s="72" t="n">
        <v>0.00696807648679306</v>
      </c>
      <c r="D223" s="72" t="n">
        <v>0.000972289742343218</v>
      </c>
      <c r="F223" s="72"/>
      <c r="G223" s="75" t="s">
        <v>985</v>
      </c>
      <c r="H223" s="78" t="n">
        <v>156</v>
      </c>
      <c r="I223" s="78" t="n">
        <v>26.4</v>
      </c>
      <c r="J223" s="78" t="n">
        <v>4.5</v>
      </c>
      <c r="K223" s="75"/>
    </row>
    <row r="224" customFormat="false" ht="13.8" hidden="false" customHeight="false" outlineLevel="0" collapsed="false">
      <c r="A224" s="0" t="s">
        <v>158</v>
      </c>
      <c r="B224" s="76" t="n">
        <v>150</v>
      </c>
      <c r="C224" s="72" t="n">
        <v>0.006</v>
      </c>
      <c r="D224" s="72" t="n">
        <v>0.002</v>
      </c>
      <c r="F224" s="72"/>
      <c r="G224" s="75" t="s">
        <v>986</v>
      </c>
      <c r="H224" s="78" t="n">
        <v>185</v>
      </c>
      <c r="I224" s="78" t="n">
        <v>20.8</v>
      </c>
      <c r="J224" s="78" t="n">
        <v>10.2</v>
      </c>
      <c r="K224" s="75"/>
    </row>
    <row r="225" customFormat="false" ht="13.8" hidden="false" customHeight="false" outlineLevel="0" collapsed="false">
      <c r="A225" s="0" t="s">
        <v>159</v>
      </c>
      <c r="B225" s="76" t="n">
        <v>3460</v>
      </c>
      <c r="C225" s="72" t="n">
        <v>0.242</v>
      </c>
      <c r="D225" s="72" t="n">
        <v>0.018</v>
      </c>
      <c r="F225" s="72"/>
      <c r="G225" s="75" t="s">
        <v>987</v>
      </c>
      <c r="H225" s="78" t="n">
        <v>318</v>
      </c>
      <c r="I225" s="78" t="n">
        <v>44.2</v>
      </c>
      <c r="J225" s="78" t="n">
        <v>13.6</v>
      </c>
      <c r="K225" s="75"/>
    </row>
    <row r="226" customFormat="false" ht="13.8" hidden="false" customHeight="false" outlineLevel="0" collapsed="false">
      <c r="A226" s="0" t="s">
        <v>160</v>
      </c>
      <c r="B226" s="76" t="n">
        <v>119.999854504848</v>
      </c>
      <c r="C226" s="72" t="n">
        <v>0.0110000397080519</v>
      </c>
      <c r="D226" s="72" t="n">
        <v>0.00199995210784586</v>
      </c>
      <c r="F226" s="72"/>
      <c r="G226" s="75" t="s">
        <v>988</v>
      </c>
      <c r="H226" s="78" t="n">
        <v>64</v>
      </c>
      <c r="I226" s="78" t="n">
        <v>10.3</v>
      </c>
      <c r="J226" s="78" t="n">
        <v>2.2</v>
      </c>
      <c r="K226" s="75"/>
    </row>
    <row r="227" customFormat="false" ht="13.8" hidden="false" customHeight="false" outlineLevel="0" collapsed="false">
      <c r="A227" s="0" t="s">
        <v>161</v>
      </c>
      <c r="B227" s="76" t="n">
        <v>4980</v>
      </c>
      <c r="C227" s="72" t="n">
        <v>0.18</v>
      </c>
      <c r="D227" s="72" t="n">
        <v>0.34</v>
      </c>
      <c r="F227" s="72"/>
      <c r="G227" s="75" t="s">
        <v>989</v>
      </c>
      <c r="H227" s="78" t="n">
        <v>115</v>
      </c>
      <c r="I227" s="78" t="n">
        <v>19</v>
      </c>
      <c r="J227" s="78" t="n">
        <v>3.8</v>
      </c>
      <c r="K227" s="75"/>
    </row>
    <row r="228" customFormat="false" ht="13.8" hidden="false" customHeight="false" outlineLevel="0" collapsed="false">
      <c r="A228" s="0" t="s">
        <v>990</v>
      </c>
      <c r="B228" s="76" t="n">
        <v>3149.25373134328</v>
      </c>
      <c r="C228" s="72" t="n">
        <v>0.13681592039801</v>
      </c>
      <c r="D228" s="72" t="n">
        <v>0.027363184079602</v>
      </c>
      <c r="F228" s="72"/>
      <c r="G228" s="75" t="s">
        <v>991</v>
      </c>
      <c r="H228" s="78" t="n">
        <v>169</v>
      </c>
      <c r="I228" s="78" t="n">
        <v>32.1</v>
      </c>
      <c r="J228" s="78" t="n">
        <v>3.2</v>
      </c>
      <c r="K228" s="75"/>
    </row>
    <row r="229" customFormat="false" ht="13.8" hidden="false" customHeight="false" outlineLevel="0" collapsed="false">
      <c r="A229" s="0" t="s">
        <v>162</v>
      </c>
      <c r="B229" s="76" t="n">
        <v>3900</v>
      </c>
      <c r="C229" s="72" t="n">
        <v>0.4</v>
      </c>
      <c r="D229" s="72" t="n">
        <v>0.13</v>
      </c>
      <c r="F229" s="72"/>
      <c r="G229" s="75" t="s">
        <v>992</v>
      </c>
      <c r="H229" s="78" t="n">
        <v>179</v>
      </c>
      <c r="I229" s="78" t="n">
        <v>22.9</v>
      </c>
      <c r="J229" s="78" t="n">
        <v>8.2</v>
      </c>
      <c r="K229" s="75"/>
    </row>
    <row r="230" customFormat="false" ht="13.8" hidden="false" customHeight="false" outlineLevel="0" collapsed="false">
      <c r="A230" s="0" t="s">
        <v>993</v>
      </c>
      <c r="B230" s="76" t="n">
        <v>3670</v>
      </c>
      <c r="C230" s="72" t="n">
        <v>0.11</v>
      </c>
      <c r="D230" s="72" t="n">
        <v>0.011</v>
      </c>
      <c r="F230" s="72"/>
      <c r="G230" s="75" t="s">
        <v>994</v>
      </c>
      <c r="H230" s="78" t="n">
        <v>132</v>
      </c>
      <c r="I230" s="78" t="n">
        <v>17.5</v>
      </c>
      <c r="J230" s="78" t="n">
        <v>5</v>
      </c>
      <c r="K230" s="75"/>
    </row>
    <row r="231" customFormat="false" ht="13.8" hidden="false" customHeight="false" outlineLevel="0" collapsed="false">
      <c r="A231" s="0" t="s">
        <v>23</v>
      </c>
      <c r="B231" s="76" t="n">
        <v>3560</v>
      </c>
      <c r="C231" s="72" t="n">
        <v>0.095</v>
      </c>
      <c r="D231" s="72" t="n">
        <v>0.043</v>
      </c>
      <c r="F231" s="72"/>
      <c r="G231" s="75" t="s">
        <v>995</v>
      </c>
      <c r="H231" s="78" t="n">
        <v>47</v>
      </c>
      <c r="I231" s="78" t="n">
        <v>9.3</v>
      </c>
      <c r="J231" s="78" t="n">
        <v>0.5</v>
      </c>
      <c r="K231" s="75"/>
    </row>
    <row r="232" customFormat="false" ht="13.8" hidden="false" customHeight="false" outlineLevel="0" collapsed="false">
      <c r="A232" s="0" t="s">
        <v>163</v>
      </c>
      <c r="B232" s="76" t="n">
        <v>560.000550416424</v>
      </c>
      <c r="C232" s="72" t="n">
        <v>0.0210001066431822</v>
      </c>
      <c r="D232" s="72" t="n">
        <v>0.00799995871876817</v>
      </c>
      <c r="F232" s="72"/>
      <c r="G232" s="75" t="s">
        <v>996</v>
      </c>
      <c r="H232" s="78" t="n">
        <v>91</v>
      </c>
      <c r="I232" s="78" t="n">
        <v>18.4</v>
      </c>
      <c r="J232" s="78" t="n">
        <v>0.8</v>
      </c>
      <c r="K232" s="75"/>
    </row>
    <row r="233" customFormat="false" ht="13.8" hidden="false" customHeight="false" outlineLevel="0" collapsed="false">
      <c r="A233" s="0" t="s">
        <v>997</v>
      </c>
      <c r="B233" s="76" t="n">
        <v>3680.06756756757</v>
      </c>
      <c r="C233" s="72" t="n">
        <v>0.130996621621622</v>
      </c>
      <c r="D233" s="72" t="n">
        <v>0.0190033783783784</v>
      </c>
      <c r="F233" s="72"/>
      <c r="G233" s="75" t="s">
        <v>998</v>
      </c>
      <c r="H233" s="78" t="n">
        <v>149</v>
      </c>
      <c r="I233" s="78" t="n">
        <v>25.4</v>
      </c>
      <c r="J233" s="78" t="n">
        <v>1.3</v>
      </c>
      <c r="K233" s="75"/>
    </row>
    <row r="234" customFormat="false" ht="13.8" hidden="false" customHeight="false" outlineLevel="0" collapsed="false">
      <c r="A234" s="0" t="s">
        <v>999</v>
      </c>
      <c r="B234" s="76" t="n">
        <v>3670.35830618892</v>
      </c>
      <c r="C234" s="72" t="n">
        <v>0.0599348534201954</v>
      </c>
      <c r="D234" s="72" t="n">
        <v>0</v>
      </c>
      <c r="F234" s="72"/>
      <c r="G234" s="75" t="s">
        <v>1000</v>
      </c>
      <c r="H234" s="78" t="n">
        <v>98</v>
      </c>
      <c r="I234" s="78" t="n">
        <v>19.8</v>
      </c>
      <c r="J234" s="78" t="n">
        <v>1.1</v>
      </c>
      <c r="K234" s="75"/>
    </row>
    <row r="235" customFormat="false" ht="13.8" hidden="false" customHeight="false" outlineLevel="0" collapsed="false">
      <c r="A235" s="0" t="s">
        <v>1001</v>
      </c>
      <c r="B235" s="76" t="n">
        <v>1642.85714285714</v>
      </c>
      <c r="C235" s="72" t="n">
        <v>0</v>
      </c>
      <c r="D235" s="72" t="n">
        <v>0</v>
      </c>
      <c r="F235" s="72"/>
      <c r="G235" s="75" t="s">
        <v>1002</v>
      </c>
      <c r="H235" s="78" t="n">
        <v>113</v>
      </c>
      <c r="I235" s="78" t="n">
        <v>19.5</v>
      </c>
      <c r="J235" s="78" t="n">
        <v>1.8</v>
      </c>
      <c r="K235" s="75"/>
    </row>
    <row r="236" customFormat="false" ht="13.8" hidden="false" customHeight="false" outlineLevel="0" collapsed="false">
      <c r="A236" s="0" t="s">
        <v>164</v>
      </c>
      <c r="B236" s="76" t="n">
        <v>449.999339227425</v>
      </c>
      <c r="C236" s="72" t="n">
        <v>0.00399987665578594</v>
      </c>
      <c r="D236" s="72" t="n">
        <v>0.00199993832789297</v>
      </c>
      <c r="F236" s="72"/>
      <c r="G236" s="75" t="s">
        <v>1003</v>
      </c>
      <c r="H236" s="78" t="n">
        <v>15</v>
      </c>
      <c r="I236" s="78" t="n">
        <v>2.3</v>
      </c>
      <c r="J236" s="78" t="n">
        <v>0.2</v>
      </c>
      <c r="K236" s="75"/>
    </row>
    <row r="237" customFormat="false" ht="13.8" hidden="false" customHeight="false" outlineLevel="0" collapsed="false">
      <c r="A237" s="0" t="s">
        <v>1004</v>
      </c>
      <c r="B237" s="76" t="n">
        <v>3480.01904837494</v>
      </c>
      <c r="C237" s="72" t="n">
        <v>0</v>
      </c>
      <c r="D237" s="72" t="n">
        <v>0</v>
      </c>
      <c r="F237" s="72"/>
      <c r="G237" s="75" t="s">
        <v>1005</v>
      </c>
      <c r="H237" s="78" t="n">
        <v>71</v>
      </c>
      <c r="I237" s="78" t="n">
        <v>10.5</v>
      </c>
      <c r="J237" s="78" t="n">
        <v>1.2</v>
      </c>
      <c r="K237" s="75"/>
    </row>
    <row r="238" customFormat="false" ht="13.8" hidden="false" customHeight="false" outlineLevel="0" collapsed="false">
      <c r="A238" s="0" t="s">
        <v>1006</v>
      </c>
      <c r="B238" s="76" t="n">
        <v>4450.1167157211</v>
      </c>
      <c r="C238" s="72" t="n">
        <v>0.00497310463818126</v>
      </c>
      <c r="D238" s="72" t="n">
        <v>0.500050745965696</v>
      </c>
      <c r="F238" s="72"/>
      <c r="G238" s="75" t="s">
        <v>1007</v>
      </c>
      <c r="H238" s="78" t="n">
        <v>345</v>
      </c>
      <c r="I238" s="78" t="n">
        <v>49.4</v>
      </c>
      <c r="J238" s="78" t="n">
        <v>4.7</v>
      </c>
      <c r="K238" s="75"/>
    </row>
    <row r="239" customFormat="false" ht="13.8" hidden="false" customHeight="false" outlineLevel="0" collapsed="false">
      <c r="A239" s="0" t="s">
        <v>1008</v>
      </c>
      <c r="B239" s="76" t="n">
        <v>7199.9992862294</v>
      </c>
      <c r="C239" s="72" t="n">
        <v>0.00600000662786984</v>
      </c>
      <c r="D239" s="72" t="n">
        <v>0.809999875090145</v>
      </c>
      <c r="F239" s="72"/>
    </row>
    <row r="240" customFormat="false" ht="13.8" hidden="false" customHeight="false" outlineLevel="0" collapsed="false">
      <c r="A240" s="0" t="s">
        <v>166</v>
      </c>
      <c r="B240" s="76" t="n">
        <v>400</v>
      </c>
      <c r="C240" s="72" t="n">
        <v>0.100414937759336</v>
      </c>
      <c r="D240" s="72" t="n">
        <v>0</v>
      </c>
      <c r="F240" s="72"/>
    </row>
    <row r="241" customFormat="false" ht="13.8" hidden="false" customHeight="false" outlineLevel="0" collapsed="false">
      <c r="A241" s="0" t="s">
        <v>768</v>
      </c>
      <c r="B241" s="76" t="n">
        <v>1260</v>
      </c>
      <c r="C241" s="72" t="n">
        <v>0.164</v>
      </c>
      <c r="D241" s="72" t="n">
        <v>0.06</v>
      </c>
      <c r="F241" s="72"/>
    </row>
    <row r="242" customFormat="false" ht="13.8" hidden="false" customHeight="false" outlineLevel="0" collapsed="false">
      <c r="A242" s="0" t="s">
        <v>1009</v>
      </c>
      <c r="B242" s="76" t="n">
        <v>2419.84629904274</v>
      </c>
      <c r="C242" s="72" t="n">
        <v>0.206013212889308</v>
      </c>
      <c r="D242" s="72" t="n">
        <v>0.168936227585277</v>
      </c>
      <c r="F242" s="72"/>
      <c r="G242" s="75" t="s">
        <v>1010</v>
      </c>
      <c r="H242" s="78" t="n">
        <v>280</v>
      </c>
      <c r="I242" s="78" t="n">
        <v>16</v>
      </c>
      <c r="J242" s="78" t="n">
        <v>15</v>
      </c>
      <c r="K242" s="75"/>
    </row>
    <row r="243" customFormat="false" ht="13.8" hidden="false" customHeight="false" outlineLevel="0" collapsed="false">
      <c r="A243" s="0" t="s">
        <v>791</v>
      </c>
      <c r="B243" s="76" t="n">
        <v>939.997711027645</v>
      </c>
      <c r="C243" s="72" t="n">
        <v>0.15000052022099</v>
      </c>
      <c r="D243" s="72" t="n">
        <v>0.0300011444861777</v>
      </c>
      <c r="F243" s="72"/>
      <c r="G243" s="75" t="s">
        <v>1011</v>
      </c>
      <c r="H243" s="78" t="n">
        <v>35</v>
      </c>
      <c r="I243" s="78" t="n">
        <v>3.4</v>
      </c>
      <c r="J243" s="78" t="n">
        <v>0.2</v>
      </c>
      <c r="K243" s="75"/>
    </row>
    <row r="244" customFormat="false" ht="13.8" hidden="false" customHeight="false" outlineLevel="0" collapsed="false">
      <c r="A244" s="0" t="s">
        <v>1012</v>
      </c>
      <c r="B244" s="76" t="n">
        <v>3129.92889463478</v>
      </c>
      <c r="C244" s="72" t="n">
        <v>0.117000646412411</v>
      </c>
      <c r="D244" s="72" t="n">
        <v>0.28409825468649</v>
      </c>
      <c r="F244" s="72"/>
      <c r="G244" s="75" t="s">
        <v>1013</v>
      </c>
      <c r="H244" s="78" t="n">
        <v>73</v>
      </c>
      <c r="I244" s="78" t="n">
        <v>3.8</v>
      </c>
      <c r="J244" s="78" t="n">
        <v>4.5</v>
      </c>
      <c r="K244" s="75"/>
    </row>
    <row r="245" customFormat="false" ht="13.8" hidden="false" customHeight="false" outlineLevel="0" collapsed="false">
      <c r="A245" s="0" t="s">
        <v>1014</v>
      </c>
      <c r="B245" s="76" t="n">
        <v>2027.02702702703</v>
      </c>
      <c r="C245" s="72" t="n">
        <v>0.337837837837838</v>
      </c>
      <c r="D245" s="72" t="n">
        <v>0.0675675675675676</v>
      </c>
      <c r="F245" s="72"/>
      <c r="G245" s="75"/>
      <c r="H245" s="78"/>
      <c r="I245" s="78"/>
      <c r="J245" s="78"/>
      <c r="K245" s="75"/>
    </row>
    <row r="246" customFormat="false" ht="14.9" hidden="false" customHeight="false" outlineLevel="0" collapsed="false">
      <c r="A246" s="0" t="s">
        <v>1015</v>
      </c>
      <c r="B246" s="76" t="n">
        <v>2159.94347379239</v>
      </c>
      <c r="C246" s="72" t="n">
        <v>0.252954779033916</v>
      </c>
      <c r="D246" s="72" t="n">
        <v>0.119989722507708</v>
      </c>
      <c r="F246" s="72"/>
      <c r="G246" s="73" t="s">
        <v>1016</v>
      </c>
      <c r="H246" s="78"/>
      <c r="I246" s="78"/>
      <c r="J246" s="78"/>
      <c r="K246" s="75"/>
    </row>
    <row r="247" customFormat="false" ht="14.9" hidden="false" customHeight="false" outlineLevel="0" collapsed="false">
      <c r="A247" s="0" t="s">
        <v>824</v>
      </c>
      <c r="B247" s="76" t="n">
        <v>1850.53380782918</v>
      </c>
      <c r="C247" s="72" t="n">
        <v>0.170818505338078</v>
      </c>
      <c r="D247" s="72" t="n">
        <v>0.124555160142349</v>
      </c>
      <c r="F247" s="72"/>
      <c r="G247" s="73" t="s">
        <v>1017</v>
      </c>
      <c r="H247" s="78"/>
      <c r="I247" s="78"/>
      <c r="J247" s="78"/>
      <c r="K247" s="75"/>
    </row>
    <row r="248" customFormat="false" ht="13.8" hidden="false" customHeight="false" outlineLevel="0" collapsed="false">
      <c r="A248" s="0" t="s">
        <v>811</v>
      </c>
      <c r="B248" s="76" t="n">
        <v>2075.82170440509</v>
      </c>
      <c r="C248" s="72" t="n">
        <v>0.131405161512087</v>
      </c>
      <c r="D248" s="72" t="n">
        <v>0.16854143915385</v>
      </c>
      <c r="F248" s="76"/>
      <c r="G248" s="75"/>
      <c r="H248" s="78"/>
      <c r="I248" s="78"/>
      <c r="J248" s="78"/>
      <c r="K248" s="75"/>
    </row>
    <row r="249" customFormat="false" ht="13.8" hidden="false" customHeight="false" outlineLevel="0" collapsed="false">
      <c r="A249" s="0" t="s">
        <v>738</v>
      </c>
      <c r="B249" s="76" t="n">
        <v>1740.00482775268</v>
      </c>
      <c r="C249" s="72" t="n">
        <v>0.126997482671816</v>
      </c>
      <c r="D249" s="72" t="n">
        <v>0.131997655091555</v>
      </c>
      <c r="F249" s="72"/>
      <c r="G249" s="75" t="s">
        <v>1018</v>
      </c>
      <c r="H249" s="78" t="n">
        <v>884</v>
      </c>
      <c r="I249" s="78" t="n">
        <v>0</v>
      </c>
      <c r="J249" s="78" t="n">
        <v>100</v>
      </c>
      <c r="K249" s="75"/>
    </row>
    <row r="250" customFormat="false" ht="13.8" hidden="false" customHeight="false" outlineLevel="0" collapsed="false">
      <c r="A250" s="0" t="s">
        <v>743</v>
      </c>
      <c r="B250" s="76" t="n">
        <v>2075.82170440509</v>
      </c>
      <c r="C250" s="72" t="n">
        <v>0.131405161512087</v>
      </c>
      <c r="D250" s="72" t="n">
        <v>0.16854143915385</v>
      </c>
      <c r="F250" s="72"/>
      <c r="G250" s="75" t="s">
        <v>1019</v>
      </c>
      <c r="H250" s="78" t="n">
        <v>884</v>
      </c>
      <c r="I250" s="78" t="n">
        <v>0</v>
      </c>
      <c r="J250" s="78" t="n">
        <v>100</v>
      </c>
      <c r="K250" s="75"/>
    </row>
    <row r="251" customFormat="false" ht="13.8" hidden="false" customHeight="false" outlineLevel="0" collapsed="false">
      <c r="A251" s="0" t="s">
        <v>1020</v>
      </c>
      <c r="B251" s="76" t="n">
        <v>1500.0000615486</v>
      </c>
      <c r="C251" s="72" t="n">
        <v>0.184999964917295</v>
      </c>
      <c r="D251" s="72" t="n">
        <v>0.0789999730417111</v>
      </c>
      <c r="F251" s="72"/>
      <c r="G251" s="75" t="s">
        <v>1021</v>
      </c>
      <c r="H251" s="78" t="n">
        <v>884</v>
      </c>
      <c r="I251" s="78" t="n">
        <v>0</v>
      </c>
      <c r="J251" s="78" t="n">
        <v>100</v>
      </c>
      <c r="K251" s="75"/>
    </row>
    <row r="252" customFormat="false" ht="13.8" hidden="false" customHeight="false" outlineLevel="0" collapsed="false">
      <c r="A252" s="0" t="s">
        <v>748</v>
      </c>
      <c r="B252" s="76" t="n">
        <v>1460.00000624309</v>
      </c>
      <c r="C252" s="72" t="n">
        <v>0.125999994381221</v>
      </c>
      <c r="D252" s="72" t="n">
        <v>0.102000004370161</v>
      </c>
      <c r="F252" s="72"/>
      <c r="G252" s="75" t="s">
        <v>1022</v>
      </c>
      <c r="H252" s="78" t="n">
        <v>884</v>
      </c>
      <c r="I252" s="78" t="n">
        <v>0</v>
      </c>
      <c r="J252" s="78" t="n">
        <v>100</v>
      </c>
      <c r="K252" s="75"/>
    </row>
    <row r="253" customFormat="false" ht="13.8" hidden="false" customHeight="false" outlineLevel="0" collapsed="false">
      <c r="A253" s="0" t="s">
        <v>1023</v>
      </c>
      <c r="B253" s="76" t="n">
        <v>1750</v>
      </c>
      <c r="C253" s="72" t="n">
        <v>0.25</v>
      </c>
      <c r="D253" s="72" t="n">
        <v>0</v>
      </c>
      <c r="F253" s="72"/>
      <c r="G253" s="75" t="s">
        <v>1024</v>
      </c>
      <c r="H253" s="78" t="n">
        <v>884</v>
      </c>
      <c r="I253" s="78" t="n">
        <v>0</v>
      </c>
      <c r="J253" s="78" t="n">
        <v>100</v>
      </c>
      <c r="K253" s="75"/>
    </row>
    <row r="254" customFormat="false" ht="13.8" hidden="false" customHeight="false" outlineLevel="0" collapsed="false">
      <c r="A254" s="0" t="s">
        <v>1025</v>
      </c>
      <c r="B254" s="76" t="n">
        <v>2499.99147121535</v>
      </c>
      <c r="C254" s="72" t="n">
        <v>0.553995735607676</v>
      </c>
      <c r="D254" s="72" t="n">
        <v>0.015002132196162</v>
      </c>
      <c r="F254" s="72"/>
      <c r="G254" s="75" t="s">
        <v>1026</v>
      </c>
      <c r="H254" s="78" t="n">
        <v>884</v>
      </c>
      <c r="I254" s="78" t="n">
        <v>0</v>
      </c>
      <c r="J254" s="78" t="n">
        <v>100</v>
      </c>
      <c r="K254" s="75"/>
    </row>
    <row r="255" customFormat="false" ht="13.8" hidden="false" customHeight="false" outlineLevel="0" collapsed="false">
      <c r="A255" s="0" t="s">
        <v>796</v>
      </c>
      <c r="B255" s="76" t="n">
        <v>2910.01888916449</v>
      </c>
      <c r="C255" s="72" t="n">
        <v>0.0829978439640534</v>
      </c>
      <c r="D255" s="72" t="n">
        <v>0.282994027971227</v>
      </c>
      <c r="F255" s="72"/>
      <c r="G255" s="75" t="s">
        <v>1027</v>
      </c>
      <c r="H255" s="78" t="n">
        <v>884</v>
      </c>
      <c r="I255" s="78" t="n">
        <v>0</v>
      </c>
      <c r="J255" s="78" t="n">
        <v>100</v>
      </c>
      <c r="K255" s="75"/>
    </row>
    <row r="256" customFormat="false" ht="13.8" hidden="false" customHeight="false" outlineLevel="0" collapsed="false">
      <c r="A256" s="0" t="s">
        <v>1028</v>
      </c>
      <c r="B256" s="76" t="n">
        <v>2375.6345177665</v>
      </c>
      <c r="C256" s="72" t="n">
        <v>0.157360406091371</v>
      </c>
      <c r="D256" s="72" t="n">
        <v>0.0913705583756345</v>
      </c>
      <c r="F256" s="72"/>
      <c r="G256" s="75" t="s">
        <v>1029</v>
      </c>
      <c r="H256" s="78" t="n">
        <v>884</v>
      </c>
      <c r="I256" s="78" t="n">
        <v>0</v>
      </c>
      <c r="J256" s="78" t="n">
        <v>100</v>
      </c>
      <c r="K256" s="75"/>
    </row>
    <row r="257" customFormat="false" ht="13.8" hidden="false" customHeight="false" outlineLevel="0" collapsed="false">
      <c r="A257" s="0" t="s">
        <v>753</v>
      </c>
      <c r="B257" s="76" t="n">
        <v>1039.99984350609</v>
      </c>
      <c r="C257" s="72" t="n">
        <v>0.179999295777403</v>
      </c>
      <c r="D257" s="72" t="n">
        <v>0.0299998826295672</v>
      </c>
      <c r="F257" s="72"/>
      <c r="G257" s="75" t="s">
        <v>1030</v>
      </c>
      <c r="H257" s="78" t="n">
        <v>711</v>
      </c>
      <c r="I257" s="78" t="n">
        <v>0</v>
      </c>
      <c r="J257" s="78" t="n">
        <v>85</v>
      </c>
      <c r="K257" s="75"/>
    </row>
    <row r="258" customFormat="false" ht="13.8" hidden="false" customHeight="false" outlineLevel="0" collapsed="false">
      <c r="A258" s="0" t="s">
        <v>758</v>
      </c>
      <c r="B258" s="76" t="n">
        <v>1539.99999140215</v>
      </c>
      <c r="C258" s="72" t="n">
        <v>0.154999886078491</v>
      </c>
      <c r="D258" s="72" t="n">
        <v>0.0960001513221558</v>
      </c>
      <c r="F258" s="72"/>
      <c r="G258" s="75" t="s">
        <v>1031</v>
      </c>
      <c r="H258" s="78" t="n">
        <v>884</v>
      </c>
      <c r="I258" s="78" t="n">
        <v>0</v>
      </c>
      <c r="J258" s="78" t="n">
        <v>100</v>
      </c>
      <c r="K258" s="75"/>
    </row>
    <row r="259" customFormat="false" ht="13.8" hidden="false" customHeight="false" outlineLevel="0" collapsed="false">
      <c r="A259" s="0" t="s">
        <v>801</v>
      </c>
      <c r="B259" s="76" t="n">
        <v>3009.99969962453</v>
      </c>
      <c r="C259" s="72" t="n">
        <v>0.129000050062578</v>
      </c>
      <c r="D259" s="72" t="n">
        <v>0.272</v>
      </c>
      <c r="F259" s="72"/>
      <c r="G259" s="75" t="s">
        <v>1032</v>
      </c>
      <c r="H259" s="78" t="n">
        <v>884</v>
      </c>
      <c r="I259" s="78" t="n">
        <v>0</v>
      </c>
      <c r="J259" s="78" t="n">
        <v>100</v>
      </c>
      <c r="K259" s="75"/>
    </row>
    <row r="260" customFormat="false" ht="13.8" hidden="false" customHeight="false" outlineLevel="0" collapsed="false">
      <c r="A260" s="0" t="s">
        <v>1033</v>
      </c>
      <c r="B260" s="76" t="n">
        <v>1100.0016846645</v>
      </c>
      <c r="C260" s="72" t="n">
        <v>0.136996917063967</v>
      </c>
      <c r="D260" s="72" t="n">
        <v>0.0569922000033693</v>
      </c>
      <c r="F260" s="72"/>
      <c r="G260" s="75" t="s">
        <v>1034</v>
      </c>
      <c r="H260" s="78" t="n">
        <v>884</v>
      </c>
      <c r="I260" s="78" t="n">
        <v>0</v>
      </c>
      <c r="J260" s="78" t="n">
        <v>100</v>
      </c>
      <c r="K260" s="75"/>
    </row>
    <row r="261" customFormat="false" ht="13.8" hidden="false" customHeight="false" outlineLevel="0" collapsed="false">
      <c r="A261" s="0" t="s">
        <v>777</v>
      </c>
      <c r="B261" s="76" t="n">
        <v>849.99825968918</v>
      </c>
      <c r="C261" s="72" t="n">
        <v>0.155000783139869</v>
      </c>
      <c r="D261" s="72" t="n">
        <v>0.0200005220932459</v>
      </c>
      <c r="F261" s="72"/>
      <c r="G261" s="75" t="s">
        <v>1035</v>
      </c>
      <c r="H261" s="78" t="n">
        <v>884</v>
      </c>
      <c r="I261" s="78" t="n">
        <v>0</v>
      </c>
      <c r="J261" s="78" t="n">
        <v>100</v>
      </c>
      <c r="K261" s="75"/>
    </row>
    <row r="262" customFormat="false" ht="13.8" hidden="false" customHeight="false" outlineLevel="0" collapsed="false">
      <c r="A262" s="0" t="s">
        <v>806</v>
      </c>
      <c r="B262" s="76" t="n">
        <v>939.996638467141</v>
      </c>
      <c r="C262" s="72" t="n">
        <v>0.149999066240873</v>
      </c>
      <c r="D262" s="72" t="n">
        <v>0.0299923431751545</v>
      </c>
      <c r="F262" s="72"/>
      <c r="G262" s="75" t="s">
        <v>1036</v>
      </c>
      <c r="H262" s="78" t="n">
        <v>884</v>
      </c>
      <c r="I262" s="78" t="n">
        <v>0</v>
      </c>
      <c r="J262" s="78" t="n">
        <v>100</v>
      </c>
      <c r="K262" s="75"/>
    </row>
    <row r="263" customFormat="false" ht="13.8" hidden="false" customHeight="false" outlineLevel="0" collapsed="false">
      <c r="A263" s="0" t="s">
        <v>820</v>
      </c>
      <c r="B263" s="76" t="n">
        <v>810.028716589353</v>
      </c>
      <c r="C263" s="72" t="n">
        <v>0.161991016861792</v>
      </c>
      <c r="D263" s="72" t="n">
        <v>0.0139901332744275</v>
      </c>
      <c r="F263" s="72"/>
      <c r="G263" s="75" t="s">
        <v>1037</v>
      </c>
      <c r="H263" s="78" t="n">
        <v>884</v>
      </c>
      <c r="I263" s="78" t="n">
        <v>0</v>
      </c>
      <c r="J263" s="78" t="n">
        <v>100</v>
      </c>
      <c r="K263" s="75"/>
    </row>
    <row r="264" customFormat="false" ht="13.8" hidden="false" customHeight="false" outlineLevel="0" collapsed="false">
      <c r="A264" s="0" t="s">
        <v>772</v>
      </c>
      <c r="B264" s="76" t="n">
        <v>3589.99997269791</v>
      </c>
      <c r="C264" s="72" t="n">
        <v>0.111000000455035</v>
      </c>
      <c r="D264" s="72" t="n">
        <v>0.344999990140912</v>
      </c>
      <c r="F264" s="72"/>
      <c r="G264" s="75" t="s">
        <v>1038</v>
      </c>
      <c r="H264" s="78" t="n">
        <v>884</v>
      </c>
      <c r="I264" s="78" t="n">
        <v>0</v>
      </c>
      <c r="J264" s="78" t="n">
        <v>100</v>
      </c>
      <c r="K264" s="75"/>
    </row>
    <row r="265" customFormat="false" ht="13.8" hidden="false" customHeight="false" outlineLevel="0" collapsed="false">
      <c r="A265" s="0" t="s">
        <v>1039</v>
      </c>
      <c r="B265" s="76" t="n">
        <v>4169.35483870968</v>
      </c>
      <c r="C265" s="72" t="n">
        <v>0.116935483870968</v>
      </c>
      <c r="D265" s="72" t="n">
        <v>0.403225806451613</v>
      </c>
      <c r="F265" s="72"/>
      <c r="G265" s="75" t="s">
        <v>1040</v>
      </c>
      <c r="H265" s="78" t="n">
        <v>884</v>
      </c>
      <c r="I265" s="78" t="n">
        <v>0</v>
      </c>
      <c r="J265" s="78" t="n">
        <v>100</v>
      </c>
      <c r="K265" s="75"/>
    </row>
    <row r="266" customFormat="false" ht="13.8" hidden="false" customHeight="false" outlineLevel="0" collapsed="false">
      <c r="A266" s="0" t="s">
        <v>1041</v>
      </c>
      <c r="B266" s="76" t="n">
        <v>13260.8837089634</v>
      </c>
      <c r="C266" s="72" t="n">
        <v>0.463803775325824</v>
      </c>
      <c r="D266" s="72" t="n">
        <v>1.2444320893823</v>
      </c>
      <c r="F266" s="72"/>
      <c r="G266" s="75" t="s">
        <v>1042</v>
      </c>
      <c r="H266" s="78" t="n">
        <v>884</v>
      </c>
      <c r="I266" s="78" t="n">
        <v>0</v>
      </c>
      <c r="J266" s="78" t="n">
        <v>100</v>
      </c>
      <c r="K266" s="75"/>
    </row>
    <row r="267" customFormat="false" ht="13.8" hidden="false" customHeight="false" outlineLevel="0" collapsed="false">
      <c r="A267" s="0" t="s">
        <v>1043</v>
      </c>
      <c r="B267" s="76" t="n">
        <v>2199.99996993345</v>
      </c>
      <c r="C267" s="72" t="n">
        <v>0.133999988875377</v>
      </c>
      <c r="D267" s="72" t="n">
        <v>0.180000003006655</v>
      </c>
      <c r="F267" s="72"/>
      <c r="G267" s="75" t="s">
        <v>1044</v>
      </c>
      <c r="H267" s="78" t="n">
        <v>884</v>
      </c>
      <c r="I267" s="78" t="n">
        <v>0</v>
      </c>
      <c r="J267" s="78" t="n">
        <v>100</v>
      </c>
      <c r="K267" s="75"/>
    </row>
    <row r="268" customFormat="false" ht="13.8" hidden="false" customHeight="false" outlineLevel="0" collapsed="false">
      <c r="A268" s="0" t="s">
        <v>781</v>
      </c>
      <c r="B268" s="76" t="n">
        <v>1179.41585535466</v>
      </c>
      <c r="C268" s="72" t="n">
        <v>0.169680111265647</v>
      </c>
      <c r="D268" s="72" t="n">
        <v>0.0500695410292072</v>
      </c>
      <c r="F268" s="72"/>
      <c r="G268" s="75" t="s">
        <v>1045</v>
      </c>
      <c r="H268" s="78" t="n">
        <v>884</v>
      </c>
      <c r="I268" s="78" t="n">
        <v>0</v>
      </c>
      <c r="J268" s="78" t="n">
        <v>100</v>
      </c>
      <c r="K268" s="75"/>
    </row>
    <row r="269" customFormat="false" ht="13.8" hidden="false" customHeight="false" outlineLevel="0" collapsed="false">
      <c r="A269" s="0" t="s">
        <v>763</v>
      </c>
      <c r="B269" s="76" t="n">
        <v>2460.00415657947</v>
      </c>
      <c r="C269" s="72" t="n">
        <v>0.13399913498211</v>
      </c>
      <c r="D269" s="72" t="n">
        <v>0.209002926456628</v>
      </c>
      <c r="F269" s="72"/>
      <c r="G269" s="75" t="s">
        <v>1046</v>
      </c>
      <c r="H269" s="78" t="n">
        <v>884</v>
      </c>
      <c r="I269" s="78" t="n">
        <v>0</v>
      </c>
      <c r="J269" s="78" t="n">
        <v>100</v>
      </c>
      <c r="K269" s="75"/>
    </row>
    <row r="270" customFormat="false" ht="13.8" hidden="false" customHeight="false" outlineLevel="0" collapsed="false">
      <c r="A270" s="0" t="s">
        <v>786</v>
      </c>
      <c r="B270" s="76" t="n">
        <v>1259.99987782056</v>
      </c>
      <c r="C270" s="72" t="n">
        <v>0.160999916510718</v>
      </c>
      <c r="D270" s="72" t="n">
        <v>0.0630001975234228</v>
      </c>
      <c r="F270" s="72"/>
      <c r="G270" s="75" t="s">
        <v>1047</v>
      </c>
      <c r="H270" s="78" t="n">
        <v>884</v>
      </c>
      <c r="I270" s="78" t="n">
        <v>0</v>
      </c>
      <c r="J270" s="78" t="n">
        <v>100</v>
      </c>
      <c r="K270" s="75"/>
      <c r="L270" s="75"/>
      <c r="O270" s="75"/>
    </row>
    <row r="271" customFormat="false" ht="13.8" hidden="false" customHeight="false" outlineLevel="0" collapsed="false">
      <c r="A271" s="0" t="s">
        <v>167</v>
      </c>
      <c r="B271" s="76" t="n">
        <v>169.999915870317</v>
      </c>
      <c r="C271" s="72" t="n">
        <v>0.00399989904438028</v>
      </c>
      <c r="D271" s="72" t="n">
        <v>0.00100020845465924</v>
      </c>
      <c r="F271" s="72"/>
      <c r="G271" s="75" t="s">
        <v>1048</v>
      </c>
      <c r="H271" s="78" t="n">
        <v>884</v>
      </c>
      <c r="I271" s="78" t="n">
        <v>0</v>
      </c>
      <c r="J271" s="78" t="n">
        <v>100</v>
      </c>
      <c r="K271" s="75"/>
      <c r="L271" s="75"/>
      <c r="O271" s="75"/>
    </row>
    <row r="272" customFormat="false" ht="13.8" hidden="false" customHeight="false" outlineLevel="0" collapsed="false">
      <c r="A272" s="0" t="s">
        <v>168</v>
      </c>
      <c r="B272" s="76" t="n">
        <v>4000</v>
      </c>
      <c r="C272" s="72" t="n">
        <v>0.182</v>
      </c>
      <c r="D272" s="72" t="n">
        <v>0.339</v>
      </c>
      <c r="F272" s="72"/>
      <c r="G272" s="75" t="s">
        <v>1049</v>
      </c>
      <c r="H272" s="78" t="n">
        <v>884</v>
      </c>
      <c r="I272" s="78" t="n">
        <v>0</v>
      </c>
      <c r="J272" s="78" t="n">
        <v>100</v>
      </c>
      <c r="K272" s="75"/>
      <c r="L272" s="75"/>
      <c r="O272" s="78"/>
    </row>
    <row r="273" customFormat="false" ht="13.8" hidden="false" customHeight="false" outlineLevel="0" collapsed="false">
      <c r="A273" s="0" t="s">
        <v>1050</v>
      </c>
      <c r="B273" s="76" t="n">
        <v>3869.97537337146</v>
      </c>
      <c r="C273" s="72" t="n">
        <v>0.343005243088656</v>
      </c>
      <c r="D273" s="72" t="n">
        <v>0.0579917381633302</v>
      </c>
      <c r="F273" s="72"/>
      <c r="G273" s="75" t="s">
        <v>1051</v>
      </c>
      <c r="H273" s="78" t="n">
        <v>720</v>
      </c>
      <c r="I273" s="78" t="n">
        <v>0.6</v>
      </c>
      <c r="J273" s="78" t="n">
        <v>81</v>
      </c>
      <c r="K273" s="75"/>
      <c r="L273" s="75"/>
      <c r="O273" s="77"/>
    </row>
    <row r="274" customFormat="false" ht="13.8" hidden="false" customHeight="false" outlineLevel="0" collapsed="false">
      <c r="A274" s="0" t="s">
        <v>1052</v>
      </c>
      <c r="B274" s="76" t="n">
        <v>610.027506876719</v>
      </c>
      <c r="C274" s="72" t="n">
        <v>0.0180045011252813</v>
      </c>
      <c r="D274" s="72" t="n">
        <v>0.0340085021255314</v>
      </c>
      <c r="F274" s="72"/>
      <c r="G274" s="75" t="s">
        <v>1053</v>
      </c>
      <c r="H274" s="78" t="n">
        <v>902</v>
      </c>
      <c r="I274" s="78" t="n">
        <v>0</v>
      </c>
      <c r="J274" s="78" t="n">
        <v>100</v>
      </c>
      <c r="K274" s="75"/>
      <c r="L274" s="75"/>
      <c r="O274" s="78"/>
    </row>
    <row r="275" customFormat="false" ht="13.8" hidden="false" customHeight="false" outlineLevel="0" collapsed="false">
      <c r="A275" s="0" t="s">
        <v>1054</v>
      </c>
      <c r="B275" s="76" t="n">
        <v>610.027506876719</v>
      </c>
      <c r="C275" s="72" t="n">
        <v>0.0180045011252813</v>
      </c>
      <c r="D275" s="72" t="n">
        <v>0.0340085021255314</v>
      </c>
      <c r="F275" s="76"/>
      <c r="G275" s="75" t="s">
        <v>1055</v>
      </c>
      <c r="H275" s="78" t="n">
        <v>720</v>
      </c>
      <c r="I275" s="78" t="n">
        <v>0.6</v>
      </c>
      <c r="J275" s="78" t="n">
        <v>81</v>
      </c>
      <c r="K275" s="75"/>
      <c r="L275" s="75"/>
      <c r="O275" s="78"/>
    </row>
    <row r="276" customFormat="false" ht="14.9" hidden="false" customHeight="false" outlineLevel="0" collapsed="false">
      <c r="A276" s="0" t="s">
        <v>1056</v>
      </c>
      <c r="B276" s="76" t="n">
        <v>120.03560673512</v>
      </c>
      <c r="C276" s="72" t="n">
        <v>0.0116605030372462</v>
      </c>
      <c r="D276" s="72" t="n">
        <v>0.00186276327104877</v>
      </c>
      <c r="F276" s="76"/>
      <c r="G276" s="73" t="s">
        <v>1057</v>
      </c>
      <c r="H276" s="78"/>
      <c r="I276" s="78"/>
      <c r="J276" s="78"/>
      <c r="K276" s="75"/>
      <c r="L276" s="75"/>
      <c r="O276" s="78"/>
    </row>
    <row r="277" customFormat="false" ht="13.8" hidden="false" customHeight="false" outlineLevel="0" collapsed="false">
      <c r="A277" s="0" t="s">
        <v>1058</v>
      </c>
      <c r="B277" s="76" t="n">
        <v>2670.00100546124</v>
      </c>
      <c r="C277" s="72" t="n">
        <v>0.0999997354049363</v>
      </c>
      <c r="D277" s="72" t="n">
        <v>0.00200033868168155</v>
      </c>
      <c r="F277" s="72"/>
      <c r="G277" s="75" t="s">
        <v>1059</v>
      </c>
      <c r="H277" s="78" t="n">
        <v>847</v>
      </c>
      <c r="I277" s="78" t="n">
        <v>2</v>
      </c>
      <c r="J277" s="78" t="n">
        <v>93</v>
      </c>
      <c r="K277" s="75"/>
      <c r="L277" s="75"/>
      <c r="O277" s="78"/>
    </row>
    <row r="278" customFormat="false" ht="13.8" hidden="false" customHeight="false" outlineLevel="0" collapsed="false">
      <c r="A278" s="0" t="s">
        <v>1060</v>
      </c>
      <c r="B278" s="76" t="n">
        <v>120.03560673512</v>
      </c>
      <c r="C278" s="72" t="n">
        <v>0.0116605030372462</v>
      </c>
      <c r="D278" s="72" t="n">
        <v>0.00186276327104877</v>
      </c>
      <c r="F278" s="72"/>
      <c r="G278" s="75" t="s">
        <v>1061</v>
      </c>
      <c r="H278" s="78" t="n">
        <v>847</v>
      </c>
      <c r="I278" s="78" t="n">
        <v>2</v>
      </c>
      <c r="J278" s="78" t="n">
        <v>93</v>
      </c>
      <c r="K278" s="75"/>
      <c r="L278" s="75"/>
      <c r="O278" s="75"/>
    </row>
    <row r="279" customFormat="false" ht="13.8" hidden="false" customHeight="false" outlineLevel="0" collapsed="false">
      <c r="A279" s="0" t="s">
        <v>1062</v>
      </c>
      <c r="B279" s="76" t="n">
        <v>3619.99664771619</v>
      </c>
      <c r="C279" s="72" t="n">
        <v>0.36199993954898</v>
      </c>
      <c r="D279" s="72" t="n">
        <v>0.00799876899741984</v>
      </c>
      <c r="F279" s="72"/>
      <c r="G279" s="75" t="s">
        <v>1063</v>
      </c>
      <c r="H279" s="78" t="n">
        <v>717</v>
      </c>
      <c r="I279" s="78" t="n">
        <v>0.9</v>
      </c>
      <c r="J279" s="78" t="n">
        <v>81.1</v>
      </c>
      <c r="K279" s="75"/>
      <c r="L279" s="75"/>
      <c r="O279" s="75"/>
    </row>
    <row r="280" customFormat="false" ht="13.8" hidden="false" customHeight="false" outlineLevel="0" collapsed="false">
      <c r="A280" s="0" t="s">
        <v>1064</v>
      </c>
      <c r="B280" s="76" t="n">
        <v>780.017338534894</v>
      </c>
      <c r="C280" s="72" t="n">
        <v>0.0759644560034677</v>
      </c>
      <c r="D280" s="72" t="n">
        <v>0.00195058517555267</v>
      </c>
      <c r="F280" s="72"/>
      <c r="G280" s="75" t="s">
        <v>1065</v>
      </c>
      <c r="H280" s="78" t="n">
        <v>873</v>
      </c>
      <c r="I280" s="78" t="n">
        <v>0.3</v>
      </c>
      <c r="J280" s="78" t="n">
        <v>99.1</v>
      </c>
      <c r="K280" s="75"/>
      <c r="L280" s="75"/>
      <c r="O280" s="75"/>
    </row>
    <row r="281" customFormat="false" ht="13.8" hidden="false" customHeight="false" outlineLevel="0" collapsed="false">
      <c r="A281" s="0" t="s">
        <v>1066</v>
      </c>
      <c r="B281" s="76" t="n">
        <v>60.2537664669206</v>
      </c>
      <c r="C281" s="72" t="n">
        <v>0.0076566631893059</v>
      </c>
      <c r="D281" s="72" t="n">
        <v>0.000705985103956913</v>
      </c>
      <c r="F281" s="76"/>
      <c r="G281" s="75" t="s">
        <v>1067</v>
      </c>
      <c r="H281" s="78" t="n">
        <v>847</v>
      </c>
      <c r="I281" s="78" t="n">
        <v>2</v>
      </c>
      <c r="J281" s="78" t="n">
        <v>93</v>
      </c>
      <c r="K281" s="75"/>
      <c r="L281" s="75"/>
      <c r="O281" s="78"/>
    </row>
    <row r="282" customFormat="false" ht="13.8" hidden="false" customHeight="false" outlineLevel="0" collapsed="false">
      <c r="A282" s="0" t="s">
        <v>1068</v>
      </c>
      <c r="B282" s="76" t="n">
        <v>60.2537664669206</v>
      </c>
      <c r="C282" s="72" t="n">
        <v>0.0076566631893059</v>
      </c>
      <c r="D282" s="72" t="n">
        <v>0.000705985103956913</v>
      </c>
      <c r="F282" s="72"/>
      <c r="G282" s="75" t="s">
        <v>1069</v>
      </c>
      <c r="H282" s="78" t="n">
        <v>717</v>
      </c>
      <c r="I282" s="78" t="n">
        <v>0.9</v>
      </c>
      <c r="J282" s="78" t="n">
        <v>81.1</v>
      </c>
      <c r="K282" s="75"/>
      <c r="L282" s="75"/>
      <c r="O282" s="78"/>
    </row>
    <row r="283" customFormat="false" ht="13.8" hidden="false" customHeight="false" outlineLevel="0" collapsed="false">
      <c r="A283" s="0" t="s">
        <v>1070</v>
      </c>
      <c r="B283" s="76" t="n">
        <v>3210.00011859723</v>
      </c>
      <c r="C283" s="72" t="n">
        <v>0.078997616195638</v>
      </c>
      <c r="D283" s="72" t="n">
        <v>0.0870029293516289</v>
      </c>
      <c r="F283" s="72"/>
      <c r="G283" s="75" t="s">
        <v>1071</v>
      </c>
      <c r="H283" s="78" t="n">
        <v>873</v>
      </c>
      <c r="I283" s="78" t="n">
        <v>0.3</v>
      </c>
      <c r="J283" s="78" t="n">
        <v>99.1</v>
      </c>
      <c r="K283" s="75"/>
      <c r="L283" s="75"/>
      <c r="O283" s="78"/>
    </row>
    <row r="284" customFormat="false" ht="13.8" hidden="false" customHeight="false" outlineLevel="0" collapsed="false">
      <c r="A284" s="0" t="s">
        <v>1072</v>
      </c>
      <c r="B284" s="76" t="n">
        <v>4959.9169481982</v>
      </c>
      <c r="C284" s="72" t="n">
        <v>0.262985641891892</v>
      </c>
      <c r="D284" s="72" t="n">
        <v>0.266997466216216</v>
      </c>
      <c r="F284" s="72"/>
      <c r="G284" s="75" t="s">
        <v>1073</v>
      </c>
      <c r="H284" s="78" t="n">
        <v>902</v>
      </c>
      <c r="I284" s="78" t="n">
        <v>0</v>
      </c>
      <c r="J284" s="78" t="n">
        <v>100</v>
      </c>
      <c r="K284" s="75"/>
      <c r="L284" s="75"/>
      <c r="O284" s="78"/>
    </row>
    <row r="285" customFormat="false" ht="13.8" hidden="false" customHeight="false" outlineLevel="0" collapsed="false">
      <c r="A285" s="0" t="s">
        <v>1074</v>
      </c>
      <c r="B285" s="76" t="n">
        <v>1340.00264713668</v>
      </c>
      <c r="C285" s="72" t="n">
        <v>0.0679983234801024</v>
      </c>
      <c r="D285" s="72" t="n">
        <v>0.0760003970705021</v>
      </c>
      <c r="F285" s="72"/>
      <c r="G285" s="75" t="s">
        <v>1075</v>
      </c>
      <c r="H285" s="78" t="n">
        <v>716</v>
      </c>
      <c r="I285" s="78" t="n">
        <v>0.6</v>
      </c>
      <c r="J285" s="78" t="n">
        <v>81</v>
      </c>
      <c r="K285" s="75"/>
      <c r="L285" s="75"/>
      <c r="O285" s="75"/>
    </row>
    <row r="286" customFormat="false" ht="13.8" hidden="false" customHeight="false" outlineLevel="0" collapsed="false">
      <c r="A286" s="0" t="s">
        <v>852</v>
      </c>
      <c r="B286" s="76" t="n">
        <v>386.5649811868</v>
      </c>
      <c r="C286" s="72" t="n">
        <v>0.0174794403221382</v>
      </c>
      <c r="D286" s="72" t="n">
        <v>0.0292445020408114</v>
      </c>
      <c r="F286" s="72"/>
      <c r="G286" s="75" t="s">
        <v>1076</v>
      </c>
      <c r="H286" s="78" t="n">
        <v>873</v>
      </c>
      <c r="I286" s="78" t="n">
        <v>0.3</v>
      </c>
      <c r="J286" s="78" t="n">
        <v>99.1</v>
      </c>
    </row>
    <row r="287" customFormat="false" ht="41.75" hidden="false" customHeight="false" outlineLevel="0" collapsed="false">
      <c r="A287" s="0" t="s">
        <v>834</v>
      </c>
      <c r="B287" s="76" t="n">
        <v>107.401184409861</v>
      </c>
      <c r="C287" s="72" t="n">
        <v>0.00340999862277923</v>
      </c>
      <c r="D287" s="72" t="n">
        <v>0.00698939540008263</v>
      </c>
      <c r="F287" s="72"/>
      <c r="G287" s="73" t="s">
        <v>240</v>
      </c>
      <c r="H287" s="73" t="s">
        <v>241</v>
      </c>
      <c r="I287" s="73" t="s">
        <v>242</v>
      </c>
      <c r="J287" s="73" t="s">
        <v>243</v>
      </c>
      <c r="M287" s="84" t="s">
        <v>1077</v>
      </c>
    </row>
    <row r="288" customFormat="false" ht="14.9" hidden="false" customHeight="false" outlineLevel="0" collapsed="false">
      <c r="A288" s="0" t="s">
        <v>838</v>
      </c>
      <c r="B288" s="76" t="n">
        <v>609.999999379165</v>
      </c>
      <c r="C288" s="72" t="n">
        <v>0.0329999842928761</v>
      </c>
      <c r="D288" s="72" t="n">
        <v>0.0329999842928761</v>
      </c>
      <c r="F288" s="72"/>
      <c r="G288" s="75"/>
      <c r="H288" s="74" t="s">
        <v>248</v>
      </c>
      <c r="I288" s="74" t="s">
        <v>249</v>
      </c>
      <c r="J288" s="74" t="s">
        <v>249</v>
      </c>
    </row>
    <row r="289" customFormat="false" ht="13.8" hidden="false" customHeight="false" outlineLevel="0" collapsed="false">
      <c r="A289" s="0" t="s">
        <v>843</v>
      </c>
      <c r="B289" s="76" t="n">
        <v>284.171041087712</v>
      </c>
      <c r="C289" s="72" t="n">
        <v>0.0148643308601403</v>
      </c>
      <c r="D289" s="72" t="n">
        <v>0.0166130856051855</v>
      </c>
      <c r="F289" s="72"/>
      <c r="G289" s="75" t="s">
        <v>1078</v>
      </c>
      <c r="H289" s="78" t="n">
        <v>342</v>
      </c>
      <c r="I289" s="78" t="n">
        <v>12</v>
      </c>
      <c r="J289" s="78" t="n">
        <v>5</v>
      </c>
    </row>
    <row r="290" customFormat="false" ht="13.8" hidden="false" customHeight="false" outlineLevel="0" collapsed="false">
      <c r="A290" s="0" t="s">
        <v>848</v>
      </c>
      <c r="B290" s="76" t="n">
        <v>873.201729547902</v>
      </c>
      <c r="C290" s="72" t="n">
        <v>0.0548079049769467</v>
      </c>
      <c r="D290" s="72" t="n">
        <v>0.0557363581787734</v>
      </c>
      <c r="F290" s="72"/>
      <c r="G290" s="75" t="s">
        <v>1079</v>
      </c>
      <c r="H290" s="78" t="n">
        <v>338</v>
      </c>
      <c r="I290" s="78" t="n">
        <v>8</v>
      </c>
      <c r="J290" s="78" t="n">
        <v>3</v>
      </c>
    </row>
    <row r="291" customFormat="false" ht="13.8" hidden="false" customHeight="false" outlineLevel="0" collapsed="false">
      <c r="A291" s="0" t="s">
        <v>169</v>
      </c>
      <c r="B291" s="76" t="n">
        <v>3400</v>
      </c>
      <c r="C291" s="72" t="n">
        <v>0.097</v>
      </c>
      <c r="D291" s="72" t="n">
        <v>0.03</v>
      </c>
      <c r="F291" s="72"/>
      <c r="G291" s="75" t="s">
        <v>1080</v>
      </c>
      <c r="H291" s="78" t="n">
        <v>355</v>
      </c>
      <c r="I291" s="78" t="n">
        <v>9</v>
      </c>
      <c r="J291" s="78" t="n">
        <v>2.2</v>
      </c>
    </row>
    <row r="292" customFormat="false" ht="13.8" hidden="false" customHeight="false" outlineLevel="0" collapsed="false">
      <c r="A292" s="0" t="s">
        <v>1081</v>
      </c>
      <c r="B292" s="76" t="n">
        <v>3930</v>
      </c>
      <c r="C292" s="72" t="n">
        <v>0.062</v>
      </c>
      <c r="D292" s="72" t="n">
        <v>0.12</v>
      </c>
      <c r="F292" s="72"/>
      <c r="G292" s="75" t="s">
        <v>1082</v>
      </c>
      <c r="H292" s="78" t="n">
        <v>327</v>
      </c>
      <c r="I292" s="78" t="n">
        <v>11.6</v>
      </c>
      <c r="J292" s="78" t="n">
        <v>2.1</v>
      </c>
    </row>
    <row r="293" customFormat="false" ht="13.8" hidden="false" customHeight="false" outlineLevel="0" collapsed="false">
      <c r="A293" s="0" t="s">
        <v>1083</v>
      </c>
      <c r="B293" s="76" t="n">
        <v>2320</v>
      </c>
      <c r="C293" s="72" t="n">
        <v>0</v>
      </c>
      <c r="D293" s="72" t="n">
        <v>0</v>
      </c>
      <c r="F293" s="72"/>
      <c r="G293" s="75" t="s">
        <v>1084</v>
      </c>
      <c r="H293" s="78" t="n">
        <v>341</v>
      </c>
      <c r="I293" s="78" t="n">
        <v>11.4</v>
      </c>
      <c r="J293" s="78" t="n">
        <v>2.1</v>
      </c>
    </row>
    <row r="294" customFormat="false" ht="13.8" hidden="false" customHeight="false" outlineLevel="0" collapsed="false">
      <c r="A294" s="0" t="s">
        <v>170</v>
      </c>
      <c r="B294" s="76" t="n">
        <v>240.000442850184</v>
      </c>
      <c r="C294" s="72" t="n">
        <v>0.0199991142996324</v>
      </c>
      <c r="D294" s="72" t="n">
        <v>0.00399893715955892</v>
      </c>
      <c r="F294" s="72"/>
      <c r="G294" s="75" t="s">
        <v>1085</v>
      </c>
      <c r="H294" s="78" t="n">
        <v>388</v>
      </c>
      <c r="I294" s="78" t="n">
        <v>16</v>
      </c>
      <c r="J294" s="78" t="n">
        <v>6</v>
      </c>
    </row>
    <row r="295" customFormat="false" ht="13.8" hidden="false" customHeight="false" outlineLevel="0" collapsed="false">
      <c r="A295" s="0" t="s">
        <v>1086</v>
      </c>
      <c r="B295" s="76" t="n">
        <v>240.009711094926</v>
      </c>
      <c r="C295" s="72" t="n">
        <v>0.0190094683175528</v>
      </c>
      <c r="D295" s="72" t="n">
        <v>0.0030104394270454</v>
      </c>
      <c r="F295" s="72"/>
      <c r="G295" s="75" t="s">
        <v>1087</v>
      </c>
      <c r="H295" s="78" t="n">
        <v>340</v>
      </c>
      <c r="I295" s="78" t="n">
        <v>8</v>
      </c>
      <c r="J295" s="78" t="n">
        <v>1.5</v>
      </c>
    </row>
    <row r="296" customFormat="false" ht="13.8" hidden="false" customHeight="false" outlineLevel="0" collapsed="false">
      <c r="A296" s="0" t="s">
        <v>1088</v>
      </c>
      <c r="B296" s="76" t="n">
        <v>2959.92796037821</v>
      </c>
      <c r="C296" s="72" t="n">
        <v>0.0959027465105808</v>
      </c>
      <c r="D296" s="72" t="n">
        <v>0.00990544799639802</v>
      </c>
      <c r="F296" s="72"/>
      <c r="G296" s="75" t="s">
        <v>1089</v>
      </c>
      <c r="H296" s="78" t="n">
        <v>364</v>
      </c>
      <c r="I296" s="78" t="n">
        <v>10</v>
      </c>
      <c r="J296" s="78" t="n">
        <v>1.1</v>
      </c>
    </row>
    <row r="297" customFormat="false" ht="13.8" hidden="false" customHeight="false" outlineLevel="0" collapsed="false">
      <c r="A297" s="0" t="s">
        <v>171</v>
      </c>
      <c r="B297" s="76" t="n">
        <v>4690</v>
      </c>
      <c r="C297" s="72" t="n">
        <v>0.249</v>
      </c>
      <c r="D297" s="72" t="n">
        <v>0.288</v>
      </c>
      <c r="F297" s="72"/>
      <c r="G297" s="75" t="s">
        <v>1090</v>
      </c>
      <c r="H297" s="78" t="n">
        <v>340</v>
      </c>
      <c r="I297" s="78" t="n">
        <v>8</v>
      </c>
      <c r="J297" s="78" t="n">
        <v>1.5</v>
      </c>
    </row>
    <row r="298" customFormat="false" ht="13.8" hidden="false" customHeight="false" outlineLevel="0" collapsed="false">
      <c r="A298" s="0" t="s">
        <v>172</v>
      </c>
      <c r="B298" s="76" t="n">
        <v>5249.60851863451</v>
      </c>
      <c r="C298" s="72" t="n">
        <v>0.0579392420920764</v>
      </c>
      <c r="D298" s="72" t="n">
        <v>0.362981522079549</v>
      </c>
      <c r="F298" s="72"/>
      <c r="G298" s="75" t="s">
        <v>1091</v>
      </c>
      <c r="H298" s="78" t="n">
        <v>439</v>
      </c>
      <c r="I298" s="78" t="n">
        <v>9.2</v>
      </c>
      <c r="J298" s="78" t="n">
        <v>13.1</v>
      </c>
    </row>
    <row r="299" customFormat="false" ht="13.8" hidden="false" customHeight="false" outlineLevel="0" collapsed="false">
      <c r="A299" s="0" t="s">
        <v>173</v>
      </c>
      <c r="B299" s="76" t="n">
        <v>2620</v>
      </c>
      <c r="C299" s="72" t="n">
        <v>0.07</v>
      </c>
      <c r="D299" s="72" t="n">
        <v>0.25</v>
      </c>
      <c r="F299" s="72"/>
      <c r="G299" s="75" t="s">
        <v>1092</v>
      </c>
      <c r="H299" s="78" t="n">
        <v>364</v>
      </c>
      <c r="I299" s="78" t="n">
        <v>10</v>
      </c>
      <c r="J299" s="78" t="n">
        <v>1.1</v>
      </c>
    </row>
    <row r="300" customFormat="false" ht="13.8" hidden="false" customHeight="false" outlineLevel="0" collapsed="false">
      <c r="A300" s="0" t="s">
        <v>1093</v>
      </c>
      <c r="B300" s="76" t="n">
        <v>6149.72761321076</v>
      </c>
      <c r="C300" s="72" t="n">
        <v>0.155005107252298</v>
      </c>
      <c r="D300" s="72" t="n">
        <v>0.561967994552264</v>
      </c>
      <c r="F300" s="72"/>
      <c r="G300" s="75" t="s">
        <v>1094</v>
      </c>
      <c r="H300" s="78" t="n">
        <v>389</v>
      </c>
      <c r="I300" s="78" t="n">
        <v>7.4</v>
      </c>
      <c r="J300" s="78" t="n">
        <v>0.7</v>
      </c>
    </row>
    <row r="301" customFormat="false" ht="13.8" hidden="false" customHeight="false" outlineLevel="0" collapsed="false">
      <c r="A301" s="0" t="s">
        <v>174</v>
      </c>
      <c r="B301" s="76" t="n">
        <v>3850</v>
      </c>
      <c r="C301" s="72" t="n">
        <v>0.13</v>
      </c>
      <c r="D301" s="72" t="n">
        <v>0.075</v>
      </c>
      <c r="F301" s="72"/>
      <c r="G301" s="75" t="s">
        <v>1095</v>
      </c>
      <c r="H301" s="78" t="n">
        <v>364</v>
      </c>
      <c r="I301" s="78" t="n">
        <v>10</v>
      </c>
      <c r="J301" s="78" t="n">
        <v>1.1</v>
      </c>
    </row>
    <row r="302" customFormat="false" ht="13.8" hidden="false" customHeight="false" outlineLevel="0" collapsed="false">
      <c r="A302" s="0" t="s">
        <v>1096</v>
      </c>
      <c r="B302" s="76" t="n">
        <v>3840</v>
      </c>
      <c r="C302" s="72" t="n">
        <v>0.16</v>
      </c>
      <c r="D302" s="72" t="n">
        <v>0.063</v>
      </c>
      <c r="F302" s="72"/>
      <c r="G302" s="75" t="s">
        <v>1097</v>
      </c>
      <c r="H302" s="78" t="n">
        <v>393</v>
      </c>
      <c r="I302" s="78" t="n">
        <v>6.2</v>
      </c>
      <c r="J302" s="78" t="n">
        <v>12</v>
      </c>
    </row>
    <row r="303" customFormat="false" ht="13.8" hidden="false" customHeight="false" outlineLevel="0" collapsed="false">
      <c r="A303" s="0" t="s">
        <v>1098</v>
      </c>
      <c r="B303" s="76" t="n">
        <v>1050</v>
      </c>
      <c r="C303" s="72" t="n">
        <v>0.184</v>
      </c>
      <c r="D303" s="72" t="n">
        <v>0.025</v>
      </c>
      <c r="F303" s="72"/>
      <c r="G303" s="75" t="s">
        <v>1099</v>
      </c>
      <c r="H303" s="78" t="n">
        <v>377</v>
      </c>
      <c r="I303" s="78" t="n">
        <v>7.5</v>
      </c>
      <c r="J303" s="78" t="n">
        <v>2.7</v>
      </c>
    </row>
    <row r="304" customFormat="false" ht="13.8" hidden="false" customHeight="false" outlineLevel="0" collapsed="false">
      <c r="A304" s="0" t="s">
        <v>1100</v>
      </c>
      <c r="B304" s="76" t="n">
        <v>752.524295110933</v>
      </c>
      <c r="C304" s="72" t="n">
        <v>0.13187139418348</v>
      </c>
      <c r="D304" s="72" t="n">
        <v>0.0179159677090524</v>
      </c>
      <c r="F304" s="72"/>
      <c r="G304" s="75"/>
      <c r="H304" s="78"/>
      <c r="I304" s="78"/>
      <c r="J304" s="78"/>
    </row>
    <row r="305" customFormat="false" ht="28.35" hidden="false" customHeight="false" outlineLevel="0" collapsed="false">
      <c r="A305" s="0" t="s">
        <v>1101</v>
      </c>
      <c r="B305" s="76" t="n">
        <v>1050.02129860646</v>
      </c>
      <c r="C305" s="72" t="n">
        <v>0.184019959836914</v>
      </c>
      <c r="D305" s="72" t="n">
        <v>0.0250106493032313</v>
      </c>
      <c r="F305" s="72"/>
      <c r="G305" s="73" t="s">
        <v>1102</v>
      </c>
      <c r="H305" s="78"/>
      <c r="I305" s="78"/>
      <c r="J305" s="78"/>
    </row>
    <row r="306" customFormat="false" ht="13.8" hidden="false" customHeight="false" outlineLevel="0" collapsed="false">
      <c r="A306" s="0" t="s">
        <v>1103</v>
      </c>
      <c r="B306" s="76" t="n">
        <v>1050.00760893458</v>
      </c>
      <c r="C306" s="72" t="n">
        <v>0.184000946889637</v>
      </c>
      <c r="D306" s="72" t="n">
        <v>0.0249995772814122</v>
      </c>
      <c r="F306" s="72"/>
      <c r="G306" s="75" t="s">
        <v>1104</v>
      </c>
      <c r="H306" s="78" t="n">
        <v>67</v>
      </c>
      <c r="I306" s="78" t="n">
        <v>1.6</v>
      </c>
      <c r="J306" s="78" t="n">
        <v>0.1</v>
      </c>
    </row>
    <row r="307" customFormat="false" ht="13.8" hidden="false" customHeight="false" outlineLevel="0" collapsed="false">
      <c r="A307" s="0" t="s">
        <v>1105</v>
      </c>
      <c r="B307" s="76" t="n">
        <v>1170.08069522036</v>
      </c>
      <c r="C307" s="72" t="n">
        <v>0.145872129112353</v>
      </c>
      <c r="D307" s="72" t="n">
        <v>0.0571073867163253</v>
      </c>
      <c r="F307" s="72"/>
      <c r="G307" s="75" t="s">
        <v>1106</v>
      </c>
      <c r="H307" s="78" t="n">
        <v>349</v>
      </c>
      <c r="I307" s="78" t="n">
        <v>8.5</v>
      </c>
      <c r="J307" s="78" t="n">
        <v>0.4</v>
      </c>
    </row>
    <row r="308" customFormat="false" ht="13.8" hidden="false" customHeight="false" outlineLevel="0" collapsed="false">
      <c r="A308" s="0" t="s">
        <v>1107</v>
      </c>
      <c r="B308" s="76" t="n">
        <v>1049.99601307711</v>
      </c>
      <c r="C308" s="72" t="n">
        <v>0.184036360736783</v>
      </c>
      <c r="D308" s="72" t="n">
        <v>0.0250378757674827</v>
      </c>
      <c r="F308" s="72"/>
      <c r="G308" s="75" t="s">
        <v>1108</v>
      </c>
      <c r="H308" s="78" t="n">
        <v>73</v>
      </c>
      <c r="I308" s="78" t="n">
        <v>1.2</v>
      </c>
      <c r="J308" s="78" t="n">
        <v>0</v>
      </c>
    </row>
    <row r="309" customFormat="false" ht="13.8" hidden="false" customHeight="false" outlineLevel="0" collapsed="false">
      <c r="A309" s="0" t="s">
        <v>1109</v>
      </c>
      <c r="B309" s="76" t="n">
        <v>1255.03355704698</v>
      </c>
      <c r="C309" s="72" t="n">
        <v>0.181208053691275</v>
      </c>
      <c r="D309" s="72" t="n">
        <v>0.0402684563758389</v>
      </c>
      <c r="F309" s="72"/>
      <c r="G309" s="75" t="s">
        <v>1110</v>
      </c>
      <c r="H309" s="78" t="n">
        <v>362</v>
      </c>
      <c r="I309" s="78" t="n">
        <v>0.5</v>
      </c>
      <c r="J309" s="78" t="n">
        <v>0.3</v>
      </c>
    </row>
    <row r="310" customFormat="false" ht="13.8" hidden="false" customHeight="false" outlineLevel="0" collapsed="false">
      <c r="A310" s="0" t="s">
        <v>1111</v>
      </c>
      <c r="B310" s="76" t="n">
        <v>795.053003533569</v>
      </c>
      <c r="C310" s="72" t="n">
        <v>0.109540636042403</v>
      </c>
      <c r="D310" s="72" t="n">
        <v>0.0267541645633518</v>
      </c>
      <c r="F310" s="72"/>
      <c r="G310" s="75" t="s">
        <v>1112</v>
      </c>
      <c r="H310" s="78" t="n">
        <v>362</v>
      </c>
      <c r="I310" s="78" t="n">
        <v>0.5</v>
      </c>
      <c r="J310" s="78" t="n">
        <v>0.3</v>
      </c>
    </row>
    <row r="311" customFormat="false" ht="13.8" hidden="false" customHeight="false" outlineLevel="0" collapsed="false">
      <c r="A311" s="0" t="s">
        <v>1113</v>
      </c>
      <c r="B311" s="76" t="n">
        <v>558.591104086701</v>
      </c>
      <c r="C311" s="72" t="n">
        <v>0.0688643034545044</v>
      </c>
      <c r="D311" s="72" t="n">
        <v>0.0180627681192143</v>
      </c>
      <c r="F311" s="72"/>
      <c r="G311" s="75" t="s">
        <v>1114</v>
      </c>
      <c r="H311" s="78" t="n">
        <v>92</v>
      </c>
      <c r="I311" s="78" t="n">
        <v>0.7</v>
      </c>
      <c r="J311" s="78" t="n">
        <v>0.2</v>
      </c>
    </row>
    <row r="312" customFormat="false" ht="13.8" hidden="false" customHeight="false" outlineLevel="0" collapsed="false">
      <c r="A312" s="0" t="s">
        <v>1115</v>
      </c>
      <c r="B312" s="76" t="n">
        <v>815.801114748297</v>
      </c>
      <c r="C312" s="72" t="n">
        <v>0.119083429178094</v>
      </c>
      <c r="D312" s="72" t="n">
        <v>0.0237989914182076</v>
      </c>
      <c r="F312" s="72"/>
      <c r="G312" s="75" t="s">
        <v>1116</v>
      </c>
      <c r="H312" s="78" t="n">
        <v>109</v>
      </c>
      <c r="I312" s="78" t="n">
        <v>0.9</v>
      </c>
      <c r="J312" s="78" t="n">
        <v>0.2</v>
      </c>
    </row>
    <row r="313" customFormat="false" ht="13.8" hidden="false" customHeight="false" outlineLevel="0" collapsed="false">
      <c r="A313" s="0" t="s">
        <v>1117</v>
      </c>
      <c r="B313" s="76" t="n">
        <v>1129.93421052632</v>
      </c>
      <c r="C313" s="72" t="n">
        <v>0.183114035087719</v>
      </c>
      <c r="D313" s="72" t="n">
        <v>0.0350877192982456</v>
      </c>
      <c r="F313" s="72"/>
      <c r="G313" s="75" t="s">
        <v>1118</v>
      </c>
      <c r="H313" s="78" t="n">
        <v>338</v>
      </c>
      <c r="I313" s="78" t="n">
        <v>1.5</v>
      </c>
      <c r="J313" s="78" t="n">
        <v>0.6</v>
      </c>
    </row>
    <row r="314" customFormat="false" ht="13.8" hidden="false" customHeight="false" outlineLevel="0" collapsed="false">
      <c r="A314" s="0" t="s">
        <v>1119</v>
      </c>
      <c r="B314" s="76" t="n">
        <v>1170.0019192234</v>
      </c>
      <c r="C314" s="72" t="n">
        <v>0.145999244692728</v>
      </c>
      <c r="D314" s="72" t="n">
        <v>0.0570009348475249</v>
      </c>
      <c r="F314" s="72"/>
      <c r="G314" s="75" t="s">
        <v>1120</v>
      </c>
      <c r="H314" s="78" t="n">
        <v>362</v>
      </c>
      <c r="I314" s="78" t="n">
        <v>0.5</v>
      </c>
      <c r="J314" s="78" t="n">
        <v>0.3</v>
      </c>
    </row>
    <row r="315" customFormat="false" ht="13.8" hidden="false" customHeight="false" outlineLevel="0" collapsed="false">
      <c r="A315" s="0" t="s">
        <v>175</v>
      </c>
      <c r="B315" s="76" t="n">
        <v>1580</v>
      </c>
      <c r="C315" s="72" t="n">
        <v>0.003</v>
      </c>
      <c r="D315" s="72" t="n">
        <v>0.132</v>
      </c>
      <c r="F315" s="72"/>
      <c r="G315" s="75" t="s">
        <v>1121</v>
      </c>
      <c r="H315" s="78" t="n">
        <v>255</v>
      </c>
      <c r="I315" s="78" t="n">
        <v>2.8</v>
      </c>
      <c r="J315" s="78" t="n">
        <v>0.7</v>
      </c>
    </row>
    <row r="316" customFormat="false" ht="13.8" hidden="false" customHeight="false" outlineLevel="0" collapsed="false">
      <c r="A316" s="0" t="s">
        <v>1122</v>
      </c>
      <c r="B316" s="76" t="n">
        <v>9057.14285714286</v>
      </c>
      <c r="C316" s="72" t="n">
        <v>0</v>
      </c>
      <c r="D316" s="72" t="n">
        <v>1</v>
      </c>
      <c r="F316" s="72"/>
      <c r="G316" s="75" t="s">
        <v>1123</v>
      </c>
      <c r="H316" s="78" t="n">
        <v>362</v>
      </c>
      <c r="I316" s="78" t="n">
        <v>0.5</v>
      </c>
      <c r="J316" s="78" t="n">
        <v>0.3</v>
      </c>
    </row>
    <row r="317" customFormat="false" ht="13.8" hidden="false" customHeight="false" outlineLevel="0" collapsed="false">
      <c r="A317" s="0" t="s">
        <v>1124</v>
      </c>
      <c r="B317" s="76" t="n">
        <v>8838</v>
      </c>
      <c r="C317" s="72" t="n">
        <v>0</v>
      </c>
      <c r="D317" s="72" t="n">
        <v>1</v>
      </c>
      <c r="F317" s="72"/>
      <c r="G317" s="75" t="s">
        <v>1125</v>
      </c>
      <c r="H317" s="78" t="n">
        <v>109</v>
      </c>
      <c r="I317" s="78" t="n">
        <v>1.7</v>
      </c>
      <c r="J317" s="78" t="n">
        <v>0.3</v>
      </c>
    </row>
    <row r="318" customFormat="false" ht="13.8" hidden="false" customHeight="false" outlineLevel="0" collapsed="false">
      <c r="A318" s="0" t="s">
        <v>1126</v>
      </c>
      <c r="B318" s="76" t="n">
        <v>8839.9870522227</v>
      </c>
      <c r="C318" s="72" t="n">
        <v>0</v>
      </c>
      <c r="D318" s="72" t="n">
        <v>1</v>
      </c>
      <c r="F318" s="72"/>
      <c r="G318" s="75" t="s">
        <v>1127</v>
      </c>
      <c r="H318" s="78" t="n">
        <v>86</v>
      </c>
      <c r="I318" s="78" t="n">
        <v>1.5</v>
      </c>
      <c r="J318" s="78" t="n">
        <v>0.2</v>
      </c>
    </row>
    <row r="319" customFormat="false" ht="13.8" hidden="false" customHeight="false" outlineLevel="0" collapsed="false">
      <c r="A319" s="0" t="s">
        <v>1128</v>
      </c>
      <c r="B319" s="76" t="n">
        <v>8840.0290394301</v>
      </c>
      <c r="C319" s="72" t="n">
        <v>0</v>
      </c>
      <c r="D319" s="72" t="n">
        <v>1</v>
      </c>
      <c r="F319" s="72"/>
      <c r="G319" s="75" t="s">
        <v>1129</v>
      </c>
      <c r="H319" s="78" t="n">
        <v>101</v>
      </c>
      <c r="I319" s="78" t="n">
        <v>1.3</v>
      </c>
      <c r="J319" s="78" t="n">
        <v>0.2</v>
      </c>
    </row>
    <row r="320" customFormat="false" ht="13.8" hidden="false" customHeight="false" outlineLevel="0" collapsed="false">
      <c r="A320" s="0" t="s">
        <v>1130</v>
      </c>
      <c r="B320" s="76" t="n">
        <v>8839.99609825885</v>
      </c>
      <c r="C320" s="72" t="n">
        <v>0</v>
      </c>
      <c r="D320" s="72" t="n">
        <v>1</v>
      </c>
      <c r="F320" s="72"/>
      <c r="G320" s="75" t="s">
        <v>1131</v>
      </c>
      <c r="H320" s="78" t="n">
        <v>91</v>
      </c>
      <c r="I320" s="78" t="n">
        <v>1.6</v>
      </c>
      <c r="J320" s="78" t="n">
        <v>0.2</v>
      </c>
    </row>
    <row r="321" customFormat="false" ht="13.8" hidden="false" customHeight="false" outlineLevel="0" collapsed="false">
      <c r="A321" s="0" t="s">
        <v>1132</v>
      </c>
      <c r="B321" s="76" t="n">
        <v>8642.85714285714</v>
      </c>
      <c r="C321" s="72" t="n">
        <v>0</v>
      </c>
      <c r="D321" s="72" t="n">
        <v>1</v>
      </c>
      <c r="F321" s="72"/>
      <c r="G321" s="75" t="s">
        <v>1133</v>
      </c>
      <c r="H321" s="78" t="n">
        <v>282</v>
      </c>
      <c r="I321" s="78" t="n">
        <v>5</v>
      </c>
      <c r="J321" s="78" t="n">
        <v>0.6</v>
      </c>
    </row>
    <row r="322" customFormat="false" ht="13.8" hidden="false" customHeight="false" outlineLevel="0" collapsed="false">
      <c r="A322" s="0" t="s">
        <v>1134</v>
      </c>
      <c r="B322" s="76" t="n">
        <v>8839.99609825885</v>
      </c>
      <c r="C322" s="72" t="n">
        <v>0</v>
      </c>
      <c r="D322" s="72" t="n">
        <v>1</v>
      </c>
      <c r="F322" s="76"/>
      <c r="G322" s="75" t="s">
        <v>1135</v>
      </c>
      <c r="H322" s="78" t="n">
        <v>282</v>
      </c>
      <c r="I322" s="78" t="n">
        <v>5</v>
      </c>
      <c r="J322" s="78" t="n">
        <v>0.6</v>
      </c>
    </row>
    <row r="323" customFormat="false" ht="13.8" hidden="false" customHeight="false" outlineLevel="0" collapsed="false">
      <c r="A323" s="0" t="s">
        <v>1136</v>
      </c>
      <c r="B323" s="76" t="n">
        <v>8642.85714285714</v>
      </c>
      <c r="C323" s="72" t="n">
        <v>0</v>
      </c>
      <c r="D323" s="72" t="n">
        <v>1</v>
      </c>
      <c r="F323" s="76"/>
      <c r="G323" s="75"/>
      <c r="H323" s="78"/>
      <c r="I323" s="78"/>
      <c r="J323" s="78"/>
    </row>
    <row r="324" customFormat="false" ht="14.9" hidden="false" customHeight="false" outlineLevel="0" collapsed="false">
      <c r="A324" s="0" t="s">
        <v>1137</v>
      </c>
      <c r="B324" s="76" t="n">
        <v>8839.99609825885</v>
      </c>
      <c r="C324" s="72" t="n">
        <v>0</v>
      </c>
      <c r="D324" s="72" t="n">
        <v>1</v>
      </c>
      <c r="F324" s="76"/>
      <c r="G324" s="73" t="s">
        <v>1138</v>
      </c>
      <c r="H324" s="78"/>
      <c r="I324" s="78"/>
      <c r="J324" s="78"/>
    </row>
    <row r="325" customFormat="false" ht="13.8" hidden="false" customHeight="false" outlineLevel="0" collapsed="false">
      <c r="A325" s="0" t="s">
        <v>1139</v>
      </c>
      <c r="B325" s="76" t="n">
        <v>8642.85714285714</v>
      </c>
      <c r="C325" s="72" t="n">
        <v>0</v>
      </c>
      <c r="D325" s="72" t="n">
        <v>1</v>
      </c>
      <c r="F325" s="76"/>
      <c r="G325" s="75" t="s">
        <v>1140</v>
      </c>
      <c r="H325" s="78" t="n">
        <v>30</v>
      </c>
      <c r="I325" s="78" t="n">
        <v>0.2</v>
      </c>
      <c r="J325" s="78" t="n">
        <v>0</v>
      </c>
    </row>
    <row r="326" customFormat="false" ht="13.8" hidden="false" customHeight="false" outlineLevel="0" collapsed="false">
      <c r="A326" s="0" t="s">
        <v>1141</v>
      </c>
      <c r="B326" s="76" t="n">
        <v>8840.00036395952</v>
      </c>
      <c r="C326" s="72" t="n">
        <v>0</v>
      </c>
      <c r="D326" s="72" t="n">
        <v>1</v>
      </c>
      <c r="F326" s="72"/>
      <c r="G326" s="75" t="s">
        <v>1142</v>
      </c>
      <c r="H326" s="78" t="n">
        <v>70</v>
      </c>
      <c r="I326" s="78" t="n">
        <v>1.3</v>
      </c>
      <c r="J326" s="78" t="n">
        <v>0.1</v>
      </c>
    </row>
    <row r="327" customFormat="false" ht="13.8" hidden="false" customHeight="false" outlineLevel="0" collapsed="false">
      <c r="A327" s="0" t="s">
        <v>1143</v>
      </c>
      <c r="B327" s="76" t="n">
        <v>8804.12371134021</v>
      </c>
      <c r="C327" s="72" t="n">
        <v>0</v>
      </c>
      <c r="D327" s="72" t="n">
        <v>1</v>
      </c>
      <c r="F327" s="72"/>
      <c r="G327" s="75" t="s">
        <v>1144</v>
      </c>
      <c r="H327" s="78" t="n">
        <v>390</v>
      </c>
      <c r="I327" s="78" t="n">
        <v>0</v>
      </c>
      <c r="J327" s="78" t="n">
        <v>0</v>
      </c>
    </row>
    <row r="328" customFormat="false" ht="13.8" hidden="false" customHeight="false" outlineLevel="0" collapsed="false">
      <c r="A328" s="0" t="s">
        <v>1145</v>
      </c>
      <c r="B328" s="76" t="n">
        <v>8840.23988005997</v>
      </c>
      <c r="C328" s="72" t="n">
        <v>0</v>
      </c>
      <c r="D328" s="72" t="n">
        <v>1</v>
      </c>
      <c r="F328" s="72"/>
      <c r="G328" s="75" t="s">
        <v>1146</v>
      </c>
      <c r="H328" s="78" t="n">
        <v>373</v>
      </c>
      <c r="I328" s="78" t="n">
        <v>0</v>
      </c>
      <c r="J328" s="78" t="n">
        <v>0</v>
      </c>
    </row>
    <row r="329" customFormat="false" ht="13.8" hidden="false" customHeight="false" outlineLevel="0" collapsed="false">
      <c r="A329" s="0" t="s">
        <v>1147</v>
      </c>
      <c r="B329" s="76" t="n">
        <v>8839.99537434745</v>
      </c>
      <c r="C329" s="72" t="n">
        <v>0</v>
      </c>
      <c r="D329" s="72" t="n">
        <v>1</v>
      </c>
      <c r="F329" s="72"/>
      <c r="G329" s="75" t="s">
        <v>1148</v>
      </c>
      <c r="H329" s="78" t="n">
        <v>387</v>
      </c>
      <c r="I329" s="78" t="n">
        <v>0</v>
      </c>
      <c r="J329" s="78" t="n">
        <v>0</v>
      </c>
    </row>
    <row r="330" customFormat="false" ht="13.8" hidden="false" customHeight="false" outlineLevel="0" collapsed="false">
      <c r="A330" s="0" t="s">
        <v>1149</v>
      </c>
      <c r="B330" s="76" t="n">
        <v>8907.35668109691</v>
      </c>
      <c r="C330" s="72" t="n">
        <v>0</v>
      </c>
      <c r="D330" s="72" t="n">
        <v>1.00761949683486</v>
      </c>
      <c r="F330" s="72"/>
    </row>
    <row r="331" customFormat="false" ht="13.8" hidden="false" customHeight="false" outlineLevel="0" collapsed="false">
      <c r="A331" s="0" t="s">
        <v>176</v>
      </c>
      <c r="B331" s="76" t="n">
        <v>8840.10840108401</v>
      </c>
      <c r="C331" s="72" t="n">
        <v>0</v>
      </c>
      <c r="D331" s="72" t="n">
        <v>1</v>
      </c>
      <c r="F331" s="72"/>
    </row>
    <row r="332" customFormat="false" ht="13.8" hidden="false" customHeight="false" outlineLevel="0" collapsed="false">
      <c r="A332" s="0" t="s">
        <v>1150</v>
      </c>
      <c r="B332" s="76" t="n">
        <v>8853.26086956522</v>
      </c>
      <c r="C332" s="72" t="n">
        <v>0</v>
      </c>
      <c r="D332" s="72" t="n">
        <v>1</v>
      </c>
      <c r="F332" s="72"/>
    </row>
    <row r="333" customFormat="false" ht="13.8" hidden="false" customHeight="false" outlineLevel="0" collapsed="false">
      <c r="A333" s="0" t="s">
        <v>1151</v>
      </c>
      <c r="B333" s="76" t="n">
        <v>8839.99778450847</v>
      </c>
      <c r="C333" s="72" t="n">
        <v>0</v>
      </c>
      <c r="D333" s="72" t="n">
        <v>1</v>
      </c>
      <c r="F333" s="72"/>
      <c r="G333" s="75" t="s">
        <v>1152</v>
      </c>
      <c r="H333" s="78" t="n">
        <v>261</v>
      </c>
      <c r="I333" s="78" t="n">
        <v>46</v>
      </c>
      <c r="J333" s="78" t="n">
        <v>5</v>
      </c>
    </row>
    <row r="334" customFormat="false" ht="13.8" hidden="false" customHeight="false" outlineLevel="0" collapsed="false">
      <c r="A334" s="0" t="s">
        <v>1153</v>
      </c>
      <c r="B334" s="76" t="n">
        <v>4473.92909796708</v>
      </c>
      <c r="C334" s="72" t="n">
        <v>0</v>
      </c>
      <c r="D334" s="72" t="n">
        <v>0.506102371967412</v>
      </c>
      <c r="F334" s="72"/>
      <c r="G334" s="75" t="s">
        <v>1154</v>
      </c>
      <c r="H334" s="78" t="n">
        <v>56</v>
      </c>
      <c r="I334" s="78" t="n">
        <v>5.5</v>
      </c>
      <c r="J334" s="78" t="n">
        <v>0.5</v>
      </c>
    </row>
    <row r="335" customFormat="false" ht="13.8" hidden="false" customHeight="false" outlineLevel="0" collapsed="false">
      <c r="A335" s="0" t="s">
        <v>1155</v>
      </c>
      <c r="B335" s="76" t="n">
        <v>5024.70030060483</v>
      </c>
      <c r="C335" s="72" t="n">
        <v>0</v>
      </c>
      <c r="D335" s="72" t="n">
        <v>0.56839665350766</v>
      </c>
      <c r="F335" s="72"/>
      <c r="G335" s="75" t="s">
        <v>1156</v>
      </c>
      <c r="H335" s="78" t="n">
        <v>114</v>
      </c>
      <c r="I335" s="78" t="n">
        <v>11</v>
      </c>
      <c r="J335" s="78" t="n">
        <v>5.8</v>
      </c>
    </row>
    <row r="336" customFormat="false" ht="13.8" hidden="false" customHeight="false" outlineLevel="0" collapsed="false">
      <c r="A336" s="0" t="s">
        <v>1157</v>
      </c>
      <c r="B336" s="76" t="n">
        <v>8839.98932268375</v>
      </c>
      <c r="C336" s="72" t="n">
        <v>6.93332224001775E-006</v>
      </c>
      <c r="D336" s="72" t="n">
        <v>1</v>
      </c>
      <c r="F336" s="72"/>
      <c r="G336" s="75" t="s">
        <v>1158</v>
      </c>
      <c r="H336" s="78" t="n">
        <v>58</v>
      </c>
      <c r="I336" s="78" t="n">
        <v>6.3</v>
      </c>
      <c r="J336" s="78" t="n">
        <v>3.1</v>
      </c>
    </row>
    <row r="337" customFormat="false" ht="13.8" hidden="false" customHeight="false" outlineLevel="0" collapsed="false">
      <c r="A337" s="0" t="s">
        <v>1159</v>
      </c>
      <c r="B337" s="76" t="n">
        <v>8839.99994630525</v>
      </c>
      <c r="C337" s="72" t="n">
        <v>0</v>
      </c>
      <c r="D337" s="72" t="n">
        <v>1</v>
      </c>
      <c r="F337" s="72"/>
      <c r="G337" s="75" t="s">
        <v>1160</v>
      </c>
      <c r="H337" s="78" t="n">
        <v>414</v>
      </c>
      <c r="I337" s="78" t="n">
        <v>18.7</v>
      </c>
      <c r="J337" s="78" t="n">
        <v>35.9</v>
      </c>
    </row>
    <row r="338" customFormat="false" ht="13.8" hidden="false" customHeight="false" outlineLevel="0" collapsed="false">
      <c r="A338" s="0" t="s">
        <v>1161</v>
      </c>
      <c r="B338" s="76" t="n">
        <v>8839.97378768021</v>
      </c>
      <c r="C338" s="72" t="n">
        <v>0</v>
      </c>
      <c r="D338" s="72" t="n">
        <v>1</v>
      </c>
      <c r="F338" s="72"/>
      <c r="G338" s="75" t="s">
        <v>1162</v>
      </c>
      <c r="H338" s="78" t="n">
        <v>567</v>
      </c>
      <c r="I338" s="78" t="n">
        <v>25.7</v>
      </c>
      <c r="J338" s="78" t="n">
        <v>49.2</v>
      </c>
    </row>
    <row r="339" customFormat="false" ht="13.8" hidden="false" customHeight="false" outlineLevel="0" collapsed="false">
      <c r="A339" s="0" t="s">
        <v>1163</v>
      </c>
      <c r="B339" s="76" t="n">
        <v>8839.97378768021</v>
      </c>
      <c r="C339" s="72" t="n">
        <v>0</v>
      </c>
      <c r="D339" s="72" t="n">
        <v>1</v>
      </c>
      <c r="F339" s="76"/>
      <c r="G339" s="75" t="s">
        <v>1164</v>
      </c>
      <c r="H339" s="78" t="n">
        <v>363</v>
      </c>
      <c r="I339" s="78" t="n">
        <v>41.7</v>
      </c>
      <c r="J339" s="78" t="n">
        <v>7.6</v>
      </c>
    </row>
    <row r="340" customFormat="false" ht="13.8" hidden="false" customHeight="false" outlineLevel="0" collapsed="false">
      <c r="A340" s="0" t="s">
        <v>1165</v>
      </c>
      <c r="B340" s="76" t="n">
        <v>8839.97274474971</v>
      </c>
      <c r="C340" s="72" t="n">
        <v>0</v>
      </c>
      <c r="D340" s="72" t="n">
        <v>1</v>
      </c>
      <c r="F340" s="72"/>
      <c r="G340" s="75" t="s">
        <v>1166</v>
      </c>
      <c r="H340" s="78" t="n">
        <v>580</v>
      </c>
      <c r="I340" s="78" t="n">
        <v>26.8</v>
      </c>
      <c r="J340" s="78" t="n">
        <v>49.2</v>
      </c>
    </row>
    <row r="341" customFormat="false" ht="13.8" hidden="false" customHeight="false" outlineLevel="0" collapsed="false">
      <c r="A341" s="0" t="s">
        <v>1167</v>
      </c>
      <c r="B341" s="76" t="n">
        <v>9081.63265306122</v>
      </c>
      <c r="C341" s="72" t="n">
        <v>0</v>
      </c>
      <c r="D341" s="72" t="n">
        <v>1</v>
      </c>
      <c r="F341" s="72"/>
      <c r="G341" s="75" t="s">
        <v>1168</v>
      </c>
      <c r="H341" s="78" t="n">
        <v>589</v>
      </c>
      <c r="I341" s="78" t="n">
        <v>24.3</v>
      </c>
      <c r="J341" s="78" t="n">
        <v>50</v>
      </c>
    </row>
    <row r="342" customFormat="false" ht="13.8" hidden="false" customHeight="false" outlineLevel="0" collapsed="false">
      <c r="A342" s="0" t="s">
        <v>514</v>
      </c>
      <c r="B342" s="76" t="n">
        <v>3870</v>
      </c>
      <c r="C342" s="72" t="n">
        <v>0.147</v>
      </c>
      <c r="D342" s="72" t="n">
        <v>0.317</v>
      </c>
      <c r="F342" s="72"/>
      <c r="G342" s="75" t="s">
        <v>1169</v>
      </c>
      <c r="H342" s="78" t="n">
        <v>184</v>
      </c>
      <c r="I342" s="78" t="n">
        <v>1.7</v>
      </c>
      <c r="J342" s="78" t="n">
        <v>17.4</v>
      </c>
    </row>
    <row r="343" customFormat="false" ht="13.8" hidden="false" customHeight="false" outlineLevel="0" collapsed="false">
      <c r="A343" s="0" t="s">
        <v>177</v>
      </c>
      <c r="B343" s="76" t="n">
        <v>310</v>
      </c>
      <c r="C343" s="72" t="n">
        <v>0.016</v>
      </c>
      <c r="D343" s="72" t="n">
        <v>0.003</v>
      </c>
      <c r="F343" s="72"/>
      <c r="G343" s="75" t="s">
        <v>1170</v>
      </c>
      <c r="H343" s="78" t="n">
        <v>660</v>
      </c>
      <c r="I343" s="78" t="n">
        <v>6.9</v>
      </c>
      <c r="J343" s="78" t="n">
        <v>64.5</v>
      </c>
    </row>
    <row r="344" customFormat="false" ht="13.8" hidden="false" customHeight="false" outlineLevel="0" collapsed="false">
      <c r="A344" s="0" t="s">
        <v>178</v>
      </c>
      <c r="B344" s="76" t="n">
        <v>1750</v>
      </c>
      <c r="C344" s="72" t="n">
        <v>0.013</v>
      </c>
      <c r="D344" s="72" t="n">
        <v>0.175</v>
      </c>
      <c r="F344" s="72"/>
      <c r="G344" s="75" t="s">
        <v>1171</v>
      </c>
      <c r="H344" s="78" t="n">
        <v>636</v>
      </c>
      <c r="I344" s="78" t="n">
        <v>6</v>
      </c>
      <c r="J344" s="78" t="n">
        <v>61.4</v>
      </c>
    </row>
    <row r="345" customFormat="false" ht="13.8" hidden="false" customHeight="false" outlineLevel="0" collapsed="false">
      <c r="A345" s="0" t="s">
        <v>1172</v>
      </c>
      <c r="B345" s="76" t="n">
        <v>1090.0038843074</v>
      </c>
      <c r="C345" s="72" t="n">
        <v>0.0110030476873431</v>
      </c>
      <c r="D345" s="72" t="n">
        <v>0.111001553722959</v>
      </c>
      <c r="F345" s="72"/>
      <c r="G345" s="75" t="s">
        <v>1173</v>
      </c>
      <c r="H345" s="78" t="n">
        <v>158</v>
      </c>
      <c r="I345" s="78" t="n">
        <v>0.3</v>
      </c>
      <c r="J345" s="78" t="n">
        <v>13.2</v>
      </c>
    </row>
    <row r="346" customFormat="false" ht="13.8" hidden="false" customHeight="false" outlineLevel="0" collapsed="false">
      <c r="A346" s="0" t="s">
        <v>179</v>
      </c>
      <c r="B346" s="76" t="n">
        <v>310</v>
      </c>
      <c r="C346" s="72" t="n">
        <v>0.011</v>
      </c>
      <c r="D346" s="72" t="n">
        <v>0.002</v>
      </c>
      <c r="F346" s="72"/>
      <c r="G346" s="75" t="s">
        <v>1174</v>
      </c>
      <c r="H346" s="78" t="n">
        <v>514</v>
      </c>
      <c r="I346" s="78" t="n">
        <v>7.3</v>
      </c>
      <c r="J346" s="78" t="n">
        <v>43.4</v>
      </c>
    </row>
    <row r="347" customFormat="false" ht="13.8" hidden="false" customHeight="false" outlineLevel="0" collapsed="false">
      <c r="A347" s="0" t="s">
        <v>180</v>
      </c>
      <c r="B347" s="76" t="n">
        <v>249.99943913618</v>
      </c>
      <c r="C347" s="72" t="n">
        <v>0.0140002826753653</v>
      </c>
      <c r="D347" s="72" t="n">
        <v>0.00400008076439008</v>
      </c>
      <c r="F347" s="72"/>
      <c r="G347" s="75" t="s">
        <v>1175</v>
      </c>
      <c r="H347" s="78" t="n">
        <v>175</v>
      </c>
      <c r="I347" s="78" t="n">
        <v>1.3</v>
      </c>
      <c r="J347" s="78" t="n">
        <v>17.5</v>
      </c>
    </row>
    <row r="348" customFormat="false" ht="13.8" hidden="false" customHeight="false" outlineLevel="0" collapsed="false">
      <c r="A348" s="0" t="s">
        <v>181</v>
      </c>
      <c r="B348" s="76" t="n">
        <v>340</v>
      </c>
      <c r="C348" s="72" t="n">
        <v>0.007</v>
      </c>
      <c r="D348" s="72" t="n">
        <v>0.001</v>
      </c>
      <c r="F348" s="72"/>
      <c r="G348" s="75" t="s">
        <v>1176</v>
      </c>
      <c r="H348" s="78" t="n">
        <v>109</v>
      </c>
      <c r="I348" s="78" t="n">
        <v>1.1</v>
      </c>
      <c r="J348" s="78" t="n">
        <v>11.1</v>
      </c>
    </row>
    <row r="349" customFormat="false" ht="13.8" hidden="false" customHeight="false" outlineLevel="0" collapsed="false">
      <c r="A349" s="0" t="s">
        <v>1177</v>
      </c>
      <c r="B349" s="76" t="n">
        <v>5140</v>
      </c>
      <c r="C349" s="72" t="n">
        <v>0.073</v>
      </c>
      <c r="D349" s="72" t="n">
        <v>0.434</v>
      </c>
      <c r="F349" s="72"/>
      <c r="G349" s="75" t="s">
        <v>1178</v>
      </c>
      <c r="H349" s="78" t="n">
        <v>579</v>
      </c>
      <c r="I349" s="78" t="n">
        <v>6.8</v>
      </c>
      <c r="J349" s="78" t="n">
        <v>49</v>
      </c>
    </row>
    <row r="350" customFormat="false" ht="13.8" hidden="false" customHeight="false" outlineLevel="0" collapsed="false">
      <c r="A350" s="0" t="s">
        <v>182</v>
      </c>
      <c r="B350" s="76" t="n">
        <v>260</v>
      </c>
      <c r="C350" s="72" t="n">
        <v>0.004</v>
      </c>
      <c r="D350" s="72" t="n">
        <v>0.001</v>
      </c>
      <c r="F350" s="72"/>
      <c r="G350" s="75" t="s">
        <v>1179</v>
      </c>
      <c r="H350" s="78" t="n">
        <v>308</v>
      </c>
      <c r="I350" s="78" t="n">
        <v>12.3</v>
      </c>
      <c r="J350" s="78" t="n">
        <v>26.8</v>
      </c>
    </row>
    <row r="351" customFormat="false" ht="13.8" hidden="false" customHeight="false" outlineLevel="0" collapsed="false">
      <c r="A351" s="0" t="s">
        <v>1180</v>
      </c>
      <c r="B351" s="76" t="n">
        <v>3690</v>
      </c>
      <c r="C351" s="72" t="n">
        <v>0.074</v>
      </c>
      <c r="D351" s="72" t="n">
        <v>0.17</v>
      </c>
      <c r="F351" s="72"/>
      <c r="G351" s="75" t="s">
        <v>1181</v>
      </c>
      <c r="H351" s="78" t="n">
        <v>494</v>
      </c>
      <c r="I351" s="78" t="n">
        <v>19.6</v>
      </c>
      <c r="J351" s="78" t="n">
        <v>45</v>
      </c>
    </row>
    <row r="352" customFormat="false" ht="13.8" hidden="false" customHeight="false" outlineLevel="0" collapsed="false">
      <c r="A352" s="0" t="s">
        <v>183</v>
      </c>
      <c r="B352" s="76" t="n">
        <v>330</v>
      </c>
      <c r="C352" s="72" t="n">
        <v>0.005</v>
      </c>
      <c r="D352" s="72" t="n">
        <v>0.001</v>
      </c>
      <c r="F352" s="72"/>
      <c r="G352" s="75" t="s">
        <v>1182</v>
      </c>
      <c r="H352" s="78" t="n">
        <v>314</v>
      </c>
      <c r="I352" s="78" t="n">
        <v>9.7</v>
      </c>
      <c r="J352" s="78" t="n">
        <v>30.3</v>
      </c>
    </row>
    <row r="353" customFormat="false" ht="13.8" hidden="false" customHeight="false" outlineLevel="0" collapsed="false">
      <c r="A353" s="0" t="s">
        <v>1183</v>
      </c>
      <c r="B353" s="76" t="n">
        <v>5890</v>
      </c>
      <c r="C353" s="72" t="n">
        <v>0.243</v>
      </c>
      <c r="D353" s="72" t="n">
        <v>0.5</v>
      </c>
      <c r="F353" s="72"/>
      <c r="G353" s="75" t="s">
        <v>1184</v>
      </c>
      <c r="H353" s="78" t="n">
        <v>573</v>
      </c>
      <c r="I353" s="78" t="n">
        <v>17.7</v>
      </c>
      <c r="J353" s="78" t="n">
        <v>49.7</v>
      </c>
    </row>
    <row r="354" customFormat="false" ht="13.8" hidden="false" customHeight="false" outlineLevel="0" collapsed="false">
      <c r="A354" s="0" t="s">
        <v>184</v>
      </c>
      <c r="B354" s="76" t="n">
        <v>540</v>
      </c>
      <c r="C354" s="72" t="n">
        <v>0.004</v>
      </c>
      <c r="D354" s="72" t="n">
        <v>0.004</v>
      </c>
      <c r="F354" s="72"/>
      <c r="G354" s="75" t="s">
        <v>1185</v>
      </c>
      <c r="H354" s="78" t="n">
        <v>376</v>
      </c>
      <c r="I354" s="78" t="n">
        <v>40.7</v>
      </c>
      <c r="J354" s="78" t="n">
        <v>3.4</v>
      </c>
    </row>
    <row r="355" customFormat="false" ht="13.8" hidden="false" customHeight="false" outlineLevel="0" collapsed="false">
      <c r="A355" s="0" t="s">
        <v>185</v>
      </c>
      <c r="B355" s="76" t="n">
        <v>3460</v>
      </c>
      <c r="C355" s="72" t="n">
        <v>0.225</v>
      </c>
      <c r="D355" s="72" t="n">
        <v>0.018</v>
      </c>
      <c r="F355" s="72"/>
      <c r="G355" s="75" t="s">
        <v>1186</v>
      </c>
      <c r="H355" s="78" t="n">
        <v>469</v>
      </c>
      <c r="I355" s="78" t="n">
        <v>24.9</v>
      </c>
      <c r="J355" s="78" t="n">
        <v>28.8</v>
      </c>
    </row>
    <row r="356" customFormat="false" ht="13.8" hidden="false" customHeight="false" outlineLevel="0" collapsed="false">
      <c r="A356" s="0" t="s">
        <v>186</v>
      </c>
      <c r="B356" s="76" t="n">
        <v>310</v>
      </c>
      <c r="C356" s="72" t="n">
        <v>0.021</v>
      </c>
      <c r="D356" s="72" t="n">
        <v>0.002</v>
      </c>
      <c r="F356" s="72"/>
      <c r="G356" s="75" t="s">
        <v>1187</v>
      </c>
      <c r="H356" s="78" t="n">
        <v>469</v>
      </c>
      <c r="I356" s="78" t="n">
        <v>26.4</v>
      </c>
      <c r="J356" s="78" t="n">
        <v>36.3</v>
      </c>
    </row>
    <row r="357" customFormat="false" ht="13.8" hidden="false" customHeight="false" outlineLevel="0" collapsed="false">
      <c r="A357" s="0" t="s">
        <v>187</v>
      </c>
      <c r="B357" s="76" t="n">
        <v>2759.98668969561</v>
      </c>
      <c r="C357" s="72" t="n">
        <v>0.107005339967358</v>
      </c>
      <c r="D357" s="72" t="n">
        <v>0.0270009031992267</v>
      </c>
      <c r="F357" s="72"/>
      <c r="G357" s="75" t="s">
        <v>1188</v>
      </c>
      <c r="H357" s="78" t="n">
        <v>533</v>
      </c>
      <c r="I357" s="78" t="n">
        <v>18</v>
      </c>
      <c r="J357" s="78" t="n">
        <v>44.7</v>
      </c>
    </row>
    <row r="358" customFormat="false" ht="13.8" hidden="false" customHeight="false" outlineLevel="0" collapsed="false">
      <c r="A358" s="0" t="s">
        <v>189</v>
      </c>
      <c r="B358" s="76" t="n">
        <v>820</v>
      </c>
      <c r="C358" s="72" t="n">
        <v>0.006</v>
      </c>
      <c r="D358" s="72" t="n">
        <v>0.003</v>
      </c>
      <c r="F358" s="72"/>
      <c r="G358" s="75" t="s">
        <v>1189</v>
      </c>
      <c r="H358" s="78" t="n">
        <v>400</v>
      </c>
      <c r="I358" s="78" t="n">
        <v>18.2</v>
      </c>
      <c r="J358" s="78" t="n">
        <v>33.9</v>
      </c>
    </row>
    <row r="359" customFormat="false" ht="13.8" hidden="false" customHeight="false" outlineLevel="0" collapsed="false">
      <c r="A359" s="0" t="s">
        <v>190</v>
      </c>
      <c r="B359" s="76" t="n">
        <v>3430</v>
      </c>
      <c r="C359" s="72" t="n">
        <v>0.209</v>
      </c>
      <c r="D359" s="72" t="n">
        <v>0.017</v>
      </c>
      <c r="F359" s="72"/>
      <c r="G359" s="75" t="s">
        <v>1190</v>
      </c>
      <c r="H359" s="78" t="n">
        <v>253</v>
      </c>
      <c r="I359" s="78" t="n">
        <v>17.3</v>
      </c>
      <c r="J359" s="78" t="n">
        <v>17.9</v>
      </c>
    </row>
    <row r="360" customFormat="false" ht="13.8" hidden="false" customHeight="false" outlineLevel="0" collapsed="false">
      <c r="A360" s="0" t="s">
        <v>191</v>
      </c>
      <c r="B360" s="76" t="n">
        <v>260</v>
      </c>
      <c r="C360" s="72" t="n">
        <v>0.002</v>
      </c>
      <c r="D360" s="72" t="n">
        <v>0.002</v>
      </c>
      <c r="F360" s="72"/>
      <c r="G360" s="75" t="s">
        <v>1191</v>
      </c>
      <c r="H360" s="78" t="n">
        <v>498</v>
      </c>
      <c r="I360" s="78" t="n">
        <v>18</v>
      </c>
      <c r="J360" s="78" t="n">
        <v>34</v>
      </c>
    </row>
    <row r="361" customFormat="false" ht="13.8" hidden="false" customHeight="false" outlineLevel="0" collapsed="false">
      <c r="A361" s="0" t="s">
        <v>1192</v>
      </c>
      <c r="B361" s="76" t="n">
        <v>780</v>
      </c>
      <c r="C361" s="72" t="n">
        <v>0.004</v>
      </c>
      <c r="D361" s="72" t="n">
        <v>0.001</v>
      </c>
      <c r="F361" s="72"/>
      <c r="G361" s="75" t="s">
        <v>1193</v>
      </c>
      <c r="H361" s="78" t="n">
        <v>387</v>
      </c>
      <c r="I361" s="78" t="n">
        <v>14.7</v>
      </c>
      <c r="J361" s="78" t="n">
        <v>31.7</v>
      </c>
    </row>
    <row r="362" customFormat="false" ht="13.8" hidden="false" customHeight="false" outlineLevel="0" collapsed="false">
      <c r="A362" s="0" t="s">
        <v>192</v>
      </c>
      <c r="B362" s="76" t="n">
        <v>2890</v>
      </c>
      <c r="C362" s="72" t="n">
        <v>0.103</v>
      </c>
      <c r="D362" s="72" t="n">
        <v>0.242</v>
      </c>
      <c r="F362" s="72"/>
      <c r="G362" s="75" t="s">
        <v>1194</v>
      </c>
      <c r="H362" s="78" t="n">
        <v>393</v>
      </c>
      <c r="I362" s="78" t="n">
        <v>37.2</v>
      </c>
      <c r="J362" s="78" t="n">
        <v>15.6</v>
      </c>
    </row>
    <row r="363" customFormat="false" ht="13.8" hidden="false" customHeight="false" outlineLevel="0" collapsed="false">
      <c r="A363" s="0" t="s">
        <v>193</v>
      </c>
      <c r="B363" s="76" t="n">
        <v>750.000679685822</v>
      </c>
      <c r="C363" s="72" t="n">
        <v>0.00800126149688568</v>
      </c>
      <c r="D363" s="72" t="n">
        <v>0.00299877384677707</v>
      </c>
      <c r="F363" s="72"/>
      <c r="G363" s="75" t="s">
        <v>1195</v>
      </c>
      <c r="H363" s="78" t="n">
        <v>314</v>
      </c>
      <c r="I363" s="78" t="n">
        <v>9.7</v>
      </c>
      <c r="J363" s="78" t="n">
        <v>30.3</v>
      </c>
    </row>
    <row r="364" customFormat="false" ht="14.9" hidden="false" customHeight="false" outlineLevel="0" collapsed="false">
      <c r="A364" s="0" t="s">
        <v>194</v>
      </c>
      <c r="B364" s="76" t="n">
        <v>520.028870443883</v>
      </c>
      <c r="C364" s="72" t="n">
        <v>0.00703717069649946</v>
      </c>
      <c r="D364" s="72" t="n">
        <v>0.00595452905088416</v>
      </c>
      <c r="F364" s="72"/>
      <c r="G364" s="73" t="s">
        <v>1196</v>
      </c>
      <c r="H364" s="78"/>
      <c r="I364" s="78"/>
      <c r="J364" s="78"/>
    </row>
    <row r="365" customFormat="false" ht="13.8" hidden="false" customHeight="false" outlineLevel="0" collapsed="false">
      <c r="A365" s="0" t="s">
        <v>1197</v>
      </c>
      <c r="B365" s="76" t="n">
        <v>2080.00454643042</v>
      </c>
      <c r="C365" s="72" t="n">
        <v>0.0229973605445613</v>
      </c>
      <c r="D365" s="72" t="n">
        <v>0.00500107346273821</v>
      </c>
      <c r="F365" s="72"/>
      <c r="G365" s="75" t="s">
        <v>1198</v>
      </c>
      <c r="H365" s="78" t="n">
        <v>19</v>
      </c>
      <c r="I365" s="78" t="n">
        <v>1</v>
      </c>
      <c r="J365" s="78" t="n">
        <v>0.1</v>
      </c>
    </row>
    <row r="366" customFormat="false" ht="13.8" hidden="false" customHeight="false" outlineLevel="0" collapsed="false">
      <c r="A366" s="0" t="s">
        <v>195</v>
      </c>
      <c r="B366" s="76" t="n">
        <v>5330</v>
      </c>
      <c r="C366" s="72" t="n">
        <v>0.18</v>
      </c>
      <c r="D366" s="72" t="n">
        <v>0.447</v>
      </c>
      <c r="F366" s="72"/>
      <c r="G366" s="75" t="s">
        <v>1199</v>
      </c>
      <c r="H366" s="78" t="n">
        <v>20</v>
      </c>
      <c r="I366" s="78" t="n">
        <v>1.1</v>
      </c>
      <c r="J366" s="78" t="n">
        <v>0.1</v>
      </c>
    </row>
    <row r="367" customFormat="false" ht="13.8" hidden="false" customHeight="false" outlineLevel="0" collapsed="false">
      <c r="A367" s="0" t="s">
        <v>29</v>
      </c>
      <c r="B367" s="76" t="n">
        <v>670</v>
      </c>
      <c r="C367" s="72" t="n">
        <v>0.016</v>
      </c>
      <c r="D367" s="72" t="n">
        <v>0.001</v>
      </c>
      <c r="F367" s="72"/>
      <c r="G367" s="75" t="s">
        <v>1200</v>
      </c>
      <c r="H367" s="78" t="n">
        <v>12</v>
      </c>
      <c r="I367" s="78" t="n">
        <v>1.6</v>
      </c>
      <c r="J367" s="78" t="n">
        <v>0.1</v>
      </c>
    </row>
    <row r="368" customFormat="false" ht="13.8" hidden="false" customHeight="false" outlineLevel="0" collapsed="false">
      <c r="A368" s="0" t="s">
        <v>1201</v>
      </c>
      <c r="B368" s="76" t="n">
        <v>730</v>
      </c>
      <c r="C368" s="72" t="n">
        <v>0.0119955898566703</v>
      </c>
      <c r="D368" s="72" t="n">
        <v>0</v>
      </c>
      <c r="F368" s="72"/>
      <c r="G368" s="75" t="s">
        <v>1202</v>
      </c>
      <c r="H368" s="78" t="n">
        <v>12</v>
      </c>
      <c r="I368" s="78" t="n">
        <v>1.1</v>
      </c>
      <c r="J368" s="78" t="n">
        <v>0.2</v>
      </c>
    </row>
    <row r="369" customFormat="false" ht="13.8" hidden="false" customHeight="false" outlineLevel="0" collapsed="false">
      <c r="A369" s="0" t="s">
        <v>196</v>
      </c>
      <c r="B369" s="76" t="n">
        <v>3400</v>
      </c>
      <c r="C369" s="72" t="n">
        <v>0.22</v>
      </c>
      <c r="D369" s="72" t="n">
        <v>0.02</v>
      </c>
      <c r="F369" s="72"/>
      <c r="G369" s="75" t="s">
        <v>1203</v>
      </c>
      <c r="H369" s="78" t="n">
        <v>16</v>
      </c>
      <c r="I369" s="78" t="n">
        <v>2.1</v>
      </c>
      <c r="J369" s="78" t="n">
        <v>0.3</v>
      </c>
    </row>
    <row r="370" customFormat="false" ht="13.8" hidden="false" customHeight="false" outlineLevel="0" collapsed="false">
      <c r="A370" s="0" t="s">
        <v>197</v>
      </c>
      <c r="B370" s="76" t="n">
        <v>189.999660868744</v>
      </c>
      <c r="C370" s="72" t="n">
        <v>0.00899981026981099</v>
      </c>
      <c r="D370" s="72" t="n">
        <v>0.000999978918867888</v>
      </c>
      <c r="F370" s="72"/>
      <c r="G370" s="75" t="s">
        <v>1204</v>
      </c>
      <c r="H370" s="78" t="n">
        <v>53</v>
      </c>
      <c r="I370" s="78" t="n">
        <v>5.8</v>
      </c>
      <c r="J370" s="78" t="n">
        <v>1.1</v>
      </c>
    </row>
    <row r="371" customFormat="false" ht="13.8" hidden="false" customHeight="false" outlineLevel="0" collapsed="false">
      <c r="A371" s="0" t="s">
        <v>199</v>
      </c>
      <c r="B371" s="76" t="n">
        <v>350</v>
      </c>
      <c r="C371" s="72" t="n">
        <v>0.002</v>
      </c>
      <c r="D371" s="72" t="n">
        <v>0.001</v>
      </c>
      <c r="F371" s="72"/>
      <c r="G371" s="75" t="s">
        <v>1205</v>
      </c>
      <c r="H371" s="78" t="n">
        <v>17</v>
      </c>
      <c r="I371" s="78" t="n">
        <v>0.8</v>
      </c>
      <c r="J371" s="78" t="n">
        <v>0.2</v>
      </c>
    </row>
    <row r="372" customFormat="false" ht="13.8" hidden="false" customHeight="false" outlineLevel="0" collapsed="false">
      <c r="A372" s="0" t="s">
        <v>200</v>
      </c>
      <c r="B372" s="76" t="n">
        <v>3420</v>
      </c>
      <c r="C372" s="72" t="n">
        <v>0.12</v>
      </c>
      <c r="D372" s="72" t="n">
        <v>0.05</v>
      </c>
      <c r="F372" s="72"/>
      <c r="G372" s="75" t="s">
        <v>1206</v>
      </c>
      <c r="H372" s="78" t="n">
        <v>17</v>
      </c>
      <c r="I372" s="78" t="n">
        <v>0.8</v>
      </c>
      <c r="J372" s="78" t="n">
        <v>0.1</v>
      </c>
    </row>
    <row r="373" customFormat="false" ht="13.8" hidden="false" customHeight="false" outlineLevel="0" collapsed="false">
      <c r="A373" s="0" t="s">
        <v>1207</v>
      </c>
      <c r="B373" s="76" t="n">
        <v>2990</v>
      </c>
      <c r="C373" s="72" t="n">
        <v>0.032</v>
      </c>
      <c r="D373" s="72" t="n">
        <v>0.005</v>
      </c>
      <c r="F373" s="72"/>
      <c r="G373" s="75" t="s">
        <v>1208</v>
      </c>
      <c r="H373" s="78" t="n">
        <v>76</v>
      </c>
      <c r="I373" s="78" t="n">
        <v>3.4</v>
      </c>
      <c r="J373" s="78" t="n">
        <v>0.4</v>
      </c>
    </row>
    <row r="374" customFormat="false" ht="13.8" hidden="false" customHeight="false" outlineLevel="0" collapsed="false">
      <c r="A374" s="0" t="s">
        <v>28</v>
      </c>
      <c r="B374" s="76" t="n">
        <v>4940</v>
      </c>
      <c r="C374" s="72" t="n">
        <v>0.196</v>
      </c>
      <c r="D374" s="72" t="n">
        <v>0.45</v>
      </c>
      <c r="F374" s="72"/>
      <c r="G374" s="75" t="s">
        <v>1209</v>
      </c>
      <c r="H374" s="78" t="n">
        <v>84</v>
      </c>
      <c r="I374" s="78" t="n">
        <v>3.8</v>
      </c>
      <c r="J374" s="78" t="n">
        <v>0.9</v>
      </c>
    </row>
    <row r="375" customFormat="false" ht="13.8" hidden="false" customHeight="false" outlineLevel="0" collapsed="false">
      <c r="A375" s="0" t="s">
        <v>202</v>
      </c>
      <c r="B375" s="76" t="n">
        <v>470</v>
      </c>
      <c r="C375" s="72" t="n">
        <v>0.009</v>
      </c>
      <c r="D375" s="72" t="n">
        <v>0.005</v>
      </c>
      <c r="F375" s="72"/>
      <c r="G375" s="75" t="s">
        <v>1210</v>
      </c>
      <c r="H375" s="78" t="n">
        <v>19</v>
      </c>
      <c r="I375" s="78" t="n">
        <v>0.9</v>
      </c>
      <c r="J375" s="78" t="n">
        <v>0.2</v>
      </c>
    </row>
    <row r="376" customFormat="false" ht="13.8" hidden="false" customHeight="false" outlineLevel="0" collapsed="false">
      <c r="A376" s="0" t="s">
        <v>1211</v>
      </c>
      <c r="B376" s="76" t="n">
        <v>452.078666184187</v>
      </c>
      <c r="C376" s="72" t="n">
        <v>0.00841384111916046</v>
      </c>
      <c r="D376" s="72" t="n">
        <v>0.000879047769270236</v>
      </c>
      <c r="F376" s="72"/>
      <c r="G376" s="75" t="s">
        <v>1212</v>
      </c>
      <c r="H376" s="78" t="n">
        <v>9</v>
      </c>
      <c r="I376" s="78" t="n">
        <v>0.8</v>
      </c>
      <c r="J376" s="78" t="n">
        <v>0.1</v>
      </c>
    </row>
    <row r="377" customFormat="false" ht="13.8" hidden="false" customHeight="false" outlineLevel="0" collapsed="false">
      <c r="A377" s="0" t="s">
        <v>1213</v>
      </c>
      <c r="B377" s="76" t="n">
        <v>3599.99674277711</v>
      </c>
      <c r="C377" s="72" t="n">
        <v>0.0749975570828312</v>
      </c>
      <c r="D377" s="72" t="n">
        <v>0.0189977525162047</v>
      </c>
      <c r="F377" s="72"/>
      <c r="G377" s="75" t="s">
        <v>1214</v>
      </c>
      <c r="H377" s="78" t="n">
        <v>19</v>
      </c>
      <c r="I377" s="78" t="n">
        <v>0.9</v>
      </c>
      <c r="J377" s="78" t="n">
        <v>0.1</v>
      </c>
    </row>
    <row r="378" customFormat="false" ht="13.8" hidden="false" customHeight="false" outlineLevel="0" collapsed="false">
      <c r="A378" s="0" t="s">
        <v>1215</v>
      </c>
      <c r="B378" s="76" t="n">
        <v>3630.00004917477</v>
      </c>
      <c r="C378" s="72" t="n">
        <v>0.0669997983834615</v>
      </c>
      <c r="D378" s="72" t="n">
        <v>0.00399995738186992</v>
      </c>
      <c r="F378" s="72"/>
      <c r="G378" s="75" t="s">
        <v>1216</v>
      </c>
      <c r="H378" s="78" t="n">
        <v>13</v>
      </c>
      <c r="I378" s="78" t="n">
        <v>0.5</v>
      </c>
      <c r="J378" s="78" t="n">
        <v>0.1</v>
      </c>
    </row>
    <row r="379" customFormat="false" ht="13.8" hidden="false" customHeight="false" outlineLevel="0" collapsed="false">
      <c r="A379" s="0" t="s">
        <v>1217</v>
      </c>
      <c r="B379" s="76" t="n">
        <v>3630.00004917477</v>
      </c>
      <c r="C379" s="72" t="n">
        <v>0.0669997983834615</v>
      </c>
      <c r="D379" s="72" t="n">
        <v>0.00399995738186992</v>
      </c>
      <c r="F379" s="76"/>
    </row>
    <row r="380" customFormat="false" ht="13.8" hidden="false" customHeight="false" outlineLevel="0" collapsed="false">
      <c r="A380" s="0" t="s">
        <v>24</v>
      </c>
      <c r="B380" s="76" t="n">
        <v>3630.00004917477</v>
      </c>
      <c r="C380" s="72" t="n">
        <v>0.0669997983834615</v>
      </c>
      <c r="D380" s="72" t="n">
        <v>0.00399995738186992</v>
      </c>
      <c r="F380" s="76"/>
    </row>
    <row r="381" customFormat="false" ht="13.8" hidden="false" customHeight="false" outlineLevel="0" collapsed="false">
      <c r="A381" s="0" t="s">
        <v>1218</v>
      </c>
      <c r="B381" s="76" t="n">
        <v>2818.77444589309</v>
      </c>
      <c r="C381" s="72" t="n">
        <v>0.0495436766623207</v>
      </c>
      <c r="D381" s="72" t="n">
        <v>0.00651890482398957</v>
      </c>
      <c r="F381" s="72"/>
    </row>
    <row r="382" customFormat="false" ht="23.85" hidden="false" customHeight="false" outlineLevel="0" collapsed="false">
      <c r="A382" s="0" t="s">
        <v>204</v>
      </c>
      <c r="B382" s="76" t="n">
        <v>910.004007614468</v>
      </c>
      <c r="C382" s="72" t="n">
        <v>0.0160054102795311</v>
      </c>
      <c r="D382" s="72" t="n">
        <v>0.00200380723374411</v>
      </c>
      <c r="F382" s="72"/>
      <c r="G382" s="75" t="s">
        <v>1219</v>
      </c>
      <c r="H382" s="78" t="n">
        <v>157</v>
      </c>
      <c r="I382" s="78" t="n">
        <v>2.1</v>
      </c>
      <c r="J382" s="78" t="n">
        <v>0.5</v>
      </c>
    </row>
    <row r="383" customFormat="false" ht="13.8" hidden="false" customHeight="false" outlineLevel="0" collapsed="false">
      <c r="A383" s="0" t="s">
        <v>206</v>
      </c>
      <c r="B383" s="76" t="n">
        <v>3190</v>
      </c>
      <c r="C383" s="72" t="n">
        <v>0.11</v>
      </c>
      <c r="D383" s="72" t="n">
        <v>0.019</v>
      </c>
      <c r="F383" s="72"/>
      <c r="G383" s="75" t="s">
        <v>1220</v>
      </c>
      <c r="H383" s="78" t="n">
        <v>48</v>
      </c>
      <c r="I383" s="78" t="n">
        <v>0.1</v>
      </c>
      <c r="J383" s="78" t="n">
        <v>0.3</v>
      </c>
    </row>
    <row r="384" customFormat="false" ht="13.8" hidden="false" customHeight="false" outlineLevel="0" collapsed="false">
      <c r="A384" s="0" t="s">
        <v>207</v>
      </c>
      <c r="B384" s="76" t="n">
        <v>3140</v>
      </c>
      <c r="C384" s="72" t="n">
        <v>0.097</v>
      </c>
      <c r="D384" s="72" t="n">
        <v>0.303</v>
      </c>
      <c r="F384" s="72"/>
      <c r="G384" s="75" t="s">
        <v>1221</v>
      </c>
      <c r="H384" s="78" t="n">
        <v>47</v>
      </c>
      <c r="I384" s="78" t="n">
        <v>0.1</v>
      </c>
      <c r="J384" s="78" t="n">
        <v>0.1</v>
      </c>
    </row>
    <row r="385" customFormat="false" ht="13.8" hidden="false" customHeight="false" outlineLevel="0" collapsed="false">
      <c r="A385" s="0" t="s">
        <v>209</v>
      </c>
      <c r="B385" s="76" t="n">
        <v>5730</v>
      </c>
      <c r="C385" s="72" t="n">
        <v>0.177</v>
      </c>
      <c r="D385" s="72" t="n">
        <v>0.497</v>
      </c>
      <c r="F385" s="72"/>
      <c r="G385" s="75" t="s">
        <v>1222</v>
      </c>
      <c r="H385" s="78" t="n">
        <v>166</v>
      </c>
      <c r="I385" s="78" t="n">
        <v>0.5</v>
      </c>
      <c r="J385" s="78" t="n">
        <v>0.4</v>
      </c>
    </row>
    <row r="386" customFormat="false" ht="13.8" hidden="false" customHeight="false" outlineLevel="0" collapsed="false">
      <c r="A386" s="0" t="s">
        <v>829</v>
      </c>
      <c r="B386" s="76" t="n">
        <v>419.230769230769</v>
      </c>
      <c r="C386" s="72" t="n">
        <v>0.0615384615384615</v>
      </c>
      <c r="D386" s="72" t="n">
        <v>0.00384615384615385</v>
      </c>
      <c r="F386" s="72"/>
      <c r="G386" s="75" t="s">
        <v>1223</v>
      </c>
      <c r="H386" s="78" t="n">
        <v>54</v>
      </c>
      <c r="I386" s="78" t="n">
        <v>0.4</v>
      </c>
      <c r="J386" s="78" t="n">
        <v>0.4</v>
      </c>
    </row>
    <row r="387" customFormat="false" ht="13.8" hidden="false" customHeight="false" outlineLevel="0" collapsed="false">
      <c r="A387" s="0" t="s">
        <v>30</v>
      </c>
      <c r="B387" s="76" t="n">
        <v>3430</v>
      </c>
      <c r="C387" s="72" t="n">
        <v>0.101</v>
      </c>
      <c r="D387" s="72" t="n">
        <v>0.033</v>
      </c>
      <c r="F387" s="72"/>
      <c r="G387" s="75" t="s">
        <v>1224</v>
      </c>
      <c r="H387" s="78" t="n">
        <v>35</v>
      </c>
      <c r="I387" s="78" t="n">
        <v>0.2</v>
      </c>
      <c r="J387" s="78" t="n">
        <v>0.1</v>
      </c>
    </row>
    <row r="388" customFormat="false" ht="13.8" hidden="false" customHeight="false" outlineLevel="0" collapsed="false">
      <c r="A388" s="0" t="s">
        <v>1225</v>
      </c>
      <c r="B388" s="76" t="n">
        <v>580</v>
      </c>
      <c r="C388" s="72" t="n">
        <v>0.063</v>
      </c>
      <c r="D388" s="72" t="n">
        <v>0.031</v>
      </c>
      <c r="F388" s="72"/>
      <c r="G388" s="75" t="s">
        <v>1226</v>
      </c>
      <c r="H388" s="78" t="n">
        <v>45</v>
      </c>
      <c r="I388" s="78" t="n">
        <v>1.3</v>
      </c>
      <c r="J388" s="78" t="n">
        <v>0.4</v>
      </c>
    </row>
    <row r="389" customFormat="false" ht="13.8" hidden="false" customHeight="false" outlineLevel="0" collapsed="false">
      <c r="A389" s="0" t="s">
        <v>1227</v>
      </c>
      <c r="B389" s="76" t="n">
        <v>1140</v>
      </c>
      <c r="C389" s="72" t="n">
        <v>0.11</v>
      </c>
      <c r="D389" s="72" t="n">
        <v>0.058</v>
      </c>
      <c r="F389" s="72"/>
      <c r="G389" s="75" t="s">
        <v>1228</v>
      </c>
      <c r="H389" s="78" t="n">
        <v>45</v>
      </c>
      <c r="I389" s="78" t="n">
        <v>0.9</v>
      </c>
      <c r="J389" s="78" t="n">
        <v>0.3</v>
      </c>
    </row>
    <row r="390" customFormat="false" ht="13.8" hidden="false" customHeight="false" outlineLevel="0" collapsed="false">
      <c r="A390" s="0" t="s">
        <v>1229</v>
      </c>
      <c r="B390" s="76" t="n">
        <v>560</v>
      </c>
      <c r="C390" s="72" t="n">
        <v>0.055</v>
      </c>
      <c r="D390" s="72" t="n">
        <v>0.005</v>
      </c>
      <c r="F390" s="72"/>
      <c r="G390" s="75" t="s">
        <v>1230</v>
      </c>
      <c r="H390" s="78" t="n">
        <v>65</v>
      </c>
      <c r="I390" s="78" t="n">
        <v>1.1</v>
      </c>
      <c r="J390" s="78" t="n">
        <v>0.9</v>
      </c>
    </row>
    <row r="391" customFormat="false" ht="13.8" hidden="false" customHeight="false" outlineLevel="0" collapsed="false">
      <c r="A391" s="0" t="s">
        <v>26</v>
      </c>
      <c r="B391" s="76" t="n">
        <v>3350</v>
      </c>
      <c r="C391" s="72" t="n">
        <v>0.38</v>
      </c>
      <c r="D391" s="72" t="n">
        <v>0.18</v>
      </c>
      <c r="F391" s="72"/>
      <c r="G391" s="75" t="s">
        <v>1231</v>
      </c>
      <c r="H391" s="78" t="n">
        <v>33</v>
      </c>
      <c r="I391" s="78" t="n">
        <v>0.5</v>
      </c>
      <c r="J391" s="78" t="n">
        <v>0.1</v>
      </c>
    </row>
    <row r="392" customFormat="false" ht="13.8" hidden="false" customHeight="false" outlineLevel="0" collapsed="false">
      <c r="A392" s="0" t="s">
        <v>210</v>
      </c>
      <c r="B392" s="76" t="n">
        <v>3370</v>
      </c>
      <c r="C392" s="72" t="n">
        <v>0.113</v>
      </c>
      <c r="D392" s="72" t="n">
        <v>0.155</v>
      </c>
      <c r="F392" s="72"/>
      <c r="G392" s="75" t="s">
        <v>1232</v>
      </c>
      <c r="H392" s="78" t="n">
        <v>52</v>
      </c>
      <c r="I392" s="78" t="n">
        <v>0.7</v>
      </c>
      <c r="J392" s="78" t="n">
        <v>0.6</v>
      </c>
    </row>
    <row r="393" customFormat="false" ht="13.8" hidden="false" customHeight="false" outlineLevel="0" collapsed="false">
      <c r="A393" s="0" t="s">
        <v>211</v>
      </c>
      <c r="B393" s="76" t="n">
        <v>160</v>
      </c>
      <c r="C393" s="72" t="n">
        <v>0.021</v>
      </c>
      <c r="D393" s="72" t="n">
        <v>0.003</v>
      </c>
      <c r="F393" s="72"/>
      <c r="G393" s="75" t="s">
        <v>1233</v>
      </c>
      <c r="H393" s="78" t="n">
        <v>71</v>
      </c>
      <c r="I393" s="78" t="n">
        <v>0.6</v>
      </c>
      <c r="J393" s="78" t="n">
        <v>0</v>
      </c>
    </row>
    <row r="394" customFormat="false" ht="13.8" hidden="false" customHeight="false" outlineLevel="0" collapsed="false">
      <c r="A394" s="0" t="s">
        <v>1234</v>
      </c>
      <c r="B394" s="76" t="n">
        <v>333.163254893157</v>
      </c>
      <c r="C394" s="72" t="n">
        <v>0.000469416494887442</v>
      </c>
      <c r="D394" s="72" t="n">
        <v>0.000285731779496704</v>
      </c>
      <c r="F394" s="72"/>
      <c r="G394" s="75" t="s">
        <v>1235</v>
      </c>
      <c r="H394" s="78" t="n">
        <v>215</v>
      </c>
      <c r="I394" s="78" t="n">
        <v>2</v>
      </c>
      <c r="J394" s="78" t="n">
        <v>0.1</v>
      </c>
    </row>
    <row r="395" customFormat="false" ht="13.8" hidden="false" customHeight="false" outlineLevel="0" collapsed="false">
      <c r="A395" s="0" t="s">
        <v>1236</v>
      </c>
      <c r="B395" s="76" t="n">
        <v>3620.0002284522</v>
      </c>
      <c r="C395" s="72" t="n">
        <v>0.00499929560572197</v>
      </c>
      <c r="D395" s="72" t="n">
        <v>0.00300033887076078</v>
      </c>
      <c r="F395" s="72"/>
      <c r="G395" s="75" t="s">
        <v>1237</v>
      </c>
      <c r="H395" s="78" t="n">
        <v>52</v>
      </c>
      <c r="I395" s="78" t="n">
        <v>0.9</v>
      </c>
      <c r="J395" s="78" t="n">
        <v>0.3</v>
      </c>
    </row>
    <row r="396" customFormat="false" ht="13.8" hidden="false" customHeight="false" outlineLevel="0" collapsed="false">
      <c r="A396" s="0" t="s">
        <v>1238</v>
      </c>
      <c r="B396" s="76" t="n">
        <v>459.202612655557</v>
      </c>
      <c r="C396" s="72" t="n">
        <v>0.000633893526172196</v>
      </c>
      <c r="D396" s="72" t="n">
        <v>0.000380336115703318</v>
      </c>
      <c r="F396" s="72"/>
      <c r="G396" s="75" t="s">
        <v>1239</v>
      </c>
      <c r="H396" s="78" t="n">
        <v>48</v>
      </c>
      <c r="I396" s="78" t="n">
        <v>0.4</v>
      </c>
      <c r="J396" s="78" t="n">
        <v>0.3</v>
      </c>
    </row>
    <row r="397" customFormat="false" ht="13.8" hidden="false" customHeight="false" outlineLevel="0" collapsed="false">
      <c r="A397" s="0" t="s">
        <v>1240</v>
      </c>
      <c r="B397" s="76" t="n">
        <v>3620.02104313843</v>
      </c>
      <c r="C397" s="72" t="n">
        <v>0.00499774537802495</v>
      </c>
      <c r="D397" s="72" t="n">
        <v>0.00300616263339847</v>
      </c>
      <c r="F397" s="72"/>
      <c r="G397" s="75" t="s">
        <v>1241</v>
      </c>
      <c r="H397" s="78" t="n">
        <v>111</v>
      </c>
      <c r="I397" s="78" t="n">
        <v>1.6</v>
      </c>
      <c r="J397" s="78" t="n">
        <v>0.5</v>
      </c>
    </row>
    <row r="398" customFormat="false" ht="13.8" hidden="false" customHeight="false" outlineLevel="0" collapsed="false">
      <c r="A398" s="0" t="s">
        <v>1242</v>
      </c>
      <c r="B398" s="76" t="n">
        <v>3619.9832146162</v>
      </c>
      <c r="C398" s="72" t="n">
        <v>0.00500333555703803</v>
      </c>
      <c r="D398" s="72" t="n">
        <v>0.00300200133422282</v>
      </c>
      <c r="F398" s="72"/>
      <c r="G398" s="75" t="s">
        <v>1243</v>
      </c>
      <c r="H398" s="78" t="n">
        <v>28</v>
      </c>
      <c r="I398" s="78" t="n">
        <v>0.6</v>
      </c>
      <c r="J398" s="78" t="n">
        <v>0.4</v>
      </c>
    </row>
    <row r="399" customFormat="false" ht="13.8" hidden="false" customHeight="false" outlineLevel="0" collapsed="false">
      <c r="A399" s="0" t="s">
        <v>212</v>
      </c>
      <c r="B399" s="76" t="n">
        <v>280</v>
      </c>
      <c r="C399" s="72" t="n">
        <v>0.006</v>
      </c>
      <c r="D399" s="72" t="n">
        <v>0.004</v>
      </c>
      <c r="F399" s="72"/>
      <c r="G399" s="75" t="s">
        <v>1244</v>
      </c>
      <c r="H399" s="78" t="n">
        <v>47</v>
      </c>
      <c r="I399" s="78" t="n">
        <v>0.9</v>
      </c>
      <c r="J399" s="78" t="n">
        <v>0.5</v>
      </c>
    </row>
    <row r="400" customFormat="false" ht="13.8" hidden="false" customHeight="false" outlineLevel="0" collapsed="false">
      <c r="A400" s="0" t="s">
        <v>213</v>
      </c>
      <c r="B400" s="76" t="n">
        <v>270</v>
      </c>
      <c r="C400" s="72" t="n">
        <v>0.016</v>
      </c>
      <c r="D400" s="72" t="n">
        <v>0.001</v>
      </c>
      <c r="F400" s="72"/>
      <c r="G400" s="75" t="s">
        <v>1245</v>
      </c>
      <c r="H400" s="78" t="n">
        <v>44</v>
      </c>
      <c r="I400" s="78" t="n">
        <v>0.9</v>
      </c>
      <c r="J400" s="78" t="n">
        <v>0.6</v>
      </c>
    </row>
    <row r="401" customFormat="false" ht="13.8" hidden="false" customHeight="false" outlineLevel="0" collapsed="false">
      <c r="A401" s="0" t="s">
        <v>31</v>
      </c>
      <c r="B401" s="76" t="n">
        <v>699.985725501392</v>
      </c>
      <c r="C401" s="72" t="n">
        <v>0.0129897937334951</v>
      </c>
      <c r="D401" s="72" t="n">
        <v>0.000999214902576547</v>
      </c>
      <c r="F401" s="72"/>
      <c r="G401" s="75" t="s">
        <v>1246</v>
      </c>
      <c r="H401" s="78" t="n">
        <v>59</v>
      </c>
      <c r="I401" s="78" t="n">
        <v>1.4</v>
      </c>
      <c r="J401" s="78" t="n">
        <v>0.3</v>
      </c>
    </row>
    <row r="402" customFormat="false" ht="13.8" hidden="false" customHeight="false" outlineLevel="0" collapsed="false">
      <c r="A402" s="0" t="s">
        <v>214</v>
      </c>
      <c r="B402" s="76" t="n">
        <v>300</v>
      </c>
      <c r="C402" s="72" t="n">
        <v>0.002</v>
      </c>
      <c r="D402" s="72" t="n">
        <v>0</v>
      </c>
      <c r="F402" s="72"/>
      <c r="G402" s="75" t="s">
        <v>1247</v>
      </c>
      <c r="H402" s="78" t="n">
        <v>55</v>
      </c>
      <c r="I402" s="78" t="n">
        <v>0.7</v>
      </c>
      <c r="J402" s="78" t="n">
        <v>0.4</v>
      </c>
    </row>
    <row r="403" customFormat="false" ht="13.8" hidden="false" customHeight="false" outlineLevel="0" collapsed="false">
      <c r="A403" s="0" t="s">
        <v>1248</v>
      </c>
      <c r="B403" s="76" t="n">
        <v>3100</v>
      </c>
      <c r="C403" s="72" t="n">
        <v>0</v>
      </c>
      <c r="D403" s="72" t="n">
        <v>0</v>
      </c>
      <c r="F403" s="72"/>
      <c r="G403" s="75" t="s">
        <v>1249</v>
      </c>
      <c r="H403" s="78" t="n">
        <v>47</v>
      </c>
      <c r="I403" s="78" t="n">
        <v>0.4</v>
      </c>
      <c r="J403" s="78" t="n">
        <v>0.2</v>
      </c>
    </row>
    <row r="404" customFormat="false" ht="13.8" hidden="false" customHeight="false" outlineLevel="0" collapsed="false">
      <c r="A404" s="0" t="s">
        <v>215</v>
      </c>
      <c r="B404" s="76" t="n">
        <v>3900</v>
      </c>
      <c r="C404" s="72" t="n">
        <v>0</v>
      </c>
      <c r="D404" s="72" t="n">
        <v>0</v>
      </c>
      <c r="F404" s="72"/>
      <c r="G404" s="75" t="s">
        <v>1250</v>
      </c>
      <c r="H404" s="78" t="n">
        <v>49</v>
      </c>
      <c r="I404" s="78" t="n">
        <v>1</v>
      </c>
      <c r="J404" s="78" t="n">
        <v>0.7</v>
      </c>
    </row>
    <row r="405" customFormat="false" ht="13.8" hidden="false" customHeight="false" outlineLevel="0" collapsed="false">
      <c r="A405" s="0" t="s">
        <v>1251</v>
      </c>
      <c r="B405" s="76" t="n">
        <v>2899.98089415361</v>
      </c>
      <c r="C405" s="72" t="n">
        <v>0</v>
      </c>
      <c r="D405" s="72" t="n">
        <v>0</v>
      </c>
      <c r="F405" s="72"/>
      <c r="G405" s="75" t="s">
        <v>1252</v>
      </c>
      <c r="H405" s="78" t="n">
        <v>53</v>
      </c>
      <c r="I405" s="78" t="n">
        <v>0.5</v>
      </c>
      <c r="J405" s="78" t="n">
        <v>0.4</v>
      </c>
    </row>
    <row r="406" customFormat="false" ht="13.8" hidden="false" customHeight="false" outlineLevel="0" collapsed="false">
      <c r="A406" s="0" t="s">
        <v>1253</v>
      </c>
      <c r="B406" s="76" t="n">
        <v>1500.57357594937</v>
      </c>
      <c r="C406" s="72" t="n">
        <v>0.00427527481678881</v>
      </c>
      <c r="D406" s="72" t="n">
        <v>0.00080675383077948</v>
      </c>
      <c r="F406" s="72"/>
      <c r="G406" s="75" t="s">
        <v>1254</v>
      </c>
      <c r="H406" s="78" t="n">
        <v>61</v>
      </c>
      <c r="I406" s="78" t="n">
        <v>0.6</v>
      </c>
      <c r="J406" s="78" t="n">
        <v>0.1</v>
      </c>
    </row>
    <row r="407" customFormat="false" ht="13.8" hidden="false" customHeight="false" outlineLevel="0" collapsed="false">
      <c r="A407" s="0" t="s">
        <v>1255</v>
      </c>
      <c r="B407" s="76" t="n">
        <v>3729.99977699833</v>
      </c>
      <c r="C407" s="72" t="n">
        <v>0</v>
      </c>
      <c r="D407" s="72" t="n">
        <v>0</v>
      </c>
      <c r="F407" s="72"/>
      <c r="G407" s="75" t="s">
        <v>1256</v>
      </c>
      <c r="H407" s="78" t="n">
        <v>17</v>
      </c>
      <c r="I407" s="78" t="n">
        <v>0.3</v>
      </c>
      <c r="J407" s="78" t="n">
        <v>0.2</v>
      </c>
    </row>
    <row r="408" customFormat="false" ht="13.8" hidden="false" customHeight="false" outlineLevel="0" collapsed="false">
      <c r="A408" s="0" t="s">
        <v>1257</v>
      </c>
      <c r="B408" s="76" t="n">
        <v>3870</v>
      </c>
      <c r="C408" s="72" t="n">
        <v>0</v>
      </c>
      <c r="D408" s="72" t="n">
        <v>0</v>
      </c>
      <c r="F408" s="72"/>
      <c r="G408" s="75" t="s">
        <v>1258</v>
      </c>
      <c r="H408" s="78" t="n">
        <v>17</v>
      </c>
      <c r="I408" s="78" t="n">
        <v>0.4</v>
      </c>
      <c r="J408" s="78" t="n">
        <v>0.1</v>
      </c>
    </row>
    <row r="409" customFormat="false" ht="13.8" hidden="false" customHeight="false" outlineLevel="0" collapsed="false">
      <c r="A409" s="0" t="s">
        <v>32</v>
      </c>
      <c r="B409" s="76" t="n">
        <v>3080</v>
      </c>
      <c r="C409" s="72" t="n">
        <v>0.123</v>
      </c>
      <c r="D409" s="72" t="n">
        <v>0.268</v>
      </c>
      <c r="F409" s="72"/>
      <c r="G409" s="75" t="s">
        <v>1259</v>
      </c>
      <c r="H409" s="78" t="n">
        <v>73</v>
      </c>
      <c r="I409" s="78" t="n">
        <v>0.8</v>
      </c>
      <c r="J409" s="78" t="n">
        <v>0.3</v>
      </c>
    </row>
    <row r="410" customFormat="false" ht="13.8" hidden="false" customHeight="false" outlineLevel="0" collapsed="false">
      <c r="A410" s="0" t="s">
        <v>1260</v>
      </c>
      <c r="B410" s="76" t="n">
        <v>540</v>
      </c>
      <c r="C410" s="72" t="n">
        <v>0.018</v>
      </c>
      <c r="D410" s="72" t="n">
        <v>0.004</v>
      </c>
      <c r="F410" s="72"/>
      <c r="G410" s="75" t="s">
        <v>1261</v>
      </c>
      <c r="H410" s="78" t="n">
        <v>45</v>
      </c>
      <c r="I410" s="78" t="n">
        <v>0.4</v>
      </c>
      <c r="J410" s="78" t="n">
        <v>0.2</v>
      </c>
    </row>
    <row r="411" customFormat="false" ht="13.8" hidden="false" customHeight="false" outlineLevel="0" collapsed="false">
      <c r="A411" s="0" t="s">
        <v>1262</v>
      </c>
      <c r="B411" s="76" t="n">
        <v>770.00054261994</v>
      </c>
      <c r="C411" s="72" t="n">
        <v>0.0230013736852176</v>
      </c>
      <c r="D411" s="72" t="n">
        <v>0.00600023418334271</v>
      </c>
      <c r="F411" s="72"/>
      <c r="G411" s="75" t="s">
        <v>1263</v>
      </c>
      <c r="H411" s="78" t="n">
        <v>62</v>
      </c>
      <c r="I411" s="78" t="n">
        <v>0.3</v>
      </c>
      <c r="J411" s="78" t="n">
        <v>0.4</v>
      </c>
    </row>
    <row r="412" customFormat="false" ht="13.8" hidden="false" customHeight="false" outlineLevel="0" collapsed="false">
      <c r="A412" s="0" t="s">
        <v>216</v>
      </c>
      <c r="B412" s="76" t="n">
        <v>920</v>
      </c>
      <c r="C412" s="72" t="n">
        <v>0.007</v>
      </c>
      <c r="D412" s="72" t="n">
        <v>0.002</v>
      </c>
      <c r="F412" s="72"/>
      <c r="G412" s="75" t="s">
        <v>1264</v>
      </c>
      <c r="H412" s="78" t="n">
        <v>65</v>
      </c>
      <c r="I412" s="78" t="n">
        <v>0.5</v>
      </c>
      <c r="J412" s="78" t="n">
        <v>0.3</v>
      </c>
    </row>
    <row r="413" customFormat="false" ht="13.8" hidden="false" customHeight="false" outlineLevel="0" collapsed="false">
      <c r="A413" s="0" t="s">
        <v>1265</v>
      </c>
      <c r="B413" s="76" t="n">
        <v>8840</v>
      </c>
      <c r="C413" s="72" t="n">
        <v>0</v>
      </c>
      <c r="D413" s="72" t="n">
        <v>1</v>
      </c>
      <c r="F413" s="72"/>
      <c r="G413" s="75" t="s">
        <v>1266</v>
      </c>
      <c r="H413" s="78" t="n">
        <v>119</v>
      </c>
      <c r="I413" s="78" t="n">
        <v>1.5</v>
      </c>
      <c r="J413" s="78" t="n">
        <v>11.3</v>
      </c>
    </row>
    <row r="414" customFormat="false" ht="13.8" hidden="false" customHeight="false" outlineLevel="0" collapsed="false">
      <c r="A414" s="0" t="s">
        <v>217</v>
      </c>
      <c r="B414" s="76" t="n">
        <v>5730</v>
      </c>
      <c r="C414" s="0" t="n">
        <v>0.177</v>
      </c>
      <c r="D414" s="0" t="n">
        <v>0.497</v>
      </c>
      <c r="F414" s="72"/>
      <c r="G414" s="75" t="s">
        <v>1267</v>
      </c>
      <c r="H414" s="78" t="n">
        <v>26</v>
      </c>
      <c r="I414" s="78" t="n">
        <v>0.2</v>
      </c>
      <c r="J414" s="78" t="n">
        <v>0.2</v>
      </c>
    </row>
    <row r="415" customFormat="false" ht="13.8" hidden="false" customHeight="false" outlineLevel="0" collapsed="false">
      <c r="A415" s="0" t="s">
        <v>218</v>
      </c>
      <c r="B415" s="76" t="n">
        <v>320.00085464607</v>
      </c>
      <c r="C415" s="72" t="n">
        <v>0.00499967950772386</v>
      </c>
      <c r="D415" s="72" t="n">
        <v>0.00100064810660285</v>
      </c>
      <c r="F415" s="72"/>
      <c r="G415" s="75" t="s">
        <v>1268</v>
      </c>
      <c r="H415" s="78" t="n">
        <v>78</v>
      </c>
      <c r="I415" s="78" t="n">
        <v>0.4</v>
      </c>
      <c r="J415" s="78" t="n">
        <v>0.1</v>
      </c>
    </row>
    <row r="416" customFormat="false" ht="13.8" hidden="false" customHeight="false" outlineLevel="0" collapsed="false">
      <c r="A416" s="0" t="s">
        <v>1269</v>
      </c>
      <c r="B416" s="76" t="n">
        <v>3619.90860321876</v>
      </c>
      <c r="C416" s="72" t="n">
        <v>0.00496721637194516</v>
      </c>
      <c r="D416" s="72" t="n">
        <v>0.0029803298231671</v>
      </c>
      <c r="F416" s="72"/>
      <c r="G416" s="75" t="s">
        <v>1270</v>
      </c>
      <c r="H416" s="78" t="n">
        <v>56</v>
      </c>
      <c r="I416" s="78" t="n">
        <v>0.3</v>
      </c>
      <c r="J416" s="78" t="n">
        <v>0.1</v>
      </c>
    </row>
    <row r="417" customFormat="false" ht="13.8" hidden="false" customHeight="false" outlineLevel="0" collapsed="false">
      <c r="A417" s="0" t="s">
        <v>1271</v>
      </c>
      <c r="B417" s="76" t="n">
        <v>3617.85216178522</v>
      </c>
      <c r="C417" s="72" t="n">
        <v>0.00557880055788006</v>
      </c>
      <c r="D417" s="72" t="n">
        <v>0.00278940027894003</v>
      </c>
      <c r="F417" s="72"/>
      <c r="G417" s="75" t="s">
        <v>1272</v>
      </c>
      <c r="H417" s="78" t="n">
        <v>179</v>
      </c>
      <c r="I417" s="78" t="n">
        <v>1.3</v>
      </c>
      <c r="J417" s="78" t="n">
        <v>0.1</v>
      </c>
    </row>
    <row r="418" customFormat="false" ht="13.8" hidden="false" customHeight="false" outlineLevel="0" collapsed="false">
      <c r="A418" s="0" t="s">
        <v>219</v>
      </c>
      <c r="B418" s="76" t="n">
        <v>860</v>
      </c>
      <c r="C418" s="72" t="n">
        <v>0.015</v>
      </c>
      <c r="D418" s="72" t="n">
        <v>0.002</v>
      </c>
      <c r="F418" s="72"/>
      <c r="G418" s="75" t="s">
        <v>1273</v>
      </c>
      <c r="H418" s="78" t="n">
        <v>82</v>
      </c>
      <c r="I418" s="78" t="n">
        <v>0.6</v>
      </c>
      <c r="J418" s="78" t="n">
        <v>0.3</v>
      </c>
    </row>
    <row r="419" customFormat="false" ht="13.8" hidden="false" customHeight="false" outlineLevel="0" collapsed="false">
      <c r="A419" s="0" t="s">
        <v>220</v>
      </c>
      <c r="B419" s="76" t="n">
        <v>400</v>
      </c>
      <c r="C419" s="72" t="n">
        <v>0.1</v>
      </c>
      <c r="D419" s="72" t="n">
        <v>0</v>
      </c>
      <c r="F419" s="72"/>
      <c r="G419" s="75" t="s">
        <v>1274</v>
      </c>
      <c r="H419" s="78" t="n">
        <v>43</v>
      </c>
      <c r="I419" s="78" t="n">
        <v>0.8</v>
      </c>
      <c r="J419" s="78" t="n">
        <v>0.6</v>
      </c>
    </row>
    <row r="420" customFormat="false" ht="13.8" hidden="false" customHeight="false" outlineLevel="0" collapsed="false">
      <c r="A420" s="0" t="s">
        <v>1275</v>
      </c>
      <c r="B420" s="76" t="n">
        <v>180.00560209824</v>
      </c>
      <c r="C420" s="72" t="n">
        <v>0.0449950345038323</v>
      </c>
      <c r="D420" s="72" t="n">
        <v>0</v>
      </c>
      <c r="F420" s="72"/>
      <c r="G420" s="75" t="s">
        <v>1276</v>
      </c>
      <c r="H420" s="78" t="n">
        <v>52</v>
      </c>
      <c r="I420" s="78" t="n">
        <v>0.9</v>
      </c>
      <c r="J420" s="78" t="n">
        <v>0.4</v>
      </c>
    </row>
    <row r="421" customFormat="false" ht="13.8" hidden="false" customHeight="false" outlineLevel="0" collapsed="false">
      <c r="A421" s="0" t="s">
        <v>222</v>
      </c>
      <c r="B421" s="76" t="n">
        <v>170</v>
      </c>
      <c r="C421" s="72" t="n">
        <v>0.008</v>
      </c>
      <c r="D421" s="72" t="n">
        <v>0.002</v>
      </c>
      <c r="F421" s="72"/>
      <c r="G421" s="75" t="s">
        <v>1277</v>
      </c>
      <c r="H421" s="78" t="n">
        <v>26</v>
      </c>
      <c r="I421" s="78" t="n">
        <v>0.4</v>
      </c>
      <c r="J421" s="78" t="n">
        <v>0.1</v>
      </c>
    </row>
    <row r="422" customFormat="false" ht="13.8" hidden="false" customHeight="false" outlineLevel="0" collapsed="false">
      <c r="A422" s="0" t="s">
        <v>1278</v>
      </c>
      <c r="B422" s="76" t="n">
        <v>840.015224562294</v>
      </c>
      <c r="C422" s="72" t="n">
        <v>0.0379979700583608</v>
      </c>
      <c r="D422" s="72" t="n">
        <v>0.00900786602385182</v>
      </c>
      <c r="F422" s="72"/>
      <c r="G422" s="75" t="s">
        <v>1279</v>
      </c>
      <c r="H422" s="78" t="n">
        <v>41</v>
      </c>
      <c r="I422" s="78" t="n">
        <v>0.5</v>
      </c>
      <c r="J422" s="78" t="n">
        <v>0.7</v>
      </c>
    </row>
    <row r="423" customFormat="false" ht="13.8" hidden="false" customHeight="false" outlineLevel="0" collapsed="false">
      <c r="A423" s="0" t="s">
        <v>1280</v>
      </c>
      <c r="B423" s="76" t="n">
        <v>189.730200174064</v>
      </c>
      <c r="C423" s="72" t="n">
        <v>0.00870322019147084</v>
      </c>
      <c r="D423" s="72" t="n">
        <v>0.00174064403829417</v>
      </c>
      <c r="F423" s="72"/>
      <c r="G423" s="75" t="s">
        <v>1281</v>
      </c>
      <c r="H423" s="78" t="n">
        <v>45</v>
      </c>
      <c r="I423" s="78" t="n">
        <v>0.5</v>
      </c>
      <c r="J423" s="78" t="n">
        <v>0.5</v>
      </c>
    </row>
    <row r="424" customFormat="false" ht="13.8" hidden="false" customHeight="false" outlineLevel="0" collapsed="false">
      <c r="A424" s="0" t="s">
        <v>223</v>
      </c>
      <c r="B424" s="76" t="n">
        <v>3270</v>
      </c>
      <c r="C424" s="72" t="n">
        <v>0.116</v>
      </c>
      <c r="D424" s="72" t="n">
        <v>0.021</v>
      </c>
      <c r="F424" s="72"/>
      <c r="G424" s="75" t="s">
        <v>1282</v>
      </c>
      <c r="H424" s="78" t="n">
        <v>48</v>
      </c>
      <c r="I424" s="78" t="n">
        <v>0.5</v>
      </c>
      <c r="J424" s="78" t="n">
        <v>0.1</v>
      </c>
    </row>
    <row r="425" customFormat="false" ht="13.8" hidden="false" customHeight="false" outlineLevel="0" collapsed="false">
      <c r="A425" s="0" t="s">
        <v>224</v>
      </c>
      <c r="B425" s="76" t="n">
        <v>0</v>
      </c>
      <c r="C425" s="72" t="n">
        <v>0</v>
      </c>
      <c r="D425" s="72" t="n">
        <v>0</v>
      </c>
      <c r="F425" s="72"/>
      <c r="G425" s="75" t="s">
        <v>1283</v>
      </c>
      <c r="H425" s="78" t="n">
        <v>36</v>
      </c>
      <c r="I425" s="78" t="n">
        <v>0.5</v>
      </c>
      <c r="J425" s="78" t="n">
        <v>0.2</v>
      </c>
    </row>
    <row r="426" customFormat="false" ht="13.8" hidden="false" customHeight="false" outlineLevel="0" collapsed="false">
      <c r="A426" s="0" t="s">
        <v>225</v>
      </c>
      <c r="B426" s="76" t="n">
        <v>3340.27777777778</v>
      </c>
      <c r="C426" s="72" t="n">
        <v>0.112847222222222</v>
      </c>
      <c r="D426" s="72" t="n">
        <v>0.115162037037037</v>
      </c>
      <c r="F426" s="72"/>
      <c r="G426" s="75" t="s">
        <v>1284</v>
      </c>
      <c r="H426" s="78" t="n">
        <v>346</v>
      </c>
      <c r="I426" s="78" t="n">
        <v>3.9</v>
      </c>
      <c r="J426" s="78" t="n">
        <v>1.8</v>
      </c>
    </row>
    <row r="427" customFormat="false" ht="23.85" hidden="false" customHeight="false" outlineLevel="0" collapsed="false">
      <c r="A427" s="0" t="s">
        <v>1285</v>
      </c>
      <c r="B427" s="76" t="n">
        <v>88400</v>
      </c>
      <c r="C427" s="72" t="n">
        <v>0</v>
      </c>
      <c r="D427" s="72" t="n">
        <v>0.01</v>
      </c>
      <c r="F427" s="72"/>
      <c r="G427" s="75" t="s">
        <v>1286</v>
      </c>
      <c r="H427" s="78" t="n">
        <v>212</v>
      </c>
      <c r="I427" s="78" t="n">
        <v>0.6</v>
      </c>
      <c r="J427" s="78" t="n">
        <v>0</v>
      </c>
    </row>
    <row r="428" customFormat="false" ht="13.8" hidden="false" customHeight="false" outlineLevel="0" collapsed="false">
      <c r="A428" s="0" t="s">
        <v>1287</v>
      </c>
      <c r="B428" s="76" t="n">
        <v>290.003160902857</v>
      </c>
      <c r="C428" s="72" t="n">
        <v>0.0139982840813062</v>
      </c>
      <c r="D428" s="72" t="n">
        <v>0.0129984066469272</v>
      </c>
      <c r="F428" s="72"/>
    </row>
    <row r="429" customFormat="false" ht="13.8" hidden="false" customHeight="false" outlineLevel="0" collapsed="false">
      <c r="A429" s="0" t="s">
        <v>1288</v>
      </c>
      <c r="B429" s="76" t="n">
        <v>3410.02820202908</v>
      </c>
      <c r="C429" s="72" t="n">
        <v>0.0660000732520236</v>
      </c>
      <c r="D429" s="72" t="n">
        <v>0.0130022341867194</v>
      </c>
      <c r="F429" s="72"/>
      <c r="G429" s="75" t="s">
        <v>1289</v>
      </c>
      <c r="H429" s="78" t="n">
        <v>68</v>
      </c>
      <c r="I429" s="78" t="n">
        <v>0</v>
      </c>
      <c r="J429" s="78" t="n">
        <v>0</v>
      </c>
    </row>
    <row r="430" customFormat="false" ht="13.8" hidden="false" customHeight="false" outlineLevel="0" collapsed="false">
      <c r="A430" s="0" t="s">
        <v>226</v>
      </c>
      <c r="B430" s="76" t="n">
        <v>219.999864955503</v>
      </c>
      <c r="C430" s="72" t="n">
        <v>0.0139996128724415</v>
      </c>
      <c r="D430" s="72" t="n">
        <v>0.00199978392880454</v>
      </c>
      <c r="F430" s="72"/>
      <c r="G430" s="75" t="s">
        <v>1290</v>
      </c>
      <c r="H430" s="78" t="n">
        <v>137</v>
      </c>
      <c r="I430" s="78" t="n">
        <v>0.1</v>
      </c>
      <c r="J430" s="78" t="n">
        <v>0</v>
      </c>
    </row>
    <row r="431" customFormat="false" ht="13.8" hidden="false" customHeight="false" outlineLevel="0" collapsed="false">
      <c r="A431" s="0" t="s">
        <v>1291</v>
      </c>
      <c r="B431" s="76" t="n">
        <v>709.999983433588</v>
      </c>
      <c r="C431" s="72" t="n">
        <v>0.033000293225497</v>
      </c>
      <c r="D431" s="72" t="n">
        <v>0.00499974322060994</v>
      </c>
      <c r="F431" s="72"/>
      <c r="G431" s="75" t="s">
        <v>1292</v>
      </c>
      <c r="H431" s="78" t="n">
        <v>295</v>
      </c>
      <c r="I431" s="78" t="n">
        <v>0</v>
      </c>
      <c r="J431" s="78" t="n">
        <v>0</v>
      </c>
    </row>
    <row r="432" customFormat="false" ht="13.8" hidden="false" customHeight="false" outlineLevel="0" collapsed="false">
      <c r="A432" s="0" t="s">
        <v>1293</v>
      </c>
      <c r="B432" s="76" t="n">
        <v>409.926470588235</v>
      </c>
      <c r="C432" s="72" t="n">
        <v>0.0122549019607843</v>
      </c>
      <c r="D432" s="72" t="n">
        <v>0.00490196078431373</v>
      </c>
      <c r="F432" s="72"/>
      <c r="G432" s="75"/>
      <c r="H432" s="78"/>
      <c r="I432" s="78"/>
      <c r="J432" s="78"/>
    </row>
    <row r="433" customFormat="false" ht="14.9" hidden="false" customHeight="false" outlineLevel="0" collapsed="false">
      <c r="A433" s="0" t="s">
        <v>227</v>
      </c>
      <c r="B433" s="76" t="n">
        <v>229.994332413112</v>
      </c>
      <c r="C433" s="72" t="n">
        <v>0.0229994332413112</v>
      </c>
      <c r="D433" s="72" t="n">
        <v>0.00100553960911933</v>
      </c>
      <c r="F433" s="72"/>
      <c r="G433" s="73" t="s">
        <v>1294</v>
      </c>
      <c r="H433" s="78"/>
      <c r="I433" s="78"/>
      <c r="J433" s="78"/>
    </row>
    <row r="434" customFormat="false" ht="13.8" hidden="false" customHeight="false" outlineLevel="0" collapsed="false">
      <c r="A434" s="0" t="s">
        <v>1295</v>
      </c>
      <c r="B434" s="76" t="n">
        <v>379.99862526239</v>
      </c>
      <c r="C434" s="72" t="n">
        <v>0.0210017607216315</v>
      </c>
      <c r="D434" s="72" t="n">
        <v>0.00299798548065586</v>
      </c>
      <c r="F434" s="72"/>
      <c r="G434" s="75"/>
      <c r="H434" s="78"/>
      <c r="I434" s="78"/>
      <c r="J434" s="78"/>
    </row>
    <row r="435" customFormat="false" ht="13.8" hidden="false" customHeight="false" outlineLevel="0" collapsed="false">
      <c r="A435" s="0" t="s">
        <v>1296</v>
      </c>
      <c r="B435" s="76" t="n">
        <v>540.022348997236</v>
      </c>
      <c r="C435" s="72" t="n">
        <v>0.0239957654531553</v>
      </c>
      <c r="D435" s="72" t="n">
        <v>0.00399929424219255</v>
      </c>
      <c r="F435" s="72"/>
      <c r="G435" s="75" t="s">
        <v>1297</v>
      </c>
      <c r="H435" s="78" t="n">
        <v>150</v>
      </c>
      <c r="I435" s="78" t="n">
        <v>18.5</v>
      </c>
      <c r="J435" s="78" t="n">
        <v>7.9</v>
      </c>
    </row>
    <row r="436" customFormat="false" ht="13.8" hidden="false" customHeight="false" outlineLevel="0" collapsed="false">
      <c r="A436" s="0" t="s">
        <v>1298</v>
      </c>
      <c r="B436" s="76" t="n">
        <v>650.050469756969</v>
      </c>
      <c r="C436" s="72" t="n">
        <v>0.0329994564795403</v>
      </c>
      <c r="D436" s="72" t="n">
        <v>0.00302818541812253</v>
      </c>
      <c r="F436" s="72"/>
      <c r="G436" s="75" t="s">
        <v>1299</v>
      </c>
      <c r="H436" s="78" t="n">
        <v>203</v>
      </c>
      <c r="I436" s="78" t="n">
        <v>34.3</v>
      </c>
      <c r="J436" s="78" t="n">
        <v>6.3</v>
      </c>
    </row>
    <row r="437" customFormat="false" ht="13.8" hidden="false" customHeight="false" outlineLevel="0" collapsed="false">
      <c r="A437" s="0" t="s">
        <v>1300</v>
      </c>
      <c r="B437" s="76" t="n">
        <v>1369.99022482893</v>
      </c>
      <c r="C437" s="72" t="n">
        <v>0.000977517106549365</v>
      </c>
      <c r="D437" s="72" t="n">
        <v>0</v>
      </c>
      <c r="F437" s="72"/>
      <c r="G437" s="75" t="s">
        <v>1301</v>
      </c>
      <c r="H437" s="78" t="n">
        <v>238</v>
      </c>
      <c r="I437" s="78" t="n">
        <v>16</v>
      </c>
      <c r="J437" s="78" t="n">
        <v>8.9</v>
      </c>
    </row>
    <row r="438" customFormat="false" ht="13.8" hidden="false" customHeight="false" outlineLevel="0" collapsed="false">
      <c r="A438" s="0" t="s">
        <v>228</v>
      </c>
      <c r="B438" s="76" t="n">
        <v>3250</v>
      </c>
      <c r="C438" s="72" t="n">
        <v>0.315</v>
      </c>
      <c r="D438" s="72" t="n">
        <v>0.019</v>
      </c>
      <c r="F438" s="72"/>
      <c r="G438" s="75" t="s">
        <v>1302</v>
      </c>
      <c r="H438" s="78" t="n">
        <v>313</v>
      </c>
      <c r="I438" s="78" t="n">
        <v>11.7</v>
      </c>
      <c r="J438" s="78" t="n">
        <v>28.4</v>
      </c>
    </row>
    <row r="439" customFormat="false" ht="13.8" hidden="false" customHeight="false" outlineLevel="0" collapsed="false">
      <c r="A439" s="0" t="s">
        <v>1303</v>
      </c>
      <c r="B439" s="76" t="n">
        <v>4390</v>
      </c>
      <c r="C439" s="72" t="n">
        <v>0.092</v>
      </c>
      <c r="D439" s="72" t="n">
        <v>0.131</v>
      </c>
      <c r="F439" s="72"/>
      <c r="G439" s="75" t="s">
        <v>1304</v>
      </c>
      <c r="H439" s="78" t="n">
        <v>233</v>
      </c>
      <c r="I439" s="78" t="n">
        <v>25</v>
      </c>
      <c r="J439" s="78" t="n">
        <v>14</v>
      </c>
    </row>
    <row r="440" customFormat="false" ht="13.8" hidden="false" customHeight="false" outlineLevel="0" collapsed="false">
      <c r="A440" s="0" t="s">
        <v>1305</v>
      </c>
      <c r="B440" s="76" t="n">
        <v>6420.02070122423</v>
      </c>
      <c r="C440" s="72" t="n">
        <v>0.143005008744483</v>
      </c>
      <c r="D440" s="72" t="n">
        <v>0.619002296170274</v>
      </c>
      <c r="F440" s="72"/>
      <c r="G440" s="75" t="s">
        <v>1306</v>
      </c>
      <c r="H440" s="78" t="n">
        <v>233</v>
      </c>
      <c r="I440" s="78" t="n">
        <v>25</v>
      </c>
      <c r="J440" s="78" t="n">
        <v>14</v>
      </c>
    </row>
    <row r="441" customFormat="false" ht="13.8" hidden="false" customHeight="false" outlineLevel="0" collapsed="false">
      <c r="A441" s="0" t="s">
        <v>229</v>
      </c>
      <c r="B441" s="76" t="n">
        <v>2770.00332368862</v>
      </c>
      <c r="C441" s="72" t="n">
        <v>0.0620009636120508</v>
      </c>
      <c r="D441" s="72" t="n">
        <v>0.274000767797837</v>
      </c>
      <c r="F441" s="72"/>
      <c r="G441" s="75" t="s">
        <v>1307</v>
      </c>
      <c r="H441" s="78" t="n">
        <v>110</v>
      </c>
      <c r="I441" s="78" t="n">
        <v>13.7</v>
      </c>
      <c r="J441" s="78" t="n">
        <v>5.7</v>
      </c>
    </row>
    <row r="442" customFormat="false" ht="13.8" hidden="false" customHeight="false" outlineLevel="0" collapsed="false">
      <c r="A442" s="0" t="s">
        <v>230</v>
      </c>
      <c r="B442" s="76" t="n">
        <v>170</v>
      </c>
      <c r="C442" s="72" t="n">
        <v>0.003</v>
      </c>
      <c r="D442" s="72" t="n">
        <v>0.002</v>
      </c>
      <c r="F442" s="72"/>
      <c r="G442" s="75" t="s">
        <v>1308</v>
      </c>
      <c r="H442" s="78" t="n">
        <v>315</v>
      </c>
      <c r="I442" s="78" t="n">
        <v>13.6</v>
      </c>
      <c r="J442" s="78" t="n">
        <v>2.8</v>
      </c>
    </row>
    <row r="443" customFormat="false" ht="13.8" hidden="false" customHeight="false" outlineLevel="0" collapsed="false">
      <c r="A443" s="0" t="s">
        <v>25</v>
      </c>
      <c r="B443" s="76" t="n">
        <v>3340</v>
      </c>
      <c r="C443" s="72" t="n">
        <v>0.122</v>
      </c>
      <c r="D443" s="72" t="n">
        <v>0.023</v>
      </c>
      <c r="F443" s="72"/>
      <c r="G443" s="75" t="s">
        <v>1309</v>
      </c>
      <c r="H443" s="78" t="n">
        <v>105</v>
      </c>
      <c r="I443" s="78" t="n">
        <v>18.4</v>
      </c>
      <c r="J443" s="78" t="n">
        <v>2.5</v>
      </c>
    </row>
    <row r="444" customFormat="false" ht="13.8" hidden="false" customHeight="false" outlineLevel="0" collapsed="false">
      <c r="A444" s="0" t="s">
        <v>1310</v>
      </c>
      <c r="B444" s="76" t="n">
        <v>720.010225602352</v>
      </c>
      <c r="C444" s="72" t="n">
        <v>0.123985428516649</v>
      </c>
      <c r="D444" s="72" t="n">
        <v>0.00996996229309133</v>
      </c>
      <c r="F444" s="72"/>
      <c r="G444" s="75" t="s">
        <v>1311</v>
      </c>
      <c r="H444" s="78" t="n">
        <v>77</v>
      </c>
      <c r="I444" s="78" t="n">
        <v>11.3</v>
      </c>
      <c r="J444" s="78" t="n">
        <v>3.1</v>
      </c>
    </row>
    <row r="445" customFormat="false" ht="13.8" hidden="false" customHeight="false" outlineLevel="0" collapsed="false">
      <c r="A445" s="0" t="s">
        <v>1312</v>
      </c>
      <c r="B445" s="76" t="n">
        <v>260.005758710049</v>
      </c>
      <c r="C445" s="72" t="n">
        <v>0.00901238122660524</v>
      </c>
      <c r="D445" s="72" t="n">
        <v>0.0029945292254535</v>
      </c>
      <c r="F445" s="72"/>
      <c r="G445" s="75" t="s">
        <v>1313</v>
      </c>
      <c r="H445" s="78" t="n">
        <v>105</v>
      </c>
      <c r="I445" s="78" t="n">
        <v>18.4</v>
      </c>
      <c r="J445" s="78" t="n">
        <v>2.5</v>
      </c>
    </row>
    <row r="446" customFormat="false" ht="13.8" hidden="false" customHeight="false" outlineLevel="0" collapsed="false">
      <c r="A446" s="0" t="s">
        <v>1314</v>
      </c>
      <c r="B446" s="76" t="n">
        <v>3459.98298411191</v>
      </c>
      <c r="C446" s="72" t="n">
        <v>0.123009042163788</v>
      </c>
      <c r="D446" s="72" t="n">
        <v>0.00799351021942581</v>
      </c>
      <c r="F446" s="72"/>
      <c r="G446" s="75" t="s">
        <v>1315</v>
      </c>
      <c r="H446" s="78" t="n">
        <v>263</v>
      </c>
      <c r="I446" s="78" t="n">
        <v>13.5</v>
      </c>
      <c r="J446" s="78" t="n">
        <v>22.8</v>
      </c>
    </row>
    <row r="447" customFormat="false" ht="13.8" hidden="false" customHeight="false" outlineLevel="0" collapsed="false">
      <c r="A447" s="0" t="s">
        <v>1316</v>
      </c>
      <c r="B447" s="76" t="n">
        <v>3459.98298411191</v>
      </c>
      <c r="C447" s="72" t="n">
        <v>0.123009042163788</v>
      </c>
      <c r="D447" s="72" t="n">
        <v>0.00799351021942581</v>
      </c>
      <c r="F447" s="76"/>
      <c r="G447" s="75" t="s">
        <v>1317</v>
      </c>
      <c r="H447" s="78" t="n">
        <v>117</v>
      </c>
      <c r="I447" s="78" t="n">
        <v>14.6</v>
      </c>
      <c r="J447" s="78" t="n">
        <v>5.7</v>
      </c>
    </row>
    <row r="448" customFormat="false" ht="13.8" hidden="false" customHeight="false" outlineLevel="0" collapsed="false">
      <c r="A448" s="0" t="s">
        <v>1318</v>
      </c>
      <c r="B448" s="76" t="n">
        <v>680</v>
      </c>
      <c r="C448" s="72" t="n">
        <v>0</v>
      </c>
      <c r="D448" s="72" t="n">
        <v>0</v>
      </c>
      <c r="F448" s="72"/>
      <c r="G448" s="75" t="s">
        <v>1319</v>
      </c>
      <c r="H448" s="78" t="n">
        <v>123</v>
      </c>
      <c r="I448" s="78" t="n">
        <v>14</v>
      </c>
      <c r="J448" s="78" t="n">
        <v>7</v>
      </c>
    </row>
    <row r="449" customFormat="false" ht="13.8" hidden="false" customHeight="false" outlineLevel="0" collapsed="false">
      <c r="A449" s="0" t="s">
        <v>231</v>
      </c>
      <c r="B449" s="76" t="n">
        <v>1010</v>
      </c>
      <c r="C449" s="72" t="n">
        <v>0.013</v>
      </c>
      <c r="D449" s="72" t="n">
        <v>0.002</v>
      </c>
      <c r="F449" s="72"/>
      <c r="G449" s="75" t="s">
        <v>1320</v>
      </c>
      <c r="H449" s="78" t="n">
        <v>117</v>
      </c>
      <c r="I449" s="78" t="n">
        <v>14.6</v>
      </c>
      <c r="J449" s="78" t="n">
        <v>5.7</v>
      </c>
    </row>
    <row r="450" customFormat="false" ht="13.8" hidden="false" customHeight="false" outlineLevel="0" collapsed="false">
      <c r="A450" s="0" t="s">
        <v>232</v>
      </c>
      <c r="B450" s="76" t="n">
        <v>1090</v>
      </c>
      <c r="C450" s="72" t="n">
        <v>0.017</v>
      </c>
      <c r="D450" s="72" t="n">
        <v>0.003</v>
      </c>
      <c r="F450" s="72"/>
      <c r="G450" s="75" t="s">
        <v>1321</v>
      </c>
      <c r="H450" s="78" t="n">
        <v>326</v>
      </c>
      <c r="I450" s="78" t="n">
        <v>11</v>
      </c>
      <c r="J450" s="78" t="n">
        <v>31</v>
      </c>
    </row>
    <row r="451" customFormat="false" ht="13.8" hidden="false" customHeight="false" outlineLevel="0" collapsed="false">
      <c r="A451" s="0" t="s">
        <v>1322</v>
      </c>
      <c r="B451" s="76" t="n">
        <v>610</v>
      </c>
      <c r="C451" s="72" t="n">
        <v>0.035</v>
      </c>
      <c r="D451" s="72" t="n">
        <v>0.033</v>
      </c>
      <c r="F451" s="72"/>
      <c r="G451" s="75" t="s">
        <v>1323</v>
      </c>
      <c r="H451" s="78" t="n">
        <v>220</v>
      </c>
      <c r="I451" s="78" t="n">
        <v>13.4</v>
      </c>
      <c r="J451" s="78" t="n">
        <v>18</v>
      </c>
    </row>
    <row r="452" customFormat="false" ht="13.8" hidden="false" customHeight="false" outlineLevel="0" collapsed="false">
      <c r="A452" s="0" t="s">
        <v>1324</v>
      </c>
      <c r="B452" s="76" t="n">
        <v>151.126657263752</v>
      </c>
      <c r="C452" s="72" t="n">
        <v>0.008662341325811</v>
      </c>
      <c r="D452" s="72" t="n">
        <v>0.00276445698166432</v>
      </c>
      <c r="F452" s="72"/>
      <c r="G452" s="75" t="s">
        <v>1325</v>
      </c>
      <c r="H452" s="78" t="n">
        <v>362</v>
      </c>
      <c r="I452" s="78" t="n">
        <v>13.1</v>
      </c>
      <c r="J452" s="78" t="n">
        <v>34.1</v>
      </c>
    </row>
    <row r="453" customFormat="false" ht="12.8" hidden="false" customHeight="false" outlineLevel="0" collapsed="false">
      <c r="G453" s="75" t="s">
        <v>1326</v>
      </c>
      <c r="H453" s="78" t="n">
        <v>417</v>
      </c>
      <c r="I453" s="78" t="n">
        <v>11.7</v>
      </c>
      <c r="J453" s="78" t="n">
        <v>40.3</v>
      </c>
    </row>
    <row r="454" customFormat="false" ht="12.8" hidden="false" customHeight="false" outlineLevel="0" collapsed="false">
      <c r="G454" s="75" t="s">
        <v>1327</v>
      </c>
      <c r="H454" s="78" t="n">
        <v>239</v>
      </c>
      <c r="I454" s="78" t="n">
        <v>16.1</v>
      </c>
      <c r="J454" s="78" t="n">
        <v>18.8</v>
      </c>
    </row>
    <row r="455" customFormat="false" ht="12.8" hidden="false" customHeight="false" outlineLevel="0" collapsed="false">
      <c r="G455" s="75" t="s">
        <v>1328</v>
      </c>
      <c r="H455" s="78" t="n">
        <v>113</v>
      </c>
      <c r="I455" s="78" t="n">
        <v>18.3</v>
      </c>
      <c r="J455" s="78" t="n">
        <v>3.5</v>
      </c>
    </row>
    <row r="456" customFormat="false" ht="12.8" hidden="false" customHeight="false" outlineLevel="0" collapsed="false">
      <c r="G456" s="75" t="s">
        <v>1329</v>
      </c>
      <c r="H456" s="78" t="n">
        <v>122</v>
      </c>
      <c r="I456" s="78" t="n">
        <v>12.3</v>
      </c>
      <c r="J456" s="78" t="n">
        <v>7.7</v>
      </c>
    </row>
    <row r="457" customFormat="false" ht="12.8" hidden="false" customHeight="false" outlineLevel="0" collapsed="false">
      <c r="G457" s="75" t="s">
        <v>1330</v>
      </c>
      <c r="H457" s="78" t="n">
        <v>165</v>
      </c>
      <c r="I457" s="78" t="n">
        <v>21.8</v>
      </c>
      <c r="J457" s="78" t="n">
        <v>8</v>
      </c>
    </row>
    <row r="458" customFormat="false" ht="12.8" hidden="false" customHeight="false" outlineLevel="0" collapsed="false">
      <c r="G458" s="75" t="s">
        <v>1331</v>
      </c>
      <c r="H458" s="78" t="n">
        <v>125</v>
      </c>
      <c r="I458" s="78" t="n">
        <v>18</v>
      </c>
      <c r="J458" s="78" t="n">
        <v>3.9</v>
      </c>
    </row>
    <row r="459" customFormat="false" ht="12.8" hidden="false" customHeight="false" outlineLevel="0" collapsed="false">
      <c r="G459" s="75" t="s">
        <v>1332</v>
      </c>
      <c r="H459" s="78" t="n">
        <v>462</v>
      </c>
      <c r="I459" s="78" t="n">
        <v>11.4</v>
      </c>
      <c r="J459" s="78" t="n">
        <v>43.8</v>
      </c>
    </row>
    <row r="460" customFormat="false" ht="12.8" hidden="false" customHeight="false" outlineLevel="0" collapsed="false">
      <c r="G460" s="75" t="s">
        <v>1333</v>
      </c>
      <c r="H460" s="78" t="n">
        <v>291</v>
      </c>
      <c r="I460" s="78" t="n">
        <v>8.3</v>
      </c>
      <c r="J460" s="78" t="n">
        <v>28.3</v>
      </c>
    </row>
    <row r="461" customFormat="false" ht="12.8" hidden="false" customHeight="false" outlineLevel="0" collapsed="false">
      <c r="G461" s="75" t="s">
        <v>1334</v>
      </c>
      <c r="H461" s="78" t="n">
        <v>136</v>
      </c>
      <c r="I461" s="78" t="n">
        <v>18.7</v>
      </c>
      <c r="J461" s="78" t="n">
        <v>4.6</v>
      </c>
    </row>
    <row r="462" customFormat="false" ht="12.8" hidden="false" customHeight="false" outlineLevel="0" collapsed="false">
      <c r="G462" s="75" t="s">
        <v>1335</v>
      </c>
      <c r="H462" s="78" t="n">
        <v>301</v>
      </c>
      <c r="I462" s="78" t="n">
        <v>12.9</v>
      </c>
      <c r="J462" s="78" t="n">
        <v>27.2</v>
      </c>
    </row>
    <row r="463" customFormat="false" ht="12.8" hidden="false" customHeight="false" outlineLevel="0" collapsed="false">
      <c r="G463" s="75" t="s">
        <v>1336</v>
      </c>
      <c r="H463" s="78" t="n">
        <v>133</v>
      </c>
      <c r="I463" s="78" t="n">
        <v>16.4</v>
      </c>
      <c r="J463" s="78" t="n">
        <v>4.3</v>
      </c>
    </row>
    <row r="464" customFormat="false" ht="12.8" hidden="false" customHeight="false" outlineLevel="0" collapsed="false">
      <c r="G464" s="75" t="s">
        <v>1337</v>
      </c>
      <c r="H464" s="78" t="n">
        <v>126</v>
      </c>
      <c r="I464" s="78" t="n">
        <v>16.1</v>
      </c>
      <c r="J464" s="78" t="n">
        <v>6.3</v>
      </c>
    </row>
    <row r="465" customFormat="false" ht="12.8" hidden="false" customHeight="false" outlineLevel="0" collapsed="false">
      <c r="G465" s="75" t="s">
        <v>1338</v>
      </c>
      <c r="H465" s="78" t="n">
        <v>137</v>
      </c>
      <c r="I465" s="78" t="n">
        <v>20</v>
      </c>
      <c r="J465" s="78" t="n">
        <v>4</v>
      </c>
    </row>
    <row r="466" customFormat="false" ht="12.8" hidden="false" customHeight="false" outlineLevel="0" collapsed="false">
      <c r="G466" s="75" t="s">
        <v>1339</v>
      </c>
      <c r="H466" s="78" t="n">
        <v>226</v>
      </c>
      <c r="I466" s="78" t="n">
        <v>14.2</v>
      </c>
      <c r="J466" s="78" t="n">
        <v>18.3</v>
      </c>
    </row>
    <row r="467" customFormat="false" ht="12.8" hidden="false" customHeight="false" outlineLevel="0" collapsed="false">
      <c r="G467" s="75" t="s">
        <v>1340</v>
      </c>
      <c r="H467" s="78" t="n">
        <v>185</v>
      </c>
      <c r="I467" s="78" t="n">
        <v>17.1</v>
      </c>
      <c r="J467" s="78" t="n">
        <v>12.4</v>
      </c>
    </row>
    <row r="468" customFormat="false" ht="12.8" hidden="false" customHeight="false" outlineLevel="0" collapsed="false">
      <c r="G468" s="75" t="s">
        <v>1341</v>
      </c>
      <c r="H468" s="78" t="n">
        <v>85</v>
      </c>
      <c r="I468" s="78" t="n">
        <v>15.5</v>
      </c>
      <c r="J468" s="78" t="n">
        <v>2</v>
      </c>
    </row>
    <row r="469" customFormat="false" ht="12.8" hidden="false" customHeight="false" outlineLevel="0" collapsed="false">
      <c r="G469" s="75" t="s">
        <v>1342</v>
      </c>
      <c r="H469" s="78" t="n">
        <v>105</v>
      </c>
      <c r="I469" s="78" t="n">
        <v>18.4</v>
      </c>
      <c r="J469" s="78" t="n">
        <v>2.5</v>
      </c>
    </row>
    <row r="470" customFormat="false" ht="12.8" hidden="false" customHeight="false" outlineLevel="0" collapsed="false">
      <c r="G470" s="75" t="s">
        <v>1343</v>
      </c>
      <c r="H470" s="78" t="n">
        <v>94</v>
      </c>
      <c r="I470" s="78" t="n">
        <v>15</v>
      </c>
      <c r="J470" s="78" t="n">
        <v>3</v>
      </c>
    </row>
    <row r="471" customFormat="false" ht="12.8" hidden="false" customHeight="false" outlineLevel="0" collapsed="false">
      <c r="G471" s="75" t="s">
        <v>1344</v>
      </c>
      <c r="H471" s="78" t="n">
        <v>94</v>
      </c>
      <c r="I471" s="78" t="n">
        <v>15</v>
      </c>
      <c r="J471" s="78" t="n">
        <v>3</v>
      </c>
    </row>
    <row r="472" customFormat="false" ht="12.8" hidden="false" customHeight="false" outlineLevel="0" collapsed="false">
      <c r="G472" s="75" t="s">
        <v>1345</v>
      </c>
      <c r="H472" s="78" t="n">
        <v>174</v>
      </c>
      <c r="I472" s="78" t="n">
        <v>12.7</v>
      </c>
      <c r="J472" s="78" t="n">
        <v>13.2</v>
      </c>
    </row>
    <row r="473" customFormat="false" ht="12.8" hidden="false" customHeight="false" outlineLevel="0" collapsed="false">
      <c r="G473" s="75" t="s">
        <v>1346</v>
      </c>
      <c r="H473" s="78" t="n">
        <v>105</v>
      </c>
      <c r="I473" s="78" t="n">
        <v>18.4</v>
      </c>
      <c r="J473" s="78" t="n">
        <v>2.5</v>
      </c>
    </row>
    <row r="474" customFormat="false" ht="12.8" hidden="false" customHeight="false" outlineLevel="0" collapsed="false">
      <c r="G474" s="75" t="s">
        <v>1347</v>
      </c>
      <c r="H474" s="78" t="n">
        <v>118</v>
      </c>
      <c r="I474" s="78" t="n">
        <v>17</v>
      </c>
      <c r="J474" s="78" t="n">
        <v>5</v>
      </c>
    </row>
    <row r="478" customFormat="false" ht="12.8" hidden="false" customHeight="false" outlineLevel="0" collapsed="false">
      <c r="G478" s="75" t="s">
        <v>1348</v>
      </c>
      <c r="H478" s="78" t="n">
        <v>98</v>
      </c>
      <c r="I478" s="78" t="n">
        <v>14.9</v>
      </c>
      <c r="J478" s="78" t="n">
        <v>2.6</v>
      </c>
    </row>
    <row r="479" customFormat="false" ht="12.8" hidden="false" customHeight="false" outlineLevel="0" collapsed="false">
      <c r="G479" s="75" t="s">
        <v>1349</v>
      </c>
      <c r="H479" s="78" t="n">
        <v>66</v>
      </c>
      <c r="I479" s="78" t="n">
        <v>13.5</v>
      </c>
      <c r="J479" s="78" t="n">
        <v>0.7</v>
      </c>
    </row>
    <row r="480" customFormat="false" ht="12.8" hidden="false" customHeight="false" outlineLevel="0" collapsed="false">
      <c r="G480" s="75" t="s">
        <v>1350</v>
      </c>
      <c r="H480" s="78" t="n">
        <v>74</v>
      </c>
      <c r="I480" s="78" t="n">
        <v>15.1</v>
      </c>
      <c r="J480" s="78" t="n">
        <v>0.9</v>
      </c>
    </row>
    <row r="481" customFormat="false" ht="12.8" hidden="false" customHeight="false" outlineLevel="0" collapsed="false">
      <c r="G481" s="75" t="s">
        <v>1351</v>
      </c>
      <c r="H481" s="78" t="n">
        <v>341</v>
      </c>
      <c r="I481" s="78" t="n">
        <v>61.6</v>
      </c>
      <c r="J481" s="78" t="n">
        <v>6.2</v>
      </c>
    </row>
    <row r="482" customFormat="false" ht="12.8" hidden="false" customHeight="false" outlineLevel="0" collapsed="false">
      <c r="G482" s="75" t="s">
        <v>1352</v>
      </c>
      <c r="H482" s="78" t="n">
        <v>137</v>
      </c>
      <c r="I482" s="78" t="n">
        <v>20.8</v>
      </c>
      <c r="J482" s="78" t="n">
        <v>2.8</v>
      </c>
    </row>
    <row r="483" customFormat="false" ht="12.8" hidden="false" customHeight="false" outlineLevel="0" collapsed="false">
      <c r="G483" s="75" t="s">
        <v>1353</v>
      </c>
      <c r="H483" s="78" t="n">
        <v>130</v>
      </c>
      <c r="I483" s="78" t="n">
        <v>20.8</v>
      </c>
      <c r="J483" s="78" t="n">
        <v>1.5</v>
      </c>
    </row>
    <row r="484" customFormat="false" ht="12.8" hidden="false" customHeight="false" outlineLevel="0" collapsed="false">
      <c r="G484" s="75" t="s">
        <v>1354</v>
      </c>
      <c r="H484" s="78" t="n">
        <v>136</v>
      </c>
      <c r="I484" s="78" t="n">
        <v>21</v>
      </c>
      <c r="J484" s="78" t="n">
        <v>5</v>
      </c>
    </row>
    <row r="485" customFormat="false" ht="12.8" hidden="false" customHeight="false" outlineLevel="0" collapsed="false">
      <c r="G485" s="75" t="s">
        <v>1355</v>
      </c>
      <c r="H485" s="78" t="n">
        <v>156</v>
      </c>
      <c r="I485" s="78" t="n">
        <v>20.6</v>
      </c>
      <c r="J485" s="78" t="n">
        <v>7.5</v>
      </c>
    </row>
    <row r="486" customFormat="false" ht="12.8" hidden="false" customHeight="false" outlineLevel="0" collapsed="false">
      <c r="G486" s="75" t="s">
        <v>1356</v>
      </c>
      <c r="H486" s="78" t="n">
        <v>30</v>
      </c>
      <c r="I486" s="78" t="n">
        <v>4</v>
      </c>
      <c r="J486" s="78" t="n">
        <v>0.2</v>
      </c>
    </row>
    <row r="487" customFormat="false" ht="12.8" hidden="false" customHeight="false" outlineLevel="0" collapsed="false">
      <c r="G487" s="75" t="s">
        <v>1357</v>
      </c>
      <c r="H487" s="78" t="n">
        <v>33</v>
      </c>
      <c r="I487" s="78" t="n">
        <v>5.5</v>
      </c>
      <c r="J487" s="78" t="n">
        <v>0.1</v>
      </c>
    </row>
    <row r="488" customFormat="false" ht="12.8" hidden="false" customHeight="false" outlineLevel="0" collapsed="false">
      <c r="G488" s="75" t="s">
        <v>1358</v>
      </c>
      <c r="H488" s="78" t="n">
        <v>168</v>
      </c>
      <c r="I488" s="78" t="n">
        <v>11.5</v>
      </c>
      <c r="J488" s="78" t="n">
        <v>3.8</v>
      </c>
    </row>
    <row r="489" customFormat="false" ht="12.8" hidden="false" customHeight="false" outlineLevel="0" collapsed="false">
      <c r="G489" s="75" t="s">
        <v>1359</v>
      </c>
      <c r="H489" s="78" t="n">
        <v>54</v>
      </c>
      <c r="I489" s="78" t="n">
        <v>2.8</v>
      </c>
      <c r="J489" s="78" t="n">
        <v>0.6</v>
      </c>
    </row>
    <row r="490" customFormat="false" ht="12.8" hidden="false" customHeight="false" outlineLevel="0" collapsed="false">
      <c r="G490" s="75" t="s">
        <v>1360</v>
      </c>
      <c r="H490" s="78" t="n">
        <v>215</v>
      </c>
      <c r="I490" s="78" t="n">
        <v>16.4</v>
      </c>
      <c r="J490" s="78" t="n">
        <v>0.9</v>
      </c>
    </row>
    <row r="491" customFormat="false" ht="12.8" hidden="false" customHeight="false" outlineLevel="0" collapsed="false">
      <c r="G491" s="75" t="s">
        <v>1361</v>
      </c>
      <c r="H491" s="78" t="n">
        <v>312</v>
      </c>
      <c r="I491" s="78" t="n">
        <v>1.3</v>
      </c>
      <c r="J491" s="78" t="n">
        <v>1.2</v>
      </c>
    </row>
    <row r="492" customFormat="false" ht="12.8" hidden="false" customHeight="false" outlineLevel="0" collapsed="false">
      <c r="G492" s="75"/>
      <c r="H492" s="78"/>
      <c r="I492" s="78"/>
      <c r="J492" s="78"/>
    </row>
    <row r="493" customFormat="false" ht="14.9" hidden="false" customHeight="false" outlineLevel="0" collapsed="false">
      <c r="G493" s="73" t="s">
        <v>1362</v>
      </c>
      <c r="H493" s="78"/>
      <c r="I493" s="78"/>
      <c r="J493" s="78"/>
    </row>
    <row r="494" customFormat="false" ht="12.8" hidden="false" customHeight="false" outlineLevel="0" collapsed="false">
      <c r="G494" s="75" t="s">
        <v>1363</v>
      </c>
      <c r="H494" s="78" t="n">
        <v>61</v>
      </c>
      <c r="I494" s="78" t="n">
        <v>3.3</v>
      </c>
      <c r="J494" s="78" t="n">
        <v>3.3</v>
      </c>
    </row>
    <row r="495" customFormat="false" ht="12.8" hidden="false" customHeight="false" outlineLevel="0" collapsed="false">
      <c r="G495" s="75" t="s">
        <v>1364</v>
      </c>
      <c r="H495" s="78" t="n">
        <v>48</v>
      </c>
      <c r="I495" s="78" t="n">
        <v>3.3</v>
      </c>
      <c r="J495" s="78" t="n">
        <v>1.5</v>
      </c>
    </row>
    <row r="496" customFormat="false" ht="12.8" hidden="false" customHeight="false" outlineLevel="0" collapsed="false">
      <c r="G496" s="75" t="s">
        <v>1365</v>
      </c>
      <c r="H496" s="78" t="n">
        <v>195</v>
      </c>
      <c r="I496" s="78" t="n">
        <v>2.7</v>
      </c>
      <c r="J496" s="78" t="n">
        <v>19.3</v>
      </c>
    </row>
    <row r="497" customFormat="false" ht="12.8" hidden="false" customHeight="false" outlineLevel="0" collapsed="false">
      <c r="G497" s="75" t="s">
        <v>1366</v>
      </c>
      <c r="H497" s="78" t="n">
        <v>134</v>
      </c>
      <c r="I497" s="78" t="n">
        <v>6.8</v>
      </c>
      <c r="J497" s="78" t="n">
        <v>7.6</v>
      </c>
    </row>
    <row r="498" customFormat="false" ht="12.8" hidden="false" customHeight="false" outlineLevel="0" collapsed="false">
      <c r="G498" s="75" t="s">
        <v>1367</v>
      </c>
      <c r="H498" s="78" t="n">
        <v>321</v>
      </c>
      <c r="I498" s="78" t="n">
        <v>7.9</v>
      </c>
      <c r="J498" s="78" t="n">
        <v>8.7</v>
      </c>
    </row>
    <row r="499" customFormat="false" ht="12.8" hidden="false" customHeight="false" outlineLevel="0" collapsed="false">
      <c r="G499" s="75" t="s">
        <v>1368</v>
      </c>
      <c r="H499" s="78" t="n">
        <v>496</v>
      </c>
      <c r="I499" s="78" t="n">
        <v>26.3</v>
      </c>
      <c r="J499" s="78" t="n">
        <v>26.7</v>
      </c>
    </row>
    <row r="500" customFormat="false" ht="12.8" hidden="false" customHeight="false" outlineLevel="0" collapsed="false">
      <c r="G500" s="75" t="s">
        <v>1369</v>
      </c>
      <c r="H500" s="78" t="n">
        <v>35</v>
      </c>
      <c r="I500" s="78" t="n">
        <v>3.4</v>
      </c>
      <c r="J500" s="78" t="n">
        <v>0.2</v>
      </c>
    </row>
    <row r="501" customFormat="false" ht="12.8" hidden="false" customHeight="false" outlineLevel="0" collapsed="false">
      <c r="G501" s="75" t="s">
        <v>1370</v>
      </c>
      <c r="H501" s="78" t="n">
        <v>78</v>
      </c>
      <c r="I501" s="78" t="n">
        <v>7.6</v>
      </c>
      <c r="J501" s="78" t="n">
        <v>0.2</v>
      </c>
    </row>
    <row r="502" customFormat="false" ht="12.8" hidden="false" customHeight="false" outlineLevel="0" collapsed="false">
      <c r="G502" s="75" t="s">
        <v>1371</v>
      </c>
      <c r="H502" s="78" t="n">
        <v>271</v>
      </c>
      <c r="I502" s="78" t="n">
        <v>10</v>
      </c>
      <c r="J502" s="78" t="n">
        <v>0.2</v>
      </c>
    </row>
    <row r="503" customFormat="false" ht="12.8" hidden="false" customHeight="false" outlineLevel="0" collapsed="false">
      <c r="G503" s="75" t="s">
        <v>1372</v>
      </c>
      <c r="H503" s="78" t="n">
        <v>362</v>
      </c>
      <c r="I503" s="78" t="n">
        <v>36.2</v>
      </c>
      <c r="J503" s="78" t="n">
        <v>0.8</v>
      </c>
    </row>
    <row r="504" customFormat="false" ht="12.8" hidden="false" customHeight="false" outlineLevel="0" collapsed="false">
      <c r="G504" s="75" t="s">
        <v>1373</v>
      </c>
      <c r="H504" s="78" t="n">
        <v>75</v>
      </c>
      <c r="I504" s="78" t="n">
        <v>3</v>
      </c>
      <c r="J504" s="78" t="n">
        <v>5.2</v>
      </c>
    </row>
    <row r="505" customFormat="false" ht="12.8" hidden="false" customHeight="false" outlineLevel="0" collapsed="false">
      <c r="G505" s="75" t="s">
        <v>1374</v>
      </c>
      <c r="H505" s="78" t="n">
        <v>387</v>
      </c>
      <c r="I505" s="78" t="n">
        <v>34.3</v>
      </c>
      <c r="J505" s="78" t="n">
        <v>5.8</v>
      </c>
    </row>
    <row r="506" customFormat="false" ht="12.8" hidden="false" customHeight="false" outlineLevel="0" collapsed="false">
      <c r="G506" s="75" t="s">
        <v>1375</v>
      </c>
      <c r="H506" s="78" t="n">
        <v>61</v>
      </c>
      <c r="I506" s="78" t="n">
        <v>3.5</v>
      </c>
      <c r="J506" s="78" t="n">
        <v>3.3</v>
      </c>
    </row>
    <row r="507" customFormat="false" ht="12.8" hidden="false" customHeight="false" outlineLevel="0" collapsed="false">
      <c r="G507" s="75" t="s">
        <v>1376</v>
      </c>
      <c r="H507" s="78" t="n">
        <v>82</v>
      </c>
      <c r="I507" s="78" t="n">
        <v>4.7</v>
      </c>
      <c r="J507" s="78" t="n">
        <v>1.5</v>
      </c>
    </row>
    <row r="508" customFormat="false" ht="12.8" hidden="false" customHeight="false" outlineLevel="0" collapsed="false">
      <c r="G508" s="75" t="s">
        <v>1377</v>
      </c>
      <c r="H508" s="78" t="n">
        <v>61</v>
      </c>
      <c r="I508" s="78" t="n">
        <v>1.8</v>
      </c>
      <c r="J508" s="78" t="n">
        <v>3.4</v>
      </c>
    </row>
    <row r="509" customFormat="false" ht="12.8" hidden="false" customHeight="false" outlineLevel="0" collapsed="false">
      <c r="G509" s="75" t="s">
        <v>1378</v>
      </c>
      <c r="H509" s="78" t="n">
        <v>387</v>
      </c>
      <c r="I509" s="78" t="n">
        <v>25</v>
      </c>
      <c r="J509" s="78" t="n">
        <v>31</v>
      </c>
    </row>
    <row r="510" customFormat="false" ht="12.8" hidden="false" customHeight="false" outlineLevel="0" collapsed="false">
      <c r="G510" s="75" t="s">
        <v>1379</v>
      </c>
      <c r="H510" s="78" t="n">
        <v>247</v>
      </c>
      <c r="I510" s="78" t="n">
        <v>46</v>
      </c>
      <c r="J510" s="78" t="n">
        <v>4</v>
      </c>
    </row>
    <row r="511" customFormat="false" ht="12.8" hidden="false" customHeight="false" outlineLevel="0" collapsed="false">
      <c r="G511" s="75" t="s">
        <v>1380</v>
      </c>
      <c r="H511" s="78" t="n">
        <v>72</v>
      </c>
      <c r="I511" s="78" t="n">
        <v>12.4</v>
      </c>
      <c r="J511" s="78" t="n">
        <v>1</v>
      </c>
    </row>
    <row r="512" customFormat="false" ht="12.8" hidden="false" customHeight="false" outlineLevel="0" collapsed="false">
      <c r="G512" s="75" t="s">
        <v>1381</v>
      </c>
      <c r="H512" s="78" t="n">
        <v>103</v>
      </c>
      <c r="I512" s="78" t="n">
        <v>12.5</v>
      </c>
      <c r="J512" s="78" t="n">
        <v>4.5</v>
      </c>
    </row>
    <row r="513" customFormat="false" ht="12.8" hidden="false" customHeight="false" outlineLevel="0" collapsed="false">
      <c r="G513" s="75" t="s">
        <v>1382</v>
      </c>
      <c r="H513" s="78" t="n">
        <v>26</v>
      </c>
      <c r="I513" s="78" t="n">
        <v>0.8</v>
      </c>
      <c r="J513" s="78" t="n">
        <v>0.2</v>
      </c>
    </row>
    <row r="514" customFormat="false" ht="12.8" hidden="false" customHeight="false" outlineLevel="0" collapsed="false">
      <c r="G514" s="75" t="s">
        <v>1383</v>
      </c>
      <c r="H514" s="78" t="n">
        <v>26</v>
      </c>
      <c r="I514" s="78" t="n">
        <v>0.9</v>
      </c>
      <c r="J514" s="78" t="n">
        <v>0.3</v>
      </c>
    </row>
    <row r="515" customFormat="false" ht="12.8" hidden="false" customHeight="false" outlineLevel="0" collapsed="false">
      <c r="G515" s="75" t="s">
        <v>1384</v>
      </c>
      <c r="H515" s="78" t="n">
        <v>346</v>
      </c>
      <c r="I515" s="78" t="n">
        <v>12.3</v>
      </c>
      <c r="J515" s="78" t="n">
        <v>0.8</v>
      </c>
    </row>
    <row r="516" customFormat="false" ht="12.8" hidden="false" customHeight="false" outlineLevel="0" collapsed="false">
      <c r="G516" s="75" t="s">
        <v>1385</v>
      </c>
      <c r="H516" s="78" t="n">
        <v>427</v>
      </c>
      <c r="I516" s="78" t="n">
        <v>100</v>
      </c>
      <c r="J516" s="78" t="n">
        <v>0</v>
      </c>
    </row>
    <row r="517" customFormat="false" ht="12.8" hidden="false" customHeight="false" outlineLevel="0" collapsed="false">
      <c r="G517" s="75" t="s">
        <v>1386</v>
      </c>
      <c r="H517" s="78" t="n">
        <v>97</v>
      </c>
      <c r="I517" s="78" t="n">
        <v>3.8</v>
      </c>
      <c r="J517" s="78" t="n">
        <v>6.9</v>
      </c>
    </row>
    <row r="518" customFormat="false" ht="12.8" hidden="false" customHeight="false" outlineLevel="0" collapsed="false">
      <c r="G518" s="75" t="s">
        <v>1387</v>
      </c>
      <c r="H518" s="78" t="n">
        <v>41</v>
      </c>
      <c r="I518" s="78" t="n">
        <v>4.3</v>
      </c>
      <c r="J518" s="78" t="n">
        <v>0.1</v>
      </c>
    </row>
    <row r="519" customFormat="false" ht="12.8" hidden="false" customHeight="false" outlineLevel="0" collapsed="false">
      <c r="G519" s="75" t="s">
        <v>1388</v>
      </c>
      <c r="H519" s="78" t="n">
        <v>269</v>
      </c>
      <c r="I519" s="78" t="n">
        <v>16.9</v>
      </c>
      <c r="J519" s="78" t="n">
        <v>22</v>
      </c>
    </row>
    <row r="520" customFormat="false" ht="12.8" hidden="false" customHeight="false" outlineLevel="0" collapsed="false">
      <c r="G520" s="75" t="s">
        <v>1389</v>
      </c>
      <c r="H520" s="78" t="n">
        <v>94</v>
      </c>
      <c r="I520" s="78" t="n">
        <v>5.9</v>
      </c>
      <c r="J520" s="78" t="n">
        <v>6</v>
      </c>
    </row>
    <row r="521" customFormat="false" ht="12.8" hidden="false" customHeight="false" outlineLevel="0" collapsed="false">
      <c r="G521" s="75" t="s">
        <v>1390</v>
      </c>
      <c r="H521" s="78" t="n">
        <v>310</v>
      </c>
      <c r="I521" s="78" t="n">
        <v>23.2</v>
      </c>
      <c r="J521" s="78" t="n">
        <v>22.8</v>
      </c>
    </row>
    <row r="522" customFormat="false" ht="12.8" hidden="false" customHeight="false" outlineLevel="0" collapsed="false">
      <c r="G522" s="75" t="s">
        <v>1391</v>
      </c>
      <c r="H522" s="78" t="n">
        <v>48</v>
      </c>
      <c r="I522" s="78" t="n">
        <v>6.1</v>
      </c>
      <c r="J522" s="78" t="n">
        <v>0.4</v>
      </c>
    </row>
    <row r="523" customFormat="false" ht="12.8" hidden="false" customHeight="false" outlineLevel="0" collapsed="false">
      <c r="G523" s="75" t="s">
        <v>1392</v>
      </c>
      <c r="H523" s="78" t="n">
        <v>69</v>
      </c>
      <c r="I523" s="78" t="n">
        <v>3.6</v>
      </c>
      <c r="J523" s="78" t="n">
        <v>4.1</v>
      </c>
    </row>
    <row r="524" customFormat="false" ht="12.8" hidden="false" customHeight="false" outlineLevel="0" collapsed="false">
      <c r="G524" s="0" t="s">
        <v>1393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85" t="s">
        <v>1394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75" t="s">
        <v>1395</v>
      </c>
      <c r="H527" s="78" t="n">
        <v>847</v>
      </c>
      <c r="I527" s="78" t="n">
        <v>2</v>
      </c>
      <c r="J527" s="78" t="n">
        <v>93</v>
      </c>
    </row>
    <row r="528" customFormat="false" ht="12.8" hidden="false" customHeight="false" outlineLevel="0" collapsed="false">
      <c r="G528" s="75" t="s">
        <v>1396</v>
      </c>
      <c r="H528" s="78" t="n">
        <v>717</v>
      </c>
      <c r="I528" s="78" t="n">
        <v>0.9</v>
      </c>
      <c r="J528" s="78" t="n">
        <v>81.1</v>
      </c>
    </row>
    <row r="529" customFormat="false" ht="12.8" hidden="false" customHeight="false" outlineLevel="0" collapsed="false">
      <c r="G529" s="75" t="s">
        <v>1397</v>
      </c>
      <c r="H529" s="78" t="n">
        <v>712</v>
      </c>
      <c r="I529" s="78" t="n">
        <v>4.7</v>
      </c>
      <c r="J529" s="78" t="n">
        <v>76.7</v>
      </c>
    </row>
    <row r="530" customFormat="false" ht="12.8" hidden="false" customHeight="false" outlineLevel="0" collapsed="false">
      <c r="G530" s="75" t="s">
        <v>1398</v>
      </c>
      <c r="H530" s="78" t="n">
        <v>712</v>
      </c>
      <c r="I530" s="78" t="n">
        <v>4.7</v>
      </c>
      <c r="J530" s="78" t="n">
        <v>76.7</v>
      </c>
    </row>
    <row r="531" customFormat="false" ht="12.8" hidden="false" customHeight="false" outlineLevel="0" collapsed="false">
      <c r="G531" s="75" t="s">
        <v>1399</v>
      </c>
      <c r="H531" s="78" t="n">
        <v>902</v>
      </c>
      <c r="I531" s="78" t="n">
        <v>0</v>
      </c>
      <c r="J531" s="78" t="n">
        <v>100</v>
      </c>
    </row>
    <row r="532" customFormat="false" ht="12.8" hidden="false" customHeight="false" outlineLevel="0" collapsed="false">
      <c r="G532" s="75" t="s">
        <v>1400</v>
      </c>
      <c r="H532" s="78" t="n">
        <v>629</v>
      </c>
      <c r="I532" s="78" t="n">
        <v>3.7</v>
      </c>
      <c r="J532" s="78" t="n">
        <v>68</v>
      </c>
    </row>
    <row r="533" customFormat="false" ht="12.8" hidden="false" customHeight="false" outlineLevel="0" collapsed="false">
      <c r="G533" s="75"/>
      <c r="H533" s="78"/>
      <c r="I533" s="78"/>
      <c r="J533" s="78"/>
    </row>
    <row r="534" customFormat="false" ht="12.8" hidden="false" customHeight="false" outlineLevel="0" collapsed="false">
      <c r="G534" s="75" t="s">
        <v>1401</v>
      </c>
      <c r="H534" s="78" t="n">
        <v>901</v>
      </c>
      <c r="I534" s="78" t="n">
        <v>0</v>
      </c>
      <c r="J534" s="78" t="n">
        <v>99.8</v>
      </c>
    </row>
    <row r="535" customFormat="false" ht="12.8" hidden="false" customHeight="false" outlineLevel="0" collapsed="false">
      <c r="G535" s="75" t="s">
        <v>1402</v>
      </c>
      <c r="H535" s="78" t="n">
        <v>847</v>
      </c>
      <c r="I535" s="78" t="n">
        <v>2</v>
      </c>
      <c r="J535" s="78" t="n">
        <v>93</v>
      </c>
    </row>
    <row r="536" customFormat="false" ht="12.8" hidden="false" customHeight="false" outlineLevel="0" collapsed="false">
      <c r="G536" s="75" t="s">
        <v>1403</v>
      </c>
      <c r="H536" s="78" t="n">
        <v>847</v>
      </c>
      <c r="I536" s="78" t="n">
        <v>2</v>
      </c>
      <c r="J536" s="78" t="n">
        <v>93</v>
      </c>
    </row>
    <row r="537" customFormat="false" ht="12.8" hidden="false" customHeight="false" outlineLevel="0" collapsed="false">
      <c r="G537" s="75" t="s">
        <v>1404</v>
      </c>
      <c r="H537" s="78" t="n">
        <v>902</v>
      </c>
      <c r="I537" s="78" t="n">
        <v>0</v>
      </c>
      <c r="J537" s="78" t="n">
        <v>100</v>
      </c>
    </row>
    <row r="538" customFormat="false" ht="12.8" hidden="false" customHeight="false" outlineLevel="0" collapsed="false">
      <c r="G538" s="75" t="s">
        <v>1405</v>
      </c>
      <c r="H538" s="78" t="n">
        <v>884</v>
      </c>
      <c r="I538" s="78" t="n">
        <v>0</v>
      </c>
      <c r="J538" s="78" t="n">
        <v>100</v>
      </c>
    </row>
    <row r="539" customFormat="false" ht="12.8" hidden="false" customHeight="false" outlineLevel="0" collapsed="false">
      <c r="G539" s="75" t="s">
        <v>1406</v>
      </c>
      <c r="H539" s="78" t="n">
        <v>720</v>
      </c>
      <c r="I539" s="78" t="n">
        <v>0.6</v>
      </c>
      <c r="J539" s="78" t="n">
        <v>81</v>
      </c>
    </row>
    <row r="540" customFormat="false" ht="23.85" hidden="false" customHeight="false" outlineLevel="0" collapsed="false">
      <c r="G540" s="75" t="s">
        <v>1407</v>
      </c>
      <c r="H540" s="78" t="n">
        <v>902</v>
      </c>
      <c r="I540" s="78" t="n">
        <v>0</v>
      </c>
      <c r="J540" s="78" t="n">
        <v>100</v>
      </c>
    </row>
    <row r="541" customFormat="false" ht="23.85" hidden="false" customHeight="false" outlineLevel="0" collapsed="false">
      <c r="G541" s="75" t="s">
        <v>1408</v>
      </c>
      <c r="H541" s="78" t="n">
        <v>902</v>
      </c>
      <c r="I541" s="78" t="n">
        <v>0</v>
      </c>
      <c r="J541" s="78" t="n">
        <v>100</v>
      </c>
    </row>
    <row r="542" customFormat="false" ht="12.8" hidden="false" customHeight="false" outlineLevel="0" collapsed="false">
      <c r="G542" s="75" t="s">
        <v>1409</v>
      </c>
      <c r="H542" s="78" t="n">
        <v>902</v>
      </c>
      <c r="I542" s="78" t="n">
        <v>0</v>
      </c>
      <c r="J542" s="78" t="n">
        <v>100</v>
      </c>
    </row>
    <row r="543" customFormat="false" ht="12.8" hidden="false" customHeight="false" outlineLevel="0" collapsed="false">
      <c r="G543" s="75" t="s">
        <v>1410</v>
      </c>
      <c r="H543" s="78" t="n">
        <v>902</v>
      </c>
      <c r="I543" s="78" t="n">
        <v>0</v>
      </c>
      <c r="J543" s="78" t="n">
        <v>100</v>
      </c>
    </row>
    <row r="544" customFormat="false" ht="12.8" hidden="false" customHeight="false" outlineLevel="0" collapsed="false">
      <c r="G544" s="75" t="s">
        <v>1411</v>
      </c>
      <c r="H544" s="78" t="n">
        <v>902</v>
      </c>
      <c r="I544" s="78" t="n">
        <v>0</v>
      </c>
      <c r="J544" s="78" t="n">
        <v>100</v>
      </c>
    </row>
    <row r="545" customFormat="false" ht="12.8" hidden="false" customHeight="false" outlineLevel="0" collapsed="false">
      <c r="G545" s="75" t="s">
        <v>1412</v>
      </c>
      <c r="H545" s="78" t="n">
        <v>902</v>
      </c>
      <c r="I545" s="78" t="n">
        <v>0</v>
      </c>
      <c r="J545" s="78" t="n">
        <v>100</v>
      </c>
    </row>
    <row r="546" customFormat="false" ht="12.8" hidden="false" customHeight="false" outlineLevel="0" collapsed="false">
      <c r="G546" s="75" t="s">
        <v>1413</v>
      </c>
      <c r="H546" s="78" t="n">
        <v>902</v>
      </c>
      <c r="I546" s="78" t="n">
        <v>0</v>
      </c>
      <c r="J546" s="78" t="n">
        <v>100</v>
      </c>
    </row>
    <row r="547" customFormat="false" ht="12.8" hidden="false" customHeight="false" outlineLevel="0" collapsed="false">
      <c r="G547" s="75" t="s">
        <v>1414</v>
      </c>
      <c r="H547" s="78" t="n">
        <v>902</v>
      </c>
      <c r="I547" s="78" t="n">
        <v>0</v>
      </c>
      <c r="J547" s="78" t="n">
        <v>100</v>
      </c>
    </row>
    <row r="548" customFormat="false" ht="12.8" hidden="false" customHeight="false" outlineLevel="0" collapsed="false">
      <c r="G548" s="75" t="s">
        <v>1415</v>
      </c>
      <c r="H548" s="78" t="n">
        <v>902</v>
      </c>
      <c r="I548" s="78" t="n">
        <v>0</v>
      </c>
      <c r="J548" s="78" t="n">
        <v>100</v>
      </c>
    </row>
    <row r="549" customFormat="false" ht="12.8" hidden="false" customHeight="false" outlineLevel="0" collapsed="false">
      <c r="G549" s="75"/>
      <c r="H549" s="78"/>
      <c r="I549" s="78"/>
      <c r="J549" s="78"/>
    </row>
    <row r="550" customFormat="false" ht="14.9" hidden="false" customHeight="false" outlineLevel="0" collapsed="false">
      <c r="G550" s="73" t="s">
        <v>1416</v>
      </c>
      <c r="H550" s="78"/>
      <c r="I550" s="78"/>
      <c r="J550" s="78"/>
    </row>
    <row r="551" customFormat="false" ht="12.8" hidden="false" customHeight="false" outlineLevel="0" collapsed="false">
      <c r="G551" s="75" t="s">
        <v>1417</v>
      </c>
      <c r="H551" s="78" t="n">
        <v>368</v>
      </c>
      <c r="I551" s="78" t="n">
        <v>15.2</v>
      </c>
      <c r="J551" s="78" t="n">
        <v>2.9</v>
      </c>
    </row>
    <row r="552" customFormat="false" ht="12.8" hidden="false" customHeight="false" outlineLevel="0" collapsed="false">
      <c r="G552" s="75" t="s">
        <v>1418</v>
      </c>
      <c r="H552" s="78" t="n">
        <v>39</v>
      </c>
      <c r="I552" s="78" t="n">
        <v>0</v>
      </c>
      <c r="J552" s="78" t="n">
        <v>0</v>
      </c>
    </row>
    <row r="553" customFormat="false" ht="12.8" hidden="false" customHeight="false" outlineLevel="0" collapsed="false">
      <c r="G553" s="75" t="s">
        <v>1419</v>
      </c>
      <c r="H553" s="78" t="n">
        <v>149</v>
      </c>
      <c r="I553" s="78" t="n">
        <v>2</v>
      </c>
      <c r="J553" s="78" t="n">
        <v>6.7</v>
      </c>
    </row>
    <row r="554" customFormat="false" ht="12.8" hidden="false" customHeight="false" outlineLevel="0" collapsed="false">
      <c r="G554" s="75" t="s">
        <v>1420</v>
      </c>
      <c r="H554" s="78" t="n">
        <v>41</v>
      </c>
      <c r="I554" s="78" t="n">
        <v>1.2</v>
      </c>
      <c r="J554" s="78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2021-12-27T13:51:17Z</dcterms:modified>
  <cp:revision>48</cp:revision>
  <dc:subject/>
  <dc:title/>
</cp:coreProperties>
</file>